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H41" i="24"/>
  <c r="G41" i="24"/>
  <c r="F41" i="24"/>
  <c r="E41" i="24"/>
  <c r="D41" i="24"/>
  <c r="C41" i="24"/>
  <c r="I41" i="24" s="1"/>
  <c r="B41" i="24"/>
  <c r="K41" i="24" s="1"/>
  <c r="L40" i="24"/>
  <c r="K40" i="24"/>
  <c r="I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C31" i="24"/>
  <c r="C30" i="24"/>
  <c r="C29" i="24"/>
  <c r="C28" i="24"/>
  <c r="C27" i="24"/>
  <c r="C26" i="24"/>
  <c r="G26" i="24" s="1"/>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8" i="24" l="1"/>
  <c r="H28" i="24"/>
  <c r="F28" i="24"/>
  <c r="D28" i="24"/>
  <c r="J28" i="24"/>
  <c r="B45" i="24"/>
  <c r="B39" i="24"/>
  <c r="K8" i="24"/>
  <c r="H8" i="24"/>
  <c r="F8" i="24"/>
  <c r="D8" i="24"/>
  <c r="J8" i="24"/>
  <c r="D35" i="24"/>
  <c r="J35" i="24"/>
  <c r="H35" i="24"/>
  <c r="K35" i="24"/>
  <c r="F35" i="24"/>
  <c r="K20" i="24"/>
  <c r="H20" i="24"/>
  <c r="F20" i="24"/>
  <c r="D20" i="24"/>
  <c r="J20" i="24"/>
  <c r="H37" i="24"/>
  <c r="F37" i="24"/>
  <c r="D37" i="24"/>
  <c r="K37" i="24"/>
  <c r="J37" i="24"/>
  <c r="K26" i="24"/>
  <c r="H26" i="24"/>
  <c r="F26" i="24"/>
  <c r="D26" i="24"/>
  <c r="J26" i="24"/>
  <c r="D29" i="24"/>
  <c r="J29" i="24"/>
  <c r="H29" i="24"/>
  <c r="K29" i="24"/>
  <c r="F29" i="24"/>
  <c r="K32" i="24"/>
  <c r="H32" i="24"/>
  <c r="F32" i="24"/>
  <c r="D32" i="24"/>
  <c r="J32" i="24"/>
  <c r="G7" i="24"/>
  <c r="M7" i="24"/>
  <c r="E7" i="24"/>
  <c r="L7" i="24"/>
  <c r="I7" i="24"/>
  <c r="G9" i="24"/>
  <c r="M9" i="24"/>
  <c r="E9" i="24"/>
  <c r="L9" i="24"/>
  <c r="I9" i="24"/>
  <c r="G17" i="24"/>
  <c r="M17" i="24"/>
  <c r="E17" i="24"/>
  <c r="L17" i="24"/>
  <c r="I17" i="24"/>
  <c r="I20" i="24"/>
  <c r="M20" i="24"/>
  <c r="E20" i="24"/>
  <c r="L20" i="24"/>
  <c r="G20" i="24"/>
  <c r="G33" i="24"/>
  <c r="M33" i="24"/>
  <c r="E33" i="24"/>
  <c r="L33" i="24"/>
  <c r="I33" i="24"/>
  <c r="I37" i="24"/>
  <c r="G37" i="24"/>
  <c r="L37" i="24"/>
  <c r="M37" i="24"/>
  <c r="E37" i="24"/>
  <c r="D15" i="24"/>
  <c r="J15" i="24"/>
  <c r="H15" i="24"/>
  <c r="K15" i="24"/>
  <c r="F15" i="24"/>
  <c r="I8" i="24"/>
  <c r="M8" i="24"/>
  <c r="E8" i="24"/>
  <c r="L8" i="24"/>
  <c r="G8" i="24"/>
  <c r="G27" i="24"/>
  <c r="M27" i="24"/>
  <c r="E27" i="24"/>
  <c r="L27" i="24"/>
  <c r="I27" i="24"/>
  <c r="K18" i="24"/>
  <c r="H18" i="24"/>
  <c r="F18" i="24"/>
  <c r="D18" i="24"/>
  <c r="J18" i="24"/>
  <c r="D21" i="24"/>
  <c r="J21" i="24"/>
  <c r="H21" i="24"/>
  <c r="K21" i="24"/>
  <c r="F21" i="24"/>
  <c r="K24" i="24"/>
  <c r="H24" i="24"/>
  <c r="F24" i="24"/>
  <c r="D24" i="24"/>
  <c r="J24" i="24"/>
  <c r="G21" i="24"/>
  <c r="M21" i="24"/>
  <c r="E21" i="24"/>
  <c r="L21" i="24"/>
  <c r="I21" i="24"/>
  <c r="I24" i="24"/>
  <c r="M24" i="24"/>
  <c r="E24" i="24"/>
  <c r="L24" i="24"/>
  <c r="G24" i="24"/>
  <c r="M38" i="24"/>
  <c r="E38" i="24"/>
  <c r="L38" i="24"/>
  <c r="G38" i="24"/>
  <c r="I38" i="24"/>
  <c r="D9" i="24"/>
  <c r="J9" i="24"/>
  <c r="H9" i="24"/>
  <c r="K9" i="24"/>
  <c r="F9" i="24"/>
  <c r="D27" i="24"/>
  <c r="J27" i="24"/>
  <c r="H27" i="24"/>
  <c r="K27" i="24"/>
  <c r="F27" i="24"/>
  <c r="K30" i="24"/>
  <c r="H30" i="24"/>
  <c r="F30" i="24"/>
  <c r="D30" i="24"/>
  <c r="J30" i="24"/>
  <c r="D33" i="24"/>
  <c r="J33" i="24"/>
  <c r="H33" i="24"/>
  <c r="F33" i="24"/>
  <c r="K33" i="24"/>
  <c r="G15" i="24"/>
  <c r="M15" i="24"/>
  <c r="E15" i="24"/>
  <c r="L15" i="24"/>
  <c r="I15" i="24"/>
  <c r="I18" i="24"/>
  <c r="M18" i="24"/>
  <c r="E18" i="24"/>
  <c r="L18" i="24"/>
  <c r="G18" i="24"/>
  <c r="G31" i="24"/>
  <c r="M31" i="24"/>
  <c r="E31" i="24"/>
  <c r="L31" i="24"/>
  <c r="I31" i="24"/>
  <c r="K16" i="24"/>
  <c r="H16" i="24"/>
  <c r="F16" i="24"/>
  <c r="D16" i="24"/>
  <c r="J16" i="24"/>
  <c r="G25" i="24"/>
  <c r="M25" i="24"/>
  <c r="E25" i="24"/>
  <c r="L25" i="24"/>
  <c r="I25" i="24"/>
  <c r="I28" i="24"/>
  <c r="M28" i="24"/>
  <c r="E28" i="24"/>
  <c r="L28" i="24"/>
  <c r="G28" i="24"/>
  <c r="D19" i="24"/>
  <c r="J19" i="24"/>
  <c r="H19" i="24"/>
  <c r="K19" i="24"/>
  <c r="F19" i="24"/>
  <c r="K22" i="24"/>
  <c r="H22" i="24"/>
  <c r="F22" i="24"/>
  <c r="D22" i="24"/>
  <c r="J22" i="24"/>
  <c r="D25" i="24"/>
  <c r="J25" i="24"/>
  <c r="H25" i="24"/>
  <c r="F25" i="24"/>
  <c r="K25" i="24"/>
  <c r="D31" i="24"/>
  <c r="J31" i="24"/>
  <c r="H31" i="24"/>
  <c r="K31" i="24"/>
  <c r="F31" i="24"/>
  <c r="G19" i="24"/>
  <c r="M19" i="24"/>
  <c r="E19" i="24"/>
  <c r="L19" i="24"/>
  <c r="I19" i="24"/>
  <c r="G35" i="24"/>
  <c r="M35" i="24"/>
  <c r="E35" i="24"/>
  <c r="L35" i="24"/>
  <c r="I35" i="24"/>
  <c r="D7" i="24"/>
  <c r="J7" i="24"/>
  <c r="H7" i="24"/>
  <c r="K7" i="24"/>
  <c r="F7" i="24"/>
  <c r="K34" i="24"/>
  <c r="H34" i="24"/>
  <c r="F34" i="24"/>
  <c r="D34" i="24"/>
  <c r="J34" i="24"/>
  <c r="D38" i="24"/>
  <c r="K38" i="24"/>
  <c r="J38" i="24"/>
  <c r="H38" i="24"/>
  <c r="F38" i="24"/>
  <c r="I16" i="24"/>
  <c r="M16" i="24"/>
  <c r="E16" i="24"/>
  <c r="L16" i="24"/>
  <c r="G16" i="24"/>
  <c r="G29" i="24"/>
  <c r="M29" i="24"/>
  <c r="E29" i="24"/>
  <c r="L29" i="24"/>
  <c r="I29" i="24"/>
  <c r="I32" i="24"/>
  <c r="M32" i="24"/>
  <c r="E32" i="24"/>
  <c r="L32" i="24"/>
  <c r="G32" i="24"/>
  <c r="B14" i="24"/>
  <c r="B6" i="24"/>
  <c r="D17" i="24"/>
  <c r="J17" i="24"/>
  <c r="H17" i="24"/>
  <c r="F17" i="24"/>
  <c r="K17" i="24"/>
  <c r="D23" i="24"/>
  <c r="J23" i="24"/>
  <c r="H23" i="24"/>
  <c r="K23" i="24"/>
  <c r="F23" i="24"/>
  <c r="G23" i="24"/>
  <c r="M23" i="24"/>
  <c r="E23" i="24"/>
  <c r="L23" i="24"/>
  <c r="I23" i="24"/>
  <c r="C14" i="24"/>
  <c r="C6" i="24"/>
  <c r="I22" i="24"/>
  <c r="M22" i="24"/>
  <c r="E22" i="24"/>
  <c r="L2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6" i="24"/>
  <c r="M26" i="24"/>
  <c r="E26" i="24"/>
  <c r="L26" i="24"/>
  <c r="I34" i="24"/>
  <c r="M34" i="24"/>
  <c r="E34" i="24"/>
  <c r="L34" i="24"/>
  <c r="G22" i="24"/>
  <c r="G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G40" i="24"/>
  <c r="G42" i="24"/>
  <c r="G44" i="24"/>
  <c r="H40" i="24"/>
  <c r="H42" i="24"/>
  <c r="H44" i="24"/>
  <c r="E40" i="24"/>
  <c r="E42" i="24"/>
  <c r="E44" i="24"/>
  <c r="I39" i="24" l="1"/>
  <c r="G39" i="24"/>
  <c r="L39" i="24"/>
  <c r="M39" i="24"/>
  <c r="E39" i="24"/>
  <c r="H39" i="24"/>
  <c r="F39" i="24"/>
  <c r="D39" i="24"/>
  <c r="K39" i="24"/>
  <c r="J39" i="24"/>
  <c r="H45" i="24"/>
  <c r="F45" i="24"/>
  <c r="D45" i="24"/>
  <c r="K45" i="24"/>
  <c r="J45" i="24"/>
  <c r="I77" i="24"/>
  <c r="I14" i="24"/>
  <c r="M14" i="24"/>
  <c r="E14" i="24"/>
  <c r="L14" i="24"/>
  <c r="G14" i="24"/>
  <c r="K6" i="24"/>
  <c r="H6" i="24"/>
  <c r="F6" i="24"/>
  <c r="D6" i="24"/>
  <c r="J6" i="24"/>
  <c r="J77" i="24"/>
  <c r="K14" i="24"/>
  <c r="H14" i="24"/>
  <c r="F14" i="24"/>
  <c r="D14" i="24"/>
  <c r="J14" i="24"/>
  <c r="I45" i="24"/>
  <c r="G45" i="24"/>
  <c r="L45" i="24"/>
  <c r="M45" i="24"/>
  <c r="E45" i="24"/>
  <c r="I6" i="24"/>
  <c r="M6" i="24"/>
  <c r="E6" i="24"/>
  <c r="L6" i="24"/>
  <c r="G6" i="24"/>
  <c r="K77" i="24"/>
  <c r="I78" i="24" l="1"/>
  <c r="I79" i="24"/>
  <c r="K79" i="24"/>
  <c r="K78" i="24"/>
  <c r="J79" i="24"/>
  <c r="J78" i="24"/>
  <c r="I83" i="24" l="1"/>
  <c r="I82" i="24"/>
  <c r="I81" i="24"/>
</calcChain>
</file>

<file path=xl/sharedStrings.xml><?xml version="1.0" encoding="utf-8"?>
<sst xmlns="http://schemas.openxmlformats.org/spreadsheetml/2006/main" count="1651" uniqueCount="521">
  <si>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</si>
  <si>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</si>
  <si>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</si>
  <si>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</si>
  <si>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</si>
  <si>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</si>
  <si>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</si>
  <si>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</si>
  <si>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</si>
  <si>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</si>
  <si>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</si>
  <si>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</si>
  <si>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</si>
  <si>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Hamm (351)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</si>
  <si>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</si>
  <si>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</si>
  <si>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</si>
  <si>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</si>
  <si>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</si>
  <si>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</si>
  <si>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</si>
  <si>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</si>
  <si>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</si>
  <si>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</si>
  <si>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</si>
  <si>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</si>
  <si>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</si>
  <si>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</si>
  <si>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</si>
  <si>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</si>
  <si>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</si>
  <si>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</si>
  <si>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</si>
  <si>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</si>
  <si>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</si>
  <si>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</si>
  <si>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</si>
  <si>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</si>
  <si>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</si>
  <si>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</si>
  <si>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</si>
  <si>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</si>
  <si>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</si>
  <si>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</si>
  <si>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</si>
  <si>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</si>
  <si>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</si>
  <si>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</si>
  <si>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</si>
  <si>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</si>
  <si>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</si>
  <si>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</si>
  <si>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</si>
  <si>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</si>
  <si>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</si>
  <si>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</si>
  <si>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</si>
  <si>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</si>
  <si>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</si>
  <si>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</si>
  <si>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</si>
  <si>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</si>
  <si>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</si>
  <si>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</si>
  <si>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</si>
  <si>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</si>
  <si>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</si>
  <si>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</si>
  <si>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</si>
  <si>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</si>
  <si>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</si>
  <si>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</si>
  <si>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</si>
  <si>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</si>
  <si>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</si>
  <si>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</si>
  <si>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</si>
  <si>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</si>
  <si>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</si>
  <si>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</si>
  <si>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</si>
  <si>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</si>
  <si>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</si>
  <si>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</si>
  <si>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</si>
  <si>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</si>
  <si>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</si>
  <si>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</si>
  <si>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</si>
  <si>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</si>
  <si>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</si>
  <si>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</si>
  <si>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Hamm (351);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</si>
  <si>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</si>
  <si>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</si>
  <si>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</si>
  <si>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</si>
  <si>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</si>
  <si>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</si>
  <si>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</si>
  <si>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</si>
  <si>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</si>
  <si>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</si>
  <si>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</si>
  <si>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</si>
  <si>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</si>
  <si>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</si>
  <si>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</si>
  <si>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</si>
  <si>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</si>
  <si>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</si>
  <si>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</si>
  <si>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</si>
  <si>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</si>
  <si>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</si>
  <si>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</si>
  <si>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</si>
  <si>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</si>
  <si>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</si>
  <si>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</si>
  <si>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</si>
  <si>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</si>
  <si>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</si>
  <si>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</si>
  <si>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</si>
  <si>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</si>
  <si>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</si>
  <si>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</si>
  <si>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</si>
  <si>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</si>
  <si>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</si>
  <si>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</si>
  <si>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</si>
  <si>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</si>
  <si>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</si>
  <si>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</si>
  <si>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</si>
  <si>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</si>
  <si>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</si>
  <si>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</si>
  <si>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</si>
  <si>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</si>
  <si>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</si>
  <si>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</si>
  <si>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</si>
  <si>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</si>
  <si>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</si>
  <si>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</si>
  <si>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</si>
  <si>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</si>
  <si>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</si>
  <si>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</si>
  <si>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</si>
  <si>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</si>
  <si>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</si>
  <si>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</si>
  <si>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</si>
  <si>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</si>
  <si>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</si>
  <si>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</si>
  <si>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</si>
  <si>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</si>
  <si>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</si>
  <si>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</si>
  <si>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</si>
  <si>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</si>
  <si>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</si>
  <si>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</si>
  <si>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</si>
  <si>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</si>
  <si>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</si>
  <si>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</si>
  <si>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</si>
  <si>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</si>
  <si>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</si>
  <si>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</si>
  <si>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</si>
  <si>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</si>
  <si>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</si>
  <si>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</si>
  <si>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</si>
  <si>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</si>
  <si>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</si>
  <si>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Hamm (351)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</si>
  <si>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</si>
  <si>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</si>
  <si>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</si>
  <si>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</si>
  <si>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</si>
  <si>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</si>
  <si>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</si>
  <si>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</si>
  <si>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</si>
  <si>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</si>
  <si>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</si>
  <si>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</si>
  <si>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</si>
  <si>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</si>
  <si>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</si>
  <si>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</si>
  <si>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</si>
  <si>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</si>
  <si>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</si>
  <si>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</si>
  <si>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</si>
  <si>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</si>
  <si>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</si>
  <si>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</si>
  <si>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</si>
  <si>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</si>
  <si>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</si>
  <si>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</si>
  <si>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</si>
  <si>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</si>
  <si>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</si>
  <si>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</si>
  <si>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</si>
  <si>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</si>
  <si>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</si>
  <si>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</si>
  <si>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</si>
  <si>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</si>
  <si>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</si>
  <si>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</si>
  <si>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</si>
  <si>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</si>
  <si>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</si>
  <si>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</si>
  <si>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</si>
  <si>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</si>
  <si>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</si>
  <si>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</si>
  <si>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</si>
  <si>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</si>
  <si>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</si>
  <si>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</si>
  <si>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</si>
  <si>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</si>
  <si>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</si>
  <si>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</si>
  <si>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</si>
  <si>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</si>
  <si>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</si>
  <si>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</si>
  <si>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</si>
  <si>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</si>
  <si>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</si>
  <si>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</si>
  <si>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</si>
  <si>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</si>
  <si>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</si>
  <si>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</si>
  <si>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</si>
  <si>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</si>
  <si>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</si>
  <si>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</si>
  <si>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</si>
  <si>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</si>
  <si>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</si>
  <si>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</si>
  <si>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</si>
  <si>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</si>
  <si>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</si>
  <si>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</si>
  <si>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</si>
  <si>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</si>
  <si>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</si>
  <si>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</si>
  <si>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</si>
  <si>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</si>
  <si>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</si>
  <si>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</si>
  <si>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</si>
  <si>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</si>
  <si>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</si>
  <si>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</si>
  <si>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</si>
  <si>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</si>
  <si>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</si>
  <si>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</si>
  <si>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</si>
  <si>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</si>
  <si>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</si>
  <si>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</si>
  <si>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</si>
  <si>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</si>
  <si>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</si>
  <si>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</si>
  <si>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</si>
  <si>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</si>
  <si>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</si>
  <si>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</si>
  <si>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</si>
  <si>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</si>
  <si>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</si>
  <si>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</si>
  <si>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</si>
  <si>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</si>
  <si>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</si>
  <si>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</si>
  <si>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</si>
  <si>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</si>
  <si>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</si>
  <si>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</si>
  <si>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</si>
  <si>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</si>
  <si>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</si>
  <si>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</si>
  <si>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</si>
  <si>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</si>
  <si>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</si>
  <si>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</si>
  <si>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</si>
  <si>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</si>
  <si>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</si>
  <si>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</si>
  <si>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</si>
  <si>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</si>
  <si>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</si>
  <si>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</si>
  <si>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</si>
  <si>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</si>
  <si>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</si>
  <si>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</si>
  <si>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</si>
  <si>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</si>
  <si>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</si>
  <si>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Hamm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</si>
  <si>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</si>
  <si>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</si>
  <si>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</si>
  <si>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</si>
  <si>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</si>
  <si>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</si>
  <si>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</si>
  <si>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</si>
  <si>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</si>
  <si>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</si>
  <si>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</si>
  <si>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</si>
  <si>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</si>
  <si>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</si>
  <si>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</si>
  <si>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</si>
  <si>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</si>
  <si>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</si>
  <si>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</si>
  <si>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</si>
  <si>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</si>
  <si>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</si>
  <si>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</si>
  <si>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</si>
  <si>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</si>
  <si>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</si>
  <si>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</si>
  <si>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</si>
  <si>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</si>
  <si>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</si>
  <si>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</si>
  <si>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</si>
  <si>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</si>
  <si>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</si>
  <si>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</si>
  <si>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</si>
  <si>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</si>
  <si>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</si>
  <si>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</si>
  <si>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</si>
  <si>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</si>
  <si>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</si>
  <si>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</si>
  <si>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</si>
  <si>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</si>
  <si>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</si>
  <si>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Hamm (351);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</si>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</sst>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{A8C71A9B-272A-4CAE-8B0C-6C555F678ED1}</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9A50-4000-A22D-3B8794BAE305}"/>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{032E668A-55EB-4DE2-AEE0-DC51B0EC6A69}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A50-4000-A22D-3B8794BAE30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{5E6613DA-9C7F-4ABB-8B0A-0C970CA78E7C}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A50-4000-A22D-3B8794BAE30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{8B6D7A06-3E13-4193-A699-EA8962166131}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A50-4000-A22D-3B8794BAE30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0.67999047806332091</c:v>
                </c:pt>
                <c:pt idx="1">
                  <c:v>1.3225681822425275</c:v>
                </c:pt>
                <c:pt idx="2">
                  <c:v>1.1186464311118853</c:v>
                </c:pt>
                <c:pt idx="3">
                  <c:v>1.0875687030768</c:v>
                </c:pt>
              </c:numCache>
            </c:numRef>
          </c:val>
          <c:extLst>
            <c:ext xmlns:c16="http://schemas.microsoft.com/office/drawing/2014/chart" uri="{C3380CC4-5D6E-409C-BE32-E72D297353CC}">
              <c16:uniqueId val="{00000004-9A50-4000-A22D-3B8794BAE30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{43802D44-37AA-4855-9753-DC6A02FFE225}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A50-4000-A22D-3B8794BAE30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{F2350A93-E423-478D-ADD9-800AE11CFD6F}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A50-4000-A22D-3B8794BAE30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{62042D16-E56A-4074-9803-141BF8A3E8F3}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A50-4000-A22D-3B8794BAE30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{9BA6DEC7-9FF2-47C7-8D11-48049F53166F}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A50-4000-A22D-3B8794BAE3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A50-4000-A22D-3B8794BAE30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A50-4000-A22D-3B8794BAE30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{B1032147-4AA3-419F-B2D0-52FE95D1C617}</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A1FA-4A84-B02A-B1400EC96440}"/>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{683F7292-BD1A-45A0-8371-194BAB56877E}</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A1FA-4A84-B02A-B1400EC9644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{3DCF8C1D-E5B2-4194-84BB-207C86DB85AA}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1FA-4A84-B02A-B1400EC9644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{3496F573-1CB8-4115-ABC6-3C582A58DE61}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1FA-4A84-B02A-B1400EC964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-2.0679199514857491</c:v>
                </c:pt>
                <c:pt idx="1">
                  <c:v>-3.156552267354261</c:v>
                </c:pt>
                <c:pt idx="2">
                  <c:v>-2.7637010795899166</c:v>
                </c:pt>
                <c:pt idx="3">
                  <c:v>-2.8655893304673015</c:v>
                </c:pt>
              </c:numCache>
            </c:numRef>
          </c:val>
          <c:extLst>
            <c:ext xmlns:c16="http://schemas.microsoft.com/office/drawing/2014/chart" uri="{C3380CC4-5D6E-409C-BE32-E72D297353CC}">
              <c16:uniqueId val="{00000004-A1FA-4A84-B02A-B1400EC9644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{C2A7B73B-7E2A-4BCB-8D3E-E58D1C2D65B3}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1FA-4A84-B02A-B1400EC9644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{2F4150FA-346C-4B9A-B5DB-9FF84BFE40A9}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1FA-4A84-B02A-B1400EC9644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{66BB86DE-7B04-4ECE-98F6-88736E0CECA4}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1FA-4A84-B02A-B1400EC9644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{0A263B05-9A15-4846-AB0C-DDCA247EC694}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1FA-4A84-B02A-B1400EC964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1FA-4A84-B02A-B1400EC9644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1FA-4A84-B02A-B1400EC9644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{9576B8DE-D77C-4678-BF6D-6E4A90B14DF3}</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AA07-4B34-9E0B-FAFE69E49FC7}"/>
                </c:ext>
              </c:extLst>
            </c:dLbl>
            <c:dLbl>
              <c:idx val="1"/>
              <c:tx>
                <c:strRef>
                  <c:f>Daten_Diagramme!$D$15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{5E1CD945-62B6-4FC4-9738-DF140AB6E842}</c15:txfldGUID>
                      <c15:f>Daten_Diagramme!$D$15</c15:f>
                      <c15:dlblFieldTableCache>
                        <c:ptCount val="1"/>
                        <c:pt idx="0">
                          <c:v>2.3</c:v>
                        </c:pt>
                      </c15:dlblFieldTableCache>
                    </c15:dlblFTEntry>
                  </c15:dlblFieldTable>
                  <c15:showDataLabelsRange val="0"/>
                </c:ext>
                <c:ext xmlns:c16="http://schemas.microsoft.com/office/drawing/2014/chart" uri="{C3380CC4-5D6E-409C-BE32-E72D297353CC}">
                  <c16:uniqueId val="{00000001-AA07-4B34-9E0B-FAFE69E49FC7}"/>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{5AEA3B62-7873-460E-9C86-FBE2F3990C78}</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AA07-4B34-9E0B-FAFE69E49FC7}"/>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{A672DA96-D975-4859-8BFB-B98350DB5075}</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AA07-4B34-9E0B-FAFE69E49FC7}"/>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{2AA36F10-6202-475E-9F31-A0C294684994}</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AA07-4B34-9E0B-FAFE69E49FC7}"/>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{852D0079-B01E-4DF5-A245-07A95E5346BB}</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AA07-4B34-9E0B-FAFE69E49FC7}"/>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{AD9C140C-5087-4100-8805-85DD5CD911AF}</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AA07-4B34-9E0B-FAFE69E49FC7}"/>
                </c:ext>
              </c:extLst>
            </c:dLbl>
            <c:dLbl>
              <c:idx val="7"/>
              <c:tx>
                <c:strRef>
                  <c:f>Daten_Diagramme!$D$21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{32F99326-6529-46D6-BA81-3842BF28437E}</c15:txfldGUID>
                      <c15:f>Daten_Diagramme!$D$21</c15:f>
                      <c15:dlblFieldTableCache>
                        <c:ptCount val="1"/>
                        <c:pt idx="0">
                          <c:v>4.3</c:v>
                        </c:pt>
                      </c15:dlblFieldTableCache>
                    </c15:dlblFTEntry>
                  </c15:dlblFieldTable>
                  <c15:showDataLabelsRange val="0"/>
                </c:ext>
                <c:ext xmlns:c16="http://schemas.microsoft.com/office/drawing/2014/chart" uri="{C3380CC4-5D6E-409C-BE32-E72D297353CC}">
                  <c16:uniqueId val="{00000007-AA07-4B34-9E0B-FAFE69E49FC7}"/>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{E87B25C1-363B-46BC-82DB-4476B37E47DE}</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AA07-4B34-9E0B-FAFE69E49FC7}"/>
                </c:ext>
              </c:extLst>
            </c:dLbl>
            <c:dLbl>
              <c:idx val="9"/>
              <c:tx>
                <c:strRef>
                  <c:f>Daten_Diagramme!$D$23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{69F44074-8A7D-4AAD-9ADD-825A8CAA3BAF}</c15:txfldGUID>
                      <c15:f>Daten_Diagramme!$D$23</c15:f>
                      <c15:dlblFieldTableCache>
                        <c:ptCount val="1"/>
                        <c:pt idx="0">
                          <c:v>-1.8</c:v>
                        </c:pt>
                      </c15:dlblFieldTableCache>
                    </c15:dlblFTEntry>
                  </c15:dlblFieldTable>
                  <c15:showDataLabelsRange val="0"/>
                </c:ext>
                <c:ext xmlns:c16="http://schemas.microsoft.com/office/drawing/2014/chart" uri="{C3380CC4-5D6E-409C-BE32-E72D297353CC}">
                  <c16:uniqueId val="{00000009-AA07-4B34-9E0B-FAFE69E49FC7}"/>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{9D6ED872-482F-4F80-B913-BC21ADD56173}</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AA07-4B34-9E0B-FAFE69E49FC7}"/>
                </c:ext>
              </c:extLst>
            </c:dLbl>
            <c:dLbl>
              <c:idx val="11"/>
              <c:tx>
                <c:strRef>
                  <c:f>Daten_Diagramme!$D$25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{4728F278-C63C-4276-8352-50BB098E68F2}</c15:txfldGUID>
                      <c15:f>Daten_Diagramme!$D$25</c15:f>
                      <c15:dlblFieldTableCache>
                        <c:ptCount val="1"/>
                        <c:pt idx="0">
                          <c:v>-3.7</c:v>
                        </c:pt>
                      </c15:dlblFieldTableCache>
                    </c15:dlblFTEntry>
                  </c15:dlblFieldTable>
                  <c15:showDataLabelsRange val="0"/>
                </c:ext>
                <c:ext xmlns:c16="http://schemas.microsoft.com/office/drawing/2014/chart" uri="{C3380CC4-5D6E-409C-BE32-E72D297353CC}">
                  <c16:uniqueId val="{0000000B-AA07-4B34-9E0B-FAFE69E49FC7}"/>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{03BD8DA1-F56B-4A6B-B973-69383E9A8200}</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AA07-4B34-9E0B-FAFE69E49FC7}"/>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{6C9F4512-9CC3-43CE-A936-306FEC118441}</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AA07-4B34-9E0B-FAFE69E49FC7}"/>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{3B7A41C3-2047-4BC8-9218-304934DE7BA0}</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AA07-4B34-9E0B-FAFE69E49FC7}"/>
                </c:ext>
              </c:extLst>
            </c:dLbl>
            <c:dLbl>
              <c:idx val="15"/>
              <c:tx>
                <c:strRef>
                  <c:f>Daten_Diagramme!$D$29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{C8316684-7EA1-479B-90A2-4A9B14B2C748}</c15:txfldGUID>
                      <c15:f>Daten_Diagramme!$D$29</c15:f>
                      <c15:dlblFieldTableCache>
                        <c:ptCount val="1"/>
                        <c:pt idx="0">
                          <c:v>-2.9</c:v>
                        </c:pt>
                      </c15:dlblFieldTableCache>
                    </c15:dlblFTEntry>
                  </c15:dlblFieldTable>
                  <c15:showDataLabelsRange val="0"/>
                </c:ext>
                <c:ext xmlns:c16="http://schemas.microsoft.com/office/drawing/2014/chart" uri="{C3380CC4-5D6E-409C-BE32-E72D297353CC}">
                  <c16:uniqueId val="{0000000F-AA07-4B34-9E0B-FAFE69E49FC7}"/>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{9FF60459-B96D-45CE-97A7-C126708062F4}</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AA07-4B34-9E0B-FAFE69E49FC7}"/>
                </c:ext>
              </c:extLst>
            </c:dLbl>
            <c:dLbl>
              <c:idx val="17"/>
              <c:tx>
                <c:strRef>
                  <c:f>Daten_Diagramme!$D$31</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{3482DB3A-DADB-4D91-8ACC-EA6090DE8890}</c15:txfldGUID>
                      <c15:f>Daten_Diagramme!$D$31</c15:f>
                      <c15:dlblFieldTableCache>
                        <c:ptCount val="1"/>
                        <c:pt idx="0">
                          <c:v>6.8</c:v>
                        </c:pt>
                      </c15:dlblFieldTableCache>
                    </c15:dlblFTEntry>
                  </c15:dlblFieldTable>
                  <c15:showDataLabelsRange val="0"/>
                </c:ext>
                <c:ext xmlns:c16="http://schemas.microsoft.com/office/drawing/2014/chart" uri="{C3380CC4-5D6E-409C-BE32-E72D297353CC}">
                  <c16:uniqueId val="{00000011-AA07-4B34-9E0B-FAFE69E49FC7}"/>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{BB0B34DF-1226-4ACE-A0BB-050865803E87}</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AA07-4B34-9E0B-FAFE69E49FC7}"/>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{99C7C2B2-4876-4487-96AD-891681136234}</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AA07-4B34-9E0B-FAFE69E49FC7}"/>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{5001641A-3763-4C73-8DAB-E5459C3AE345}</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AA07-4B34-9E0B-FAFE69E49FC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{62AFA39D-08D1-4B6F-BD97-3CECD071C221}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A07-4B34-9E0B-FAFE69E49FC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{1188C87E-85DB-4382-A2F4-995721D050F7}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A07-4B34-9E0B-FAFE69E49FC7}"/>
                </c:ext>
              </c:extLst>
            </c:dLbl>
            <c:dLbl>
              <c:idx val="23"/>
              <c:tx>
                <c:strRef>
                  <c:f>Daten_Diagramme!$D$37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{DFE5AD9A-61D9-4152-B775-0262AB344CAD}</c15:txfldGUID>
                      <c15:f>Daten_Diagramme!$D$37</c15:f>
                      <c15:dlblFieldTableCache>
                        <c:ptCount val="1"/>
                        <c:pt idx="0">
                          <c:v>2.3</c:v>
                        </c:pt>
                      </c15:dlblFieldTableCache>
                    </c15:dlblFTEntry>
                  </c15:dlblFieldTable>
                  <c15:showDataLabelsRange val="0"/>
                </c:ext>
                <c:ext xmlns:c16="http://schemas.microsoft.com/office/drawing/2014/chart" uri="{C3380CC4-5D6E-409C-BE32-E72D297353CC}">
                  <c16:uniqueId val="{00000017-AA07-4B34-9E0B-FAFE69E49FC7}"/>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{BE457901-2035-443D-A53D-94398D3B185C}</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AA07-4B34-9E0B-FAFE69E49FC7}"/>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{1E1E8AF4-1298-42D1-8CB0-EF7C537EE4E9}</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AA07-4B34-9E0B-FAFE69E49FC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{565EF46C-105E-4FFE-A435-E6E13DF31365}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A07-4B34-9E0B-FAFE69E49FC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{542F1417-D00C-4662-B869-5FDA1619EAB1}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A07-4B34-9E0B-FAFE69E49FC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{F9FFA1BB-94EA-44FC-B6E6-465DE23F2056}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A07-4B34-9E0B-FAFE69E49FC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{41A23A1E-886A-4D1B-8640-42F50484B651}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A07-4B34-9E0B-FAFE69E49FC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{CD5B0CD9-3C28-410C-A380-F463DD3DF7E7}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A07-4B34-9E0B-FAFE69E49FC7}"/>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{4A1A53A8-D160-47C3-B1AB-2FD1B0EFABE4}</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AA07-4B34-9E0B-FAFE69E49F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0.67999047806332091</c:v>
                </c:pt>
                <c:pt idx="1">
                  <c:v>2.3310023310023311</c:v>
                </c:pt>
                <c:pt idx="2">
                  <c:v>-1.7973568281938326</c:v>
                </c:pt>
                <c:pt idx="3">
                  <c:v>-1.5356087384829344</c:v>
                </c:pt>
                <c:pt idx="4">
                  <c:v>-0.79937609670501075</c:v>
                </c:pt>
                <c:pt idx="5">
                  <c:v>-1.651268759667238</c:v>
                </c:pt>
                <c:pt idx="6">
                  <c:v>-1.7203513909224011</c:v>
                </c:pt>
                <c:pt idx="7">
                  <c:v>4.2792348649181617</c:v>
                </c:pt>
                <c:pt idx="8">
                  <c:v>0.5548924089428009</c:v>
                </c:pt>
                <c:pt idx="9">
                  <c:v>-1.7663181402903259</c:v>
                </c:pt>
                <c:pt idx="10">
                  <c:v>-0.11981787682722263</c:v>
                </c:pt>
                <c:pt idx="11">
                  <c:v>-3.6724864539434074</c:v>
                </c:pt>
                <c:pt idx="12">
                  <c:v>-1.8961253091508656</c:v>
                </c:pt>
                <c:pt idx="13">
                  <c:v>2.4183610597658656</c:v>
                </c:pt>
                <c:pt idx="14">
                  <c:v>-0.15518311607697083</c:v>
                </c:pt>
                <c:pt idx="15">
                  <c:v>-2.8782636049072035</c:v>
                </c:pt>
                <c:pt idx="16">
                  <c:v>3.3123868356587498</c:v>
                </c:pt>
                <c:pt idx="17">
                  <c:v>6.8207902934907363</c:v>
                </c:pt>
                <c:pt idx="18">
                  <c:v>2.5711159737417941</c:v>
                </c:pt>
                <c:pt idx="19">
                  <c:v>3.0095193046768758</c:v>
                </c:pt>
                <c:pt idx="20">
                  <c:v>1.5651015651015652</c:v>
                </c:pt>
                <c:pt idx="21">
                  <c:v>0</c:v>
                </c:pt>
                <c:pt idx="23">
                  <c:v>2.3310023310023311</c:v>
                </c:pt>
                <c:pt idx="24">
                  <c:v>-0.39339572033140607</c:v>
                </c:pt>
                <c:pt idx="25">
                  <c:v>1.0541978410702002</c:v>
                </c:pt>
              </c:numCache>
            </c:numRef>
          </c:val>
          <c:extLst>
            <c:ext xmlns:c16="http://schemas.microsoft.com/office/drawing/2014/chart" uri="{C3380CC4-5D6E-409C-BE32-E72D297353CC}">
              <c16:uniqueId val="{00000020-AA07-4B34-9E0B-FAFE69E49FC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{984BE7DA-7B9F-4A13-9708-5F1613F4DDF3}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A07-4B34-9E0B-FAFE69E49FC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{DC94297F-135A-4520-BD76-139F63ADEBB6}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A07-4B34-9E0B-FAFE69E49FC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{21AB006A-562C-485D-8243-8968C96C05CE}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A07-4B34-9E0B-FAFE69E49FC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{A8EEAD3C-509E-4D61-ACB8-075C7401DCF4}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A07-4B34-9E0B-FAFE69E49FC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{0F3604C1-000B-4E8A-A236-BBA30411091E}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A07-4B34-9E0B-FAFE69E49FC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{34359C5D-50BA-452F-AA4E-D61B990E45A5}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A07-4B34-9E0B-FAFE69E49FC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{0D5807BA-D262-4DA5-BBCE-7D3309ADABAD}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A07-4B34-9E0B-FAFE69E49FC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{F7EA3151-6241-4459-A2F4-F65CFF5C1EA5}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A07-4B34-9E0B-FAFE69E49FC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{9F06E6A9-AA46-4E87-90FC-E9926D78960A}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A07-4B34-9E0B-FAFE69E49FC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{FDFF2B37-CB43-4AFD-925F-37F09508FD71}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A07-4B34-9E0B-FAFE69E49FC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{3F3FCC0F-D939-4C1A-AE9F-43DBDC73ECFC}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A07-4B34-9E0B-FAFE69E49FC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{61AB9C07-B72E-4F65-AA4D-B50F41160EE0}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A07-4B34-9E0B-FAFE69E49FC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{29CB068F-6DC0-4879-A8B7-44BC1CC6F68A}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A07-4B34-9E0B-FAFE69E49FC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{13E7FD8C-C20B-4CD6-AF74-D013DFF05865}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A07-4B34-9E0B-FAFE69E49FC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{C4FF560B-9941-4E68-A4C0-C9BD69D2F393}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A07-4B34-9E0B-FAFE69E49FC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{6001E2C1-E4A2-47E8-9102-D85ADC0CDD54}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A07-4B34-9E0B-FAFE69E49FC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{36C0744B-9871-40CC-8E69-526B26149979}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A07-4B34-9E0B-FAFE69E49FC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{C653DDBD-AE29-4471-BBFA-E79C52B6DF7A}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A07-4B34-9E0B-FAFE69E49FC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{09A73091-AFD3-48AA-A11B-FE0A93409BA7}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A07-4B34-9E0B-FAFE69E49FC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{DACD6914-B0F4-4BFD-A01D-BA01A1BFEEC7}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A07-4B34-9E0B-FAFE69E49FC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{2E68C59E-F9B5-4C13-BC3C-152515D02C60}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A07-4B34-9E0B-FAFE69E49FC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{79562E39-F0F6-40E2-9AF0-8FEBCBDF5BB3}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A07-4B34-9E0B-FAFE69E49FC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{6CF60EE6-964B-424C-88BC-81ECA510EBDC}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A07-4B34-9E0B-FAFE69E49FC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{DECB1B3E-A448-4294-94CA-FEBE58459889}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A07-4B34-9E0B-FAFE69E49FC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{493DCCC3-6899-4B22-9DD9-B268FEA8D8BA}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A07-4B34-9E0B-FAFE69E49FC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{B0AEE569-1420-4D3F-8139-8ADEA33CE55C}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A07-4B34-9E0B-FAFE69E49FC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{598A9E01-E587-4690-9D92-B28667BEFEBD}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A07-4B34-9E0B-FAFE69E49FC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{FE3BA750-DA0E-4388-BC8A-8DCDCFF639DE}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A07-4B34-9E0B-FAFE69E49FC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{7A5EACA7-E0B1-4C44-B9A4-231C67991372}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A07-4B34-9E0B-FAFE69E49FC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{1B513210-0C28-4394-8210-A918188664E9}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A07-4B34-9E0B-FAFE69E49FC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{2C671B11-CB58-4D27-A5C4-0F2ECDF38614}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A07-4B34-9E0B-FAFE69E49FC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{1CDAD259-09B1-4727-B571-0D541FAE252F}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A07-4B34-9E0B-FAFE69E49F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A07-4B34-9E0B-FAFE69E49FC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A07-4B34-9E0B-FAFE69E49FC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{16F8F77C-44CB-45B2-8F1A-EDE7214D2F62}</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BE1B-4CBC-99B3-8014166E1AD0}"/>
                </c:ext>
              </c:extLst>
            </c:dLbl>
            <c:dLbl>
              <c:idx val="1"/>
              <c:tx>
                <c:strRef>
                  <c:f>Daten_Diagramme!$E$15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{6749E874-4EEA-40A6-8F2E-416C15DA5183}</c15:txfldGUID>
                      <c15:f>Daten_Diagramme!$E$15</c15:f>
                      <c15:dlblFieldTableCache>
                        <c:ptCount val="1"/>
                        <c:pt idx="0">
                          <c:v>-3.2</c:v>
                        </c:pt>
                      </c15:dlblFieldTableCache>
                    </c15:dlblFTEntry>
                  </c15:dlblFieldTable>
                  <c15:showDataLabelsRange val="0"/>
                </c:ext>
                <c:ext xmlns:c16="http://schemas.microsoft.com/office/drawing/2014/chart" uri="{C3380CC4-5D6E-409C-BE32-E72D297353CC}">
                  <c16:uniqueId val="{00000001-BE1B-4CBC-99B3-8014166E1AD0}"/>
                </c:ext>
              </c:extLst>
            </c:dLbl>
            <c:dLbl>
              <c:idx val="2"/>
              <c:tx>
                <c:strRef>
                  <c:f>Daten_Diagramme!$E$16</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{1564038F-77B4-47B2-B740-E9AF5A704FCF}</c15:txfldGUID>
                      <c15:f>Daten_Diagramme!$E$16</c15:f>
                      <c15:dlblFieldTableCache>
                        <c:ptCount val="1"/>
                        <c:pt idx="0">
                          <c:v>-15.4</c:v>
                        </c:pt>
                      </c15:dlblFieldTableCache>
                    </c15:dlblFTEntry>
                  </c15:dlblFieldTable>
                  <c15:showDataLabelsRange val="0"/>
                </c:ext>
                <c:ext xmlns:c16="http://schemas.microsoft.com/office/drawing/2014/chart" uri="{C3380CC4-5D6E-409C-BE32-E72D297353CC}">
                  <c16:uniqueId val="{00000002-BE1B-4CBC-99B3-8014166E1AD0}"/>
                </c:ext>
              </c:extLst>
            </c:dLbl>
            <c:dLbl>
              <c:idx val="3"/>
              <c:tx>
                <c:strRef>
                  <c:f>Daten_Diagramme!$E$17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{03BA774C-2F69-40AB-8E91-150F7984C4FA}</c15:txfldGUID>
                      <c15:f>Daten_Diagramme!$E$17</c15:f>
                      <c15:dlblFieldTableCache>
                        <c:ptCount val="1"/>
                        <c:pt idx="0">
                          <c:v>-2.2</c:v>
                        </c:pt>
                      </c15:dlblFieldTableCache>
                    </c15:dlblFTEntry>
                  </c15:dlblFieldTable>
                  <c15:showDataLabelsRange val="0"/>
                </c:ext>
                <c:ext xmlns:c16="http://schemas.microsoft.com/office/drawing/2014/chart" uri="{C3380CC4-5D6E-409C-BE32-E72D297353CC}">
                  <c16:uniqueId val="{00000003-BE1B-4CBC-99B3-8014166E1AD0}"/>
                </c:ext>
              </c:extLst>
            </c:dLbl>
            <c:dLbl>
              <c:idx val="4"/>
              <c:tx>
                <c:strRef>
                  <c:f>Daten_Diagramme!$E$18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{9CE18CB2-DD7A-49D8-9987-C836F24B9A30}</c15:txfldGUID>
                      <c15:f>Daten_Diagramme!$E$18</c15:f>
                      <c15:dlblFieldTableCache>
                        <c:ptCount val="1"/>
                        <c:pt idx="0">
                          <c:v>-6.4</c:v>
                        </c:pt>
                      </c15:dlblFieldTableCache>
                    </c15:dlblFTEntry>
                  </c15:dlblFieldTable>
                  <c15:showDataLabelsRange val="0"/>
                </c:ext>
                <c:ext xmlns:c16="http://schemas.microsoft.com/office/drawing/2014/chart" uri="{C3380CC4-5D6E-409C-BE32-E72D297353CC}">
                  <c16:uniqueId val="{00000004-BE1B-4CBC-99B3-8014166E1AD0}"/>
                </c:ext>
              </c:extLst>
            </c:dLbl>
            <c:dLbl>
              <c:idx val="5"/>
              <c:tx>
                <c:strRef>
                  <c:f>Daten_Diagramme!$E$19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{DA99FB4F-4938-4597-978F-B8700C02A3E5}</c15:txfldGUID>
                      <c15:f>Daten_Diagramme!$E$19</c15:f>
                      <c15:dlblFieldTableCache>
                        <c:ptCount val="1"/>
                        <c:pt idx="0">
                          <c:v>0.1</c:v>
                        </c:pt>
                      </c15:dlblFieldTableCache>
                    </c15:dlblFTEntry>
                  </c15:dlblFieldTable>
                  <c15:showDataLabelsRange val="0"/>
                </c:ext>
                <c:ext xmlns:c16="http://schemas.microsoft.com/office/drawing/2014/chart" uri="{C3380CC4-5D6E-409C-BE32-E72D297353CC}">
                  <c16:uniqueId val="{00000005-BE1B-4CBC-99B3-8014166E1AD0}"/>
                </c:ext>
              </c:extLst>
            </c:dLbl>
            <c:dLbl>
              <c:idx val="6"/>
              <c:tx>
                <c:strRef>
                  <c:f>Daten_Diagramme!$E$20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{5B190D3F-DFA9-4996-AA28-C4986DCA506C}</c15:txfldGUID>
                      <c15:f>Daten_Diagramme!$E$20</c15:f>
                      <c15:dlblFieldTableCache>
                        <c:ptCount val="1"/>
                        <c:pt idx="0">
                          <c:v>-0.4</c:v>
                        </c:pt>
                      </c15:dlblFieldTableCache>
                    </c15:dlblFTEntry>
                  </c15:dlblFieldTable>
                  <c15:showDataLabelsRange val="0"/>
                </c:ext>
                <c:ext xmlns:c16="http://schemas.microsoft.com/office/drawing/2014/chart" uri="{C3380CC4-5D6E-409C-BE32-E72D297353CC}">
                  <c16:uniqueId val="{00000006-BE1B-4CBC-99B3-8014166E1AD0}"/>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{740414CE-09CE-4236-BE8E-79E69A0AE42A}</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BE1B-4CBC-99B3-8014166E1AD0}"/>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{4CC3B8A7-C21D-4278-9AD6-72AE761C9A29}</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BE1B-4CBC-99B3-8014166E1AD0}"/>
                </c:ext>
              </c:extLst>
            </c:dLbl>
            <c:dLbl>
              <c:idx val="9"/>
              <c:tx>
                <c:strRef>
                  <c:f>Daten_Diagramme!$E$23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{3BAB811A-3F9C-4774-A133-7536972B5695}</c15:txfldGUID>
                      <c15:f>Daten_Diagramme!$E$23</c15:f>
                      <c15:dlblFieldTableCache>
                        <c:ptCount val="1"/>
                        <c:pt idx="0">
                          <c:v>-3.4</c:v>
                        </c:pt>
                      </c15:dlblFieldTableCache>
                    </c15:dlblFTEntry>
                  </c15:dlblFieldTable>
                  <c15:showDataLabelsRange val="0"/>
                </c:ext>
                <c:ext xmlns:c16="http://schemas.microsoft.com/office/drawing/2014/chart" uri="{C3380CC4-5D6E-409C-BE32-E72D297353CC}">
                  <c16:uniqueId val="{00000009-BE1B-4CBC-99B3-8014166E1AD0}"/>
                </c:ext>
              </c:extLst>
            </c:dLbl>
            <c:dLbl>
              <c:idx val="10"/>
              <c:tx>
                <c:strRef>
                  <c:f>Daten_Diagramme!$E$24</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{7B9B5D43-8112-4874-BB97-8EFA25AD3D3D}</c15:txfldGUID>
                      <c15:f>Daten_Diagramme!$E$24</c15:f>
                      <c15:dlblFieldTableCache>
                        <c:ptCount val="1"/>
                        <c:pt idx="0">
                          <c:v>-11.2</c:v>
                        </c:pt>
                      </c15:dlblFieldTableCache>
                    </c15:dlblFTEntry>
                  </c15:dlblFieldTable>
                  <c15:showDataLabelsRange val="0"/>
                </c:ext>
                <c:ext xmlns:c16="http://schemas.microsoft.com/office/drawing/2014/chart" uri="{C3380CC4-5D6E-409C-BE32-E72D297353CC}">
                  <c16:uniqueId val="{0000000A-BE1B-4CBC-99B3-8014166E1AD0}"/>
                </c:ext>
              </c:extLst>
            </c:dLbl>
            <c:dLbl>
              <c:idx val="11"/>
              <c:tx>
                <c:strRef>
                  <c:f>Daten_Diagramme!$E$25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{D20A1960-E44C-408E-A052-5CE1C5EF35E9}</c15:txfldGUID>
                      <c15:f>Daten_Diagramme!$E$25</c15:f>
                      <c15:dlblFieldTableCache>
                        <c:ptCount val="1"/>
                        <c:pt idx="0">
                          <c:v>-3.5</c:v>
                        </c:pt>
                      </c15:dlblFieldTableCache>
                    </c15:dlblFTEntry>
                  </c15:dlblFieldTable>
                  <c15:showDataLabelsRange val="0"/>
                </c:ext>
                <c:ext xmlns:c16="http://schemas.microsoft.com/office/drawing/2014/chart" uri="{C3380CC4-5D6E-409C-BE32-E72D297353CC}">
                  <c16:uniqueId val="{0000000B-BE1B-4CBC-99B3-8014166E1AD0}"/>
                </c:ext>
              </c:extLst>
            </c:dLbl>
            <c:dLbl>
              <c:idx val="12"/>
              <c:tx>
                <c:strRef>
                  <c:f>Daten_Diagramme!$E$26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{E759A091-228E-4CAF-B236-97F16E9879F6}</c15:txfldGUID>
                      <c15:f>Daten_Diagramme!$E$26</c15:f>
                      <c15:dlblFieldTableCache>
                        <c:ptCount val="1"/>
                        <c:pt idx="0">
                          <c:v>-0.2</c:v>
                        </c:pt>
                      </c15:dlblFieldTableCache>
                    </c15:dlblFTEntry>
                  </c15:dlblFieldTable>
                  <c15:showDataLabelsRange val="0"/>
                </c:ext>
                <c:ext xmlns:c16="http://schemas.microsoft.com/office/drawing/2014/chart" uri="{C3380CC4-5D6E-409C-BE32-E72D297353CC}">
                  <c16:uniqueId val="{0000000C-BE1B-4CBC-99B3-8014166E1AD0}"/>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{B4554A93-C4F5-47B9-B94B-B6DF55C266CF}</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BE1B-4CBC-99B3-8014166E1AD0}"/>
                </c:ext>
              </c:extLst>
            </c:dLbl>
            <c:dLbl>
              <c:idx val="14"/>
              <c:tx>
                <c:strRef>
                  <c:f>Daten_Diagramme!$E$28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{0D721BE3-45E1-4CC7-9BE4-D57B25463ACA}</c15:txfldGUID>
                      <c15:f>Daten_Diagramme!$E$28</c15:f>
                      <c15:dlblFieldTableCache>
                        <c:ptCount val="1"/>
                        <c:pt idx="0">
                          <c:v>-2.1</c:v>
                        </c:pt>
                      </c15:dlblFieldTableCache>
                    </c15:dlblFTEntry>
                  </c15:dlblFieldTable>
                  <c15:showDataLabelsRange val="0"/>
                </c:ext>
                <c:ext xmlns:c16="http://schemas.microsoft.com/office/drawing/2014/chart" uri="{C3380CC4-5D6E-409C-BE32-E72D297353CC}">
                  <c16:uniqueId val="{0000000E-BE1B-4CBC-99B3-8014166E1AD0}"/>
                </c:ext>
              </c:extLst>
            </c:dLbl>
            <c:dLbl>
              <c:idx val="15"/>
              <c:tx>
                <c:strRef>
                  <c:f>Daten_Diagramme!$E$29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{51331147-8C31-4F2B-8450-14BFA1DF5B1F}</c15:txfldGUID>
                      <c15:f>Daten_Diagramme!$E$29</c15:f>
                      <c15:dlblFieldTableCache>
                        <c:ptCount val="1"/>
                        <c:pt idx="0">
                          <c:v>-2.1</c:v>
                        </c:pt>
                      </c15:dlblFieldTableCache>
                    </c15:dlblFTEntry>
                  </c15:dlblFieldTable>
                  <c15:showDataLabelsRange val="0"/>
                </c:ext>
                <c:ext xmlns:c16="http://schemas.microsoft.com/office/drawing/2014/chart" uri="{C3380CC4-5D6E-409C-BE32-E72D297353CC}">
                  <c16:uniqueId val="{0000000F-BE1B-4CBC-99B3-8014166E1AD0}"/>
                </c:ext>
              </c:extLst>
            </c:dLbl>
            <c:dLbl>
              <c:idx val="16"/>
              <c:tx>
                <c:strRef>
                  <c:f>Daten_Diagramme!$E$30</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{81B475B3-DCFC-43A5-8AE3-23199EE22C57}</c15:txfldGUID>
                      <c15:f>Daten_Diagramme!$E$30</c15:f>
                      <c15:dlblFieldTableCache>
                        <c:ptCount val="1"/>
                        <c:pt idx="0">
                          <c:v>9.5</c:v>
                        </c:pt>
                      </c15:dlblFieldTableCache>
                    </c15:dlblFTEntry>
                  </c15:dlblFieldTable>
                  <c15:showDataLabelsRange val="0"/>
                </c:ext>
                <c:ext xmlns:c16="http://schemas.microsoft.com/office/drawing/2014/chart" uri="{C3380CC4-5D6E-409C-BE32-E72D297353CC}">
                  <c16:uniqueId val="{00000010-BE1B-4CBC-99B3-8014166E1AD0}"/>
                </c:ext>
              </c:extLst>
            </c:dLbl>
            <c:dLbl>
              <c:idx val="17"/>
              <c:tx>
                <c:strRef>
                  <c:f>Daten_Diagramme!$E$31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{32E597E0-024F-4ABB-98B7-BD2E7AD2EFC2}</c15:txfldGUID>
                      <c15:f>Daten_Diagramme!$E$31</c15:f>
                      <c15:dlblFieldTableCache>
                        <c:ptCount val="1"/>
                        <c:pt idx="0">
                          <c:v>-3.3</c:v>
                        </c:pt>
                      </c15:dlblFieldTableCache>
                    </c15:dlblFTEntry>
                  </c15:dlblFieldTable>
                  <c15:showDataLabelsRange val="0"/>
                </c:ext>
                <c:ext xmlns:c16="http://schemas.microsoft.com/office/drawing/2014/chart" uri="{C3380CC4-5D6E-409C-BE32-E72D297353CC}">
                  <c16:uniqueId val="{00000011-BE1B-4CBC-99B3-8014166E1AD0}"/>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{E3CAC080-3F06-4BE3-BA92-5EBD3768E899}</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BE1B-4CBC-99B3-8014166E1AD0}"/>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{6310E60A-9A7B-44D9-B821-DC485F96232E}</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BE1B-4CBC-99B3-8014166E1AD0}"/>
                </c:ext>
              </c:extLst>
            </c:dLbl>
            <c:dLbl>
              <c:idx val="20"/>
              <c:tx>
                <c:strRef>
                  <c:f>Daten_Diagramme!$E$34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{DEC4F315-4D60-4EB8-816E-A3530075ADAC}</c15:txfldGUID>
                      <c15:f>Daten_Diagramme!$E$34</c15:f>
                      <c15:dlblFieldTableCache>
                        <c:ptCount val="1"/>
                        <c:pt idx="0">
                          <c:v>-0.6</c:v>
                        </c:pt>
                      </c15:dlblFieldTableCache>
                    </c15:dlblFTEntry>
                  </c15:dlblFieldTable>
                  <c15:showDataLabelsRange val="0"/>
                </c:ext>
                <c:ext xmlns:c16="http://schemas.microsoft.com/office/drawing/2014/chart" uri="{C3380CC4-5D6E-409C-BE32-E72D297353CC}">
                  <c16:uniqueId val="{00000014-BE1B-4CBC-99B3-8014166E1AD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{C190E9CA-6246-4A5D-A63B-FD03E58596E7}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E1B-4CBC-99B3-8014166E1AD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{E33AFF81-3D0C-48EC-A0B1-2B5898403AF9}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E1B-4CBC-99B3-8014166E1AD0}"/>
                </c:ext>
              </c:extLst>
            </c:dLbl>
            <c:dLbl>
              <c:idx val="23"/>
              <c:tx>
                <c:strRef>
                  <c:f>Daten_Diagramme!$E$37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{48ED67AD-B282-43D0-A6CC-658BACEA753B}</c15:txfldGUID>
                      <c15:f>Daten_Diagramme!$E$37</c15:f>
                      <c15:dlblFieldTableCache>
                        <c:ptCount val="1"/>
                        <c:pt idx="0">
                          <c:v>-3.2</c:v>
                        </c:pt>
                      </c15:dlblFieldTableCache>
                    </c15:dlblFTEntry>
                  </c15:dlblFieldTable>
                  <c15:showDataLabelsRange val="0"/>
                </c:ext>
                <c:ext xmlns:c16="http://schemas.microsoft.com/office/drawing/2014/chart" uri="{C3380CC4-5D6E-409C-BE32-E72D297353CC}">
                  <c16:uniqueId val="{00000017-BE1B-4CBC-99B3-8014166E1AD0}"/>
                </c:ext>
              </c:extLst>
            </c:dLbl>
            <c:dLbl>
              <c:idx val="24"/>
              <c:tx>
                <c:strRef>
                  <c:f>Daten_Diagramme!$E$38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{BBC5AB26-0691-41AE-9D62-32F6634DBDAC}</c15:txfldGUID>
                      <c15:f>Daten_Diagramme!$E$38</c15:f>
                      <c15:dlblFieldTableCache>
                        <c:ptCount val="1"/>
                        <c:pt idx="0">
                          <c:v>-1.0</c:v>
                        </c:pt>
                      </c15:dlblFieldTableCache>
                    </c15:dlblFTEntry>
                  </c15:dlblFieldTable>
                  <c15:showDataLabelsRange val="0"/>
                </c:ext>
                <c:ext xmlns:c16="http://schemas.microsoft.com/office/drawing/2014/chart" uri="{C3380CC4-5D6E-409C-BE32-E72D297353CC}">
                  <c16:uniqueId val="{00000018-BE1B-4CBC-99B3-8014166E1AD0}"/>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{1A9997FF-FCE5-4E25-9135-5F4F6D0795E7}</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BE1B-4CBC-99B3-8014166E1AD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{9EE3673F-E768-4650-8E38-A75DB6C49F29}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E1B-4CBC-99B3-8014166E1AD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{7DA8D4FA-2151-43CD-B9A0-AAC2B37712D9}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E1B-4CBC-99B3-8014166E1AD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{BF4A4C8C-F9DC-480F-91BC-6A667AD6F867}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E1B-4CBC-99B3-8014166E1AD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{17DEFF7A-8AB9-4DDA-9F7E-7F07B377C663}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E1B-4CBC-99B3-8014166E1AD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{BC64F05D-0936-418B-A9DC-0FFB19EB5CCE}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E1B-4CBC-99B3-8014166E1AD0}"/>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{36A70916-8774-4475-8BAF-5AEA4D494609}</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BE1B-4CBC-99B3-8014166E1A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-2.0679199514857491</c:v>
                </c:pt>
                <c:pt idx="1">
                  <c:v>-3.1847133757961785</c:v>
                </c:pt>
                <c:pt idx="2">
                  <c:v>-15.352697095435685</c:v>
                </c:pt>
                <c:pt idx="3">
                  <c:v>-2.2199098161637183</c:v>
                </c:pt>
                <c:pt idx="4">
                  <c:v>-6.4420218037661048</c:v>
                </c:pt>
                <c:pt idx="5">
                  <c:v>0.12113870381586916</c:v>
                </c:pt>
                <c:pt idx="6">
                  <c:v>-0.44843049327354262</c:v>
                </c:pt>
                <c:pt idx="7">
                  <c:v>2.5285076846802181</c:v>
                </c:pt>
                <c:pt idx="8">
                  <c:v>0.71003206596426938</c:v>
                </c:pt>
                <c:pt idx="9">
                  <c:v>-3.3598409542743539</c:v>
                </c:pt>
                <c:pt idx="10">
                  <c:v>-11.169537624660018</c:v>
                </c:pt>
                <c:pt idx="11">
                  <c:v>-3.5419126328217239</c:v>
                </c:pt>
                <c:pt idx="12">
                  <c:v>-0.22371364653243847</c:v>
                </c:pt>
                <c:pt idx="13">
                  <c:v>-0.25664955669622025</c:v>
                </c:pt>
                <c:pt idx="14">
                  <c:v>-2.0734962020119072</c:v>
                </c:pt>
                <c:pt idx="15">
                  <c:v>-2.0746887966804981</c:v>
                </c:pt>
                <c:pt idx="16">
                  <c:v>9.5070422535211261</c:v>
                </c:pt>
                <c:pt idx="17">
                  <c:v>-3.2608695652173911</c:v>
                </c:pt>
                <c:pt idx="18">
                  <c:v>-0.28213166144200624</c:v>
                </c:pt>
                <c:pt idx="19">
                  <c:v>-0.67905646890636173</c:v>
                </c:pt>
                <c:pt idx="20">
                  <c:v>-0.60040026684456305</c:v>
                </c:pt>
                <c:pt idx="21">
                  <c:v>0</c:v>
                </c:pt>
                <c:pt idx="23">
                  <c:v>-3.1847133757961785</c:v>
                </c:pt>
                <c:pt idx="24">
                  <c:v>-0.97257342929391166</c:v>
                </c:pt>
                <c:pt idx="25">
                  <c:v>-2.1843221305121072</c:v>
                </c:pt>
              </c:numCache>
            </c:numRef>
          </c:val>
          <c:extLst>
            <c:ext xmlns:c16="http://schemas.microsoft.com/office/drawing/2014/chart" uri="{C3380CC4-5D6E-409C-BE32-E72D297353CC}">
              <c16:uniqueId val="{00000020-BE1B-4CBC-99B3-8014166E1AD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{CB3330C3-DB2A-4E2B-85A3-66605598B258}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E1B-4CBC-99B3-8014166E1AD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{21CB1388-0406-4371-B778-0CBCE7A6D512}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E1B-4CBC-99B3-8014166E1AD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{35FD3F2F-5144-4D87-BFB8-EFC4C78A944C}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E1B-4CBC-99B3-8014166E1AD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{67835361-D912-43C8-8BBF-4BD1543217BD}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E1B-4CBC-99B3-8014166E1AD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{CF72C8A8-7FCF-4007-BB7E-183E79630987}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E1B-4CBC-99B3-8014166E1AD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{DED2649A-EB8F-4D77-A870-63E4DDA949B7}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E1B-4CBC-99B3-8014166E1AD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{8EA0BF90-B8C6-47DF-806C-C31D7091F29D}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E1B-4CBC-99B3-8014166E1AD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{83B79EFC-85B7-4A5F-B3E0-FAEE920B3FC3}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E1B-4CBC-99B3-8014166E1AD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{CD2A4A1A-3282-40CB-BA99-52D440E7598B}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E1B-4CBC-99B3-8014166E1AD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{4E4F815B-D4E3-4FF1-AD05-8A01D4C5FC0A}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E1B-4CBC-99B3-8014166E1AD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{5C5ED2DD-8F5E-4FF1-B8E2-899823309B6B}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E1B-4CBC-99B3-8014166E1AD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{0C6B0C31-46DC-4C87-A0E1-3D57220E3BD4}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E1B-4CBC-99B3-8014166E1AD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{9B426199-35A8-43EB-85E5-1A8EFC426369}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E1B-4CBC-99B3-8014166E1AD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{3325E6E7-FC22-4182-B65D-9D4A85052539}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E1B-4CBC-99B3-8014166E1AD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{BE9E4B60-BB40-456C-AE6C-020F0B8D3038}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E1B-4CBC-99B3-8014166E1AD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{90A2E426-53F5-4681-86AC-03119D3380C1}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E1B-4CBC-99B3-8014166E1AD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{1D9D04C1-1E33-4D2D-B58D-AF342A8AFC3B}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E1B-4CBC-99B3-8014166E1AD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{F550C1B0-6874-4E46-9D51-EEF1A44AB239}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E1B-4CBC-99B3-8014166E1AD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{F4289AAF-190B-4FB7-97E8-5F83DE803911}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E1B-4CBC-99B3-8014166E1AD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{C55CB262-DC33-41E1-A72A-3B87DA0A6C9D}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E1B-4CBC-99B3-8014166E1AD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{0F0069B1-EFAF-4559-A153-0EF76898A783}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E1B-4CBC-99B3-8014166E1AD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{820D9265-64FE-4F3A-B048-F4A0C00BDE62}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E1B-4CBC-99B3-8014166E1AD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{38BA6983-8A93-4F75-8A61-9B8CEB5D29DF}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E1B-4CBC-99B3-8014166E1AD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{C75DE6BF-C29E-46E0-AAB7-DF1FA4F5E721}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E1B-4CBC-99B3-8014166E1AD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{9D987246-BE75-443D-9896-D73DBFEFD70F}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E1B-4CBC-99B3-8014166E1AD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{0BF6C7FE-9E67-44D6-A6E5-DF499073370D}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E1B-4CBC-99B3-8014166E1AD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{A0700002-AFBE-4918-92B6-4B7401B78644}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E1B-4CBC-99B3-8014166E1AD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{F0FDD00A-FF64-45A3-873E-7DC28933D196}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E1B-4CBC-99B3-8014166E1AD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{2A926951-8C9C-4FFF-88C6-96CFC92FC7DB}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E1B-4CBC-99B3-8014166E1AD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{01EA44C2-4A3F-49CB-A80D-AEBBE3B837E4}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E1B-4CBC-99B3-8014166E1AD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{81A19D80-8F32-422E-AD82-3E98B4E67905}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E1B-4CBC-99B3-8014166E1AD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{1D3603F2-D727-4BEA-9842-19145040230B}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E1B-4CBC-99B3-8014166E1A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E1B-4CBC-99B3-8014166E1AD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E1B-4CBC-99B3-8014166E1AD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{D98772C4-0B0E-44E3-A918-696FA26DFCED}</c15:txfldGUID>
                      <c15:f>Diagramm!$I$46</c15:f>
                      <c15:dlblFieldTableCache>
                        <c:ptCount val="1"/>
                      </c15:dlblFieldTableCache>
                    </c15:dlblFTEntry>
                  </c15:dlblFieldTable>
                  <c15:showDataLabelsRange val="0"/>
                </c:ext>
                <c:ext xmlns:c16="http://schemas.microsoft.com/office/drawing/2014/chart" uri="{C3380CC4-5D6E-409C-BE32-E72D297353CC}">
                  <c16:uniqueId val="{00000000-ADD7-4F99-A82A-41483207AE6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{730AF3C2-B690-4822-AB36-6F25946C1A23}</c15:txfldGUID>
                      <c15:f>Diagramm!$I$47</c15:f>
                      <c15:dlblFieldTableCache>
                        <c:ptCount val="1"/>
                      </c15:dlblFieldTableCache>
                    </c15:dlblFTEntry>
                  </c15:dlblFieldTable>
                  <c15:showDataLabelsRange val="0"/>
                </c:ext>
                <c:ext xmlns:c16="http://schemas.microsoft.com/office/drawing/2014/chart" uri="{C3380CC4-5D6E-409C-BE32-E72D297353CC}">
                  <c16:uniqueId val="{00000001-ADD7-4F99-A82A-41483207AE6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{D066460E-0640-4150-8E61-6838C10743F2}</c15:txfldGUID>
                      <c15:f>Diagramm!$I$48</c15:f>
                      <c15:dlblFieldTableCache>
                        <c:ptCount val="1"/>
                      </c15:dlblFieldTableCache>
                    </c15:dlblFTEntry>
                  </c15:dlblFieldTable>
                  <c15:showDataLabelsRange val="0"/>
                </c:ext>
                <c:ext xmlns:c16="http://schemas.microsoft.com/office/drawing/2014/chart" uri="{C3380CC4-5D6E-409C-BE32-E72D297353CC}">
                  <c16:uniqueId val="{00000002-ADD7-4F99-A82A-41483207AE6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{814DCAF8-8CE0-4AB8-BADD-F00429D440FD}</c15:txfldGUID>
                      <c15:f>Diagramm!$I$49</c15:f>
                      <c15:dlblFieldTableCache>
                        <c:ptCount val="1"/>
                      </c15:dlblFieldTableCache>
                    </c15:dlblFTEntry>
                  </c15:dlblFieldTable>
                  <c15:showDataLabelsRange val="0"/>
                </c:ext>
                <c:ext xmlns:c16="http://schemas.microsoft.com/office/drawing/2014/chart" uri="{C3380CC4-5D6E-409C-BE32-E72D297353CC}">
                  <c16:uniqueId val="{00000003-ADD7-4F99-A82A-41483207AE6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{471FFE63-7E10-4A98-9E75-3B5842808925}</c15:txfldGUID>
                      <c15:f>Diagramm!$I$50</c15:f>
                      <c15:dlblFieldTableCache>
                        <c:ptCount val="1"/>
                      </c15:dlblFieldTableCache>
                    </c15:dlblFTEntry>
                  </c15:dlblFieldTable>
                  <c15:showDataLabelsRange val="0"/>
                </c:ext>
                <c:ext xmlns:c16="http://schemas.microsoft.com/office/drawing/2014/chart" uri="{C3380CC4-5D6E-409C-BE32-E72D297353CC}">
                  <c16:uniqueId val="{00000004-ADD7-4F99-A82A-41483207AE6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{F367EA2A-1E1D-4838-A985-548CF0C1B910}</c15:txfldGUID>
                      <c15:f>Diagramm!$I$51</c15:f>
                      <c15:dlblFieldTableCache>
                        <c:ptCount val="1"/>
                      </c15:dlblFieldTableCache>
                    </c15:dlblFTEntry>
                  </c15:dlblFieldTable>
                  <c15:showDataLabelsRange val="0"/>
                </c:ext>
                <c:ext xmlns:c16="http://schemas.microsoft.com/office/drawing/2014/chart" uri="{C3380CC4-5D6E-409C-BE32-E72D297353CC}">
                  <c16:uniqueId val="{00000005-ADD7-4F99-A82A-41483207AE6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{3E5F014A-F800-4409-9BE0-58D55094A154}</c15:txfldGUID>
                      <c15:f>Diagramm!$I$52</c15:f>
                      <c15:dlblFieldTableCache>
                        <c:ptCount val="1"/>
                      </c15:dlblFieldTableCache>
                    </c15:dlblFTEntry>
                  </c15:dlblFieldTable>
                  <c15:showDataLabelsRange val="0"/>
                </c:ext>
                <c:ext xmlns:c16="http://schemas.microsoft.com/office/drawing/2014/chart" uri="{C3380CC4-5D6E-409C-BE32-E72D297353CC}">
                  <c16:uniqueId val="{00000006-ADD7-4F99-A82A-41483207AE6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{17FD3B84-C893-463B-A5E0-05CD451D6362}</c15:txfldGUID>
                      <c15:f>Diagramm!$I$53</c15:f>
                      <c15:dlblFieldTableCache>
                        <c:ptCount val="1"/>
                      </c15:dlblFieldTableCache>
                    </c15:dlblFTEntry>
                  </c15:dlblFieldTable>
                  <c15:showDataLabelsRange val="0"/>
                </c:ext>
                <c:ext xmlns:c16="http://schemas.microsoft.com/office/drawing/2014/chart" uri="{C3380CC4-5D6E-409C-BE32-E72D297353CC}">
                  <c16:uniqueId val="{00000007-ADD7-4F99-A82A-41483207AE6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{A4585B55-FC0F-4D81-9794-B94BEE937C7F}</c15:txfldGUID>
                      <c15:f>Diagramm!$I$54</c15:f>
                      <c15:dlblFieldTableCache>
                        <c:ptCount val="1"/>
                      </c15:dlblFieldTableCache>
                    </c15:dlblFTEntry>
                  </c15:dlblFieldTable>
                  <c15:showDataLabelsRange val="0"/>
                </c:ext>
                <c:ext xmlns:c16="http://schemas.microsoft.com/office/drawing/2014/chart" uri="{C3380CC4-5D6E-409C-BE32-E72D297353CC}">
                  <c16:uniqueId val="{00000008-ADD7-4F99-A82A-41483207AE6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{3B444412-F5AE-4A3A-A196-CD16E8A720B6}</c15:txfldGUID>
                      <c15:f>Diagramm!$I$55</c15:f>
                      <c15:dlblFieldTableCache>
                        <c:ptCount val="1"/>
                      </c15:dlblFieldTableCache>
                    </c15:dlblFTEntry>
                  </c15:dlblFieldTable>
                  <c15:showDataLabelsRange val="0"/>
                </c:ext>
                <c:ext xmlns:c16="http://schemas.microsoft.com/office/drawing/2014/chart" uri="{C3380CC4-5D6E-409C-BE32-E72D297353CC}">
                  <c16:uniqueId val="{00000009-ADD7-4F99-A82A-41483207AE6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{04700880-854F-49C1-8248-D452BC3B2EB6}</c15:txfldGUID>
                      <c15:f>Diagramm!$I$56</c15:f>
                      <c15:dlblFieldTableCache>
                        <c:ptCount val="1"/>
                      </c15:dlblFieldTableCache>
                    </c15:dlblFTEntry>
                  </c15:dlblFieldTable>
                  <c15:showDataLabelsRange val="0"/>
                </c:ext>
                <c:ext xmlns:c16="http://schemas.microsoft.com/office/drawing/2014/chart" uri="{C3380CC4-5D6E-409C-BE32-E72D297353CC}">
                  <c16:uniqueId val="{0000000A-ADD7-4F99-A82A-41483207AE6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{C786DF88-805F-4E43-97CE-2EDA0EF49D18}</c15:txfldGUID>
                      <c15:f>Diagramm!$I$57</c15:f>
                      <c15:dlblFieldTableCache>
                        <c:ptCount val="1"/>
                      </c15:dlblFieldTableCache>
                    </c15:dlblFTEntry>
                  </c15:dlblFieldTable>
                  <c15:showDataLabelsRange val="0"/>
                </c:ext>
                <c:ext xmlns:c16="http://schemas.microsoft.com/office/drawing/2014/chart" uri="{C3380CC4-5D6E-409C-BE32-E72D297353CC}">
                  <c16:uniqueId val="{0000000B-ADD7-4F99-A82A-41483207AE6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{62D4519B-68BB-4BB4-A442-783E66D1BE68}</c15:txfldGUID>
                      <c15:f>Diagramm!$I$58</c15:f>
                      <c15:dlblFieldTableCache>
                        <c:ptCount val="1"/>
                      </c15:dlblFieldTableCache>
                    </c15:dlblFTEntry>
                  </c15:dlblFieldTable>
                  <c15:showDataLabelsRange val="0"/>
                </c:ext>
                <c:ext xmlns:c16="http://schemas.microsoft.com/office/drawing/2014/chart" uri="{C3380CC4-5D6E-409C-BE32-E72D297353CC}">
                  <c16:uniqueId val="{0000000C-ADD7-4F99-A82A-41483207AE6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{606F2F74-3A42-42CF-9773-0AEDF8CC6FED}</c15:txfldGUID>
                      <c15:f>Diagramm!$I$59</c15:f>
                      <c15:dlblFieldTableCache>
                        <c:ptCount val="1"/>
                      </c15:dlblFieldTableCache>
                    </c15:dlblFTEntry>
                  </c15:dlblFieldTable>
                  <c15:showDataLabelsRange val="0"/>
                </c:ext>
                <c:ext xmlns:c16="http://schemas.microsoft.com/office/drawing/2014/chart" uri="{C3380CC4-5D6E-409C-BE32-E72D297353CC}">
                  <c16:uniqueId val="{0000000D-ADD7-4F99-A82A-41483207AE6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{EC09B4E5-DB4E-46CC-A574-02D6756DCDCF}</c15:txfldGUID>
                      <c15:f>Diagramm!$I$60</c15:f>
                      <c15:dlblFieldTableCache>
                        <c:ptCount val="1"/>
                      </c15:dlblFieldTableCache>
                    </c15:dlblFTEntry>
                  </c15:dlblFieldTable>
                  <c15:showDataLabelsRange val="0"/>
                </c:ext>
                <c:ext xmlns:c16="http://schemas.microsoft.com/office/drawing/2014/chart" uri="{C3380CC4-5D6E-409C-BE32-E72D297353CC}">
                  <c16:uniqueId val="{0000000E-ADD7-4F99-A82A-41483207AE6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{A2D77B68-794D-42A8-8F62-85D0CD767035}</c15:txfldGUID>
                      <c15:f>Diagramm!$I$61</c15:f>
                      <c15:dlblFieldTableCache>
                        <c:ptCount val="1"/>
                      </c15:dlblFieldTableCache>
                    </c15:dlblFTEntry>
                  </c15:dlblFieldTable>
                  <c15:showDataLabelsRange val="0"/>
                </c:ext>
                <c:ext xmlns:c16="http://schemas.microsoft.com/office/drawing/2014/chart" uri="{C3380CC4-5D6E-409C-BE32-E72D297353CC}">
                  <c16:uniqueId val="{0000000F-ADD7-4F99-A82A-41483207AE6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{3B2A2C93-F0CD-49F5-8063-FB82CA1CC492}</c15:txfldGUID>
                      <c15:f>Diagramm!$I$62</c15:f>
                      <c15:dlblFieldTableCache>
                        <c:ptCount val="1"/>
                      </c15:dlblFieldTableCache>
                    </c15:dlblFTEntry>
                  </c15:dlblFieldTable>
                  <c15:showDataLabelsRange val="0"/>
                </c:ext>
                <c:ext xmlns:c16="http://schemas.microsoft.com/office/drawing/2014/chart" uri="{C3380CC4-5D6E-409C-BE32-E72D297353CC}">
                  <c16:uniqueId val="{00000010-ADD7-4F99-A82A-41483207AE6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{12BB34E2-C234-41A7-9669-2FA3573C9770}</c15:txfldGUID>
                      <c15:f>Diagramm!$I$63</c15:f>
                      <c15:dlblFieldTableCache>
                        <c:ptCount val="1"/>
                      </c15:dlblFieldTableCache>
                    </c15:dlblFTEntry>
                  </c15:dlblFieldTable>
                  <c15:showDataLabelsRange val="0"/>
                </c:ext>
                <c:ext xmlns:c16="http://schemas.microsoft.com/office/drawing/2014/chart" uri="{C3380CC4-5D6E-409C-BE32-E72D297353CC}">
                  <c16:uniqueId val="{00000011-ADD7-4F99-A82A-41483207AE6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{A2862561-C659-4EA6-81DD-6C8BB4EED0E8}</c15:txfldGUID>
                      <c15:f>Diagramm!$I$64</c15:f>
                      <c15:dlblFieldTableCache>
                        <c:ptCount val="1"/>
                      </c15:dlblFieldTableCache>
                    </c15:dlblFTEntry>
                  </c15:dlblFieldTable>
                  <c15:showDataLabelsRange val="0"/>
                </c:ext>
                <c:ext xmlns:c16="http://schemas.microsoft.com/office/drawing/2014/chart" uri="{C3380CC4-5D6E-409C-BE32-E72D297353CC}">
                  <c16:uniqueId val="{00000012-ADD7-4F99-A82A-41483207AE6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{9E6E53F5-7313-4485-BC8F-7384D331FC4D}</c15:txfldGUID>
                      <c15:f>Diagramm!$I$65</c15:f>
                      <c15:dlblFieldTableCache>
                        <c:ptCount val="1"/>
                      </c15:dlblFieldTableCache>
                    </c15:dlblFTEntry>
                  </c15:dlblFieldTable>
                  <c15:showDataLabelsRange val="0"/>
                </c:ext>
                <c:ext xmlns:c16="http://schemas.microsoft.com/office/drawing/2014/chart" uri="{C3380CC4-5D6E-409C-BE32-E72D297353CC}">
                  <c16:uniqueId val="{00000013-ADD7-4F99-A82A-41483207AE6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{93F883F8-80D3-492D-9900-346C1BA43954}</c15:txfldGUID>
                      <c15:f>Diagramm!$I$66</c15:f>
                      <c15:dlblFieldTableCache>
                        <c:ptCount val="1"/>
                      </c15:dlblFieldTableCache>
                    </c15:dlblFTEntry>
                  </c15:dlblFieldTable>
                  <c15:showDataLabelsRange val="0"/>
                </c:ext>
                <c:ext xmlns:c16="http://schemas.microsoft.com/office/drawing/2014/chart" uri="{C3380CC4-5D6E-409C-BE32-E72D297353CC}">
                  <c16:uniqueId val="{00000014-ADD7-4F99-A82A-41483207AE6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{EE65DE63-571C-4D00-9472-6D4A3DFEA56D}</c15:txfldGUID>
                      <c15:f>Diagramm!$I$67</c15:f>
                      <c15:dlblFieldTableCache>
                        <c:ptCount val="1"/>
                      </c15:dlblFieldTableCache>
                    </c15:dlblFTEntry>
                  </c15:dlblFieldTable>
                  <c15:showDataLabelsRange val="0"/>
                </c:ext>
                <c:ext xmlns:c16="http://schemas.microsoft.com/office/drawing/2014/chart" uri="{C3380CC4-5D6E-409C-BE32-E72D297353CC}">
                  <c16:uniqueId val="{00000015-ADD7-4F99-A82A-41483207AE6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DD7-4F99-A82A-41483207AE6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{AA5ABA02-6C3D-487F-97F9-1B43F6D78705}</c15:txfldGUID>
                      <c15:f>Diagramm!$K$46</c15:f>
                      <c15:dlblFieldTableCache>
                        <c:ptCount val="1"/>
                      </c15:dlblFieldTableCache>
                    </c15:dlblFTEntry>
                  </c15:dlblFieldTable>
                  <c15:showDataLabelsRange val="0"/>
                </c:ext>
                <c:ext xmlns:c16="http://schemas.microsoft.com/office/drawing/2014/chart" uri="{C3380CC4-5D6E-409C-BE32-E72D297353CC}">
                  <c16:uniqueId val="{00000017-ADD7-4F99-A82A-41483207AE6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{DEFC4B4B-E9BB-4ED9-99ED-9319A45B85C4}</c15:txfldGUID>
                      <c15:f>Diagramm!$K$47</c15:f>
                      <c15:dlblFieldTableCache>
                        <c:ptCount val="1"/>
                      </c15:dlblFieldTableCache>
                    </c15:dlblFTEntry>
                  </c15:dlblFieldTable>
                  <c15:showDataLabelsRange val="0"/>
                </c:ext>
                <c:ext xmlns:c16="http://schemas.microsoft.com/office/drawing/2014/chart" uri="{C3380CC4-5D6E-409C-BE32-E72D297353CC}">
                  <c16:uniqueId val="{00000018-ADD7-4F99-A82A-41483207AE6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{223E38A2-F59F-4D32-8E79-B63CE47B2548}</c15:txfldGUID>
                      <c15:f>Diagramm!$K$48</c15:f>
                      <c15:dlblFieldTableCache>
                        <c:ptCount val="1"/>
                      </c15:dlblFieldTableCache>
                    </c15:dlblFTEntry>
                  </c15:dlblFieldTable>
                  <c15:showDataLabelsRange val="0"/>
                </c:ext>
                <c:ext xmlns:c16="http://schemas.microsoft.com/office/drawing/2014/chart" uri="{C3380CC4-5D6E-409C-BE32-E72D297353CC}">
                  <c16:uniqueId val="{00000019-ADD7-4F99-A82A-41483207AE6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{DDC76130-D83A-423D-9A09-173AC229DE95}</c15:txfldGUID>
                      <c15:f>Diagramm!$K$49</c15:f>
                      <c15:dlblFieldTableCache>
                        <c:ptCount val="1"/>
                      </c15:dlblFieldTableCache>
                    </c15:dlblFTEntry>
                  </c15:dlblFieldTable>
                  <c15:showDataLabelsRange val="0"/>
                </c:ext>
                <c:ext xmlns:c16="http://schemas.microsoft.com/office/drawing/2014/chart" uri="{C3380CC4-5D6E-409C-BE32-E72D297353CC}">
                  <c16:uniqueId val="{0000001A-ADD7-4F99-A82A-41483207AE6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{4299480E-36A1-412A-AB95-0F508BF1C269}</c15:txfldGUID>
                      <c15:f>Diagramm!$K$50</c15:f>
                      <c15:dlblFieldTableCache>
                        <c:ptCount val="1"/>
                      </c15:dlblFieldTableCache>
                    </c15:dlblFTEntry>
                  </c15:dlblFieldTable>
                  <c15:showDataLabelsRange val="0"/>
                </c:ext>
                <c:ext xmlns:c16="http://schemas.microsoft.com/office/drawing/2014/chart" uri="{C3380CC4-5D6E-409C-BE32-E72D297353CC}">
                  <c16:uniqueId val="{0000001B-ADD7-4F99-A82A-41483207AE6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{EBBDCCB0-99AA-4BAF-886C-657C1CFE2FA0}</c15:txfldGUID>
                      <c15:f>Diagramm!$K$51</c15:f>
                      <c15:dlblFieldTableCache>
                        <c:ptCount val="1"/>
                      </c15:dlblFieldTableCache>
                    </c15:dlblFTEntry>
                  </c15:dlblFieldTable>
                  <c15:showDataLabelsRange val="0"/>
                </c:ext>
                <c:ext xmlns:c16="http://schemas.microsoft.com/office/drawing/2014/chart" uri="{C3380CC4-5D6E-409C-BE32-E72D297353CC}">
                  <c16:uniqueId val="{0000001C-ADD7-4F99-A82A-41483207AE6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{640CBEE6-CA02-44B5-ADE7-633CB72F7707}</c15:txfldGUID>
                      <c15:f>Diagramm!$K$52</c15:f>
                      <c15:dlblFieldTableCache>
                        <c:ptCount val="1"/>
                      </c15:dlblFieldTableCache>
                    </c15:dlblFTEntry>
                  </c15:dlblFieldTable>
                  <c15:showDataLabelsRange val="0"/>
                </c:ext>
                <c:ext xmlns:c16="http://schemas.microsoft.com/office/drawing/2014/chart" uri="{C3380CC4-5D6E-409C-BE32-E72D297353CC}">
                  <c16:uniqueId val="{0000001D-ADD7-4F99-A82A-41483207AE6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{A8D926FB-2FE1-47C4-B106-7538A3E821CC}</c15:txfldGUID>
                      <c15:f>Diagramm!$K$53</c15:f>
                      <c15:dlblFieldTableCache>
                        <c:ptCount val="1"/>
                      </c15:dlblFieldTableCache>
                    </c15:dlblFTEntry>
                  </c15:dlblFieldTable>
                  <c15:showDataLabelsRange val="0"/>
                </c:ext>
                <c:ext xmlns:c16="http://schemas.microsoft.com/office/drawing/2014/chart" uri="{C3380CC4-5D6E-409C-BE32-E72D297353CC}">
                  <c16:uniqueId val="{0000001E-ADD7-4F99-A82A-41483207AE6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{510F5B0E-C009-49C6-8B05-18D06610B43B}</c15:txfldGUID>
                      <c15:f>Diagramm!$K$54</c15:f>
                      <c15:dlblFieldTableCache>
                        <c:ptCount val="1"/>
                      </c15:dlblFieldTableCache>
                    </c15:dlblFTEntry>
                  </c15:dlblFieldTable>
                  <c15:showDataLabelsRange val="0"/>
                </c:ext>
                <c:ext xmlns:c16="http://schemas.microsoft.com/office/drawing/2014/chart" uri="{C3380CC4-5D6E-409C-BE32-E72D297353CC}">
                  <c16:uniqueId val="{0000001F-ADD7-4F99-A82A-41483207AE6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{59961ED0-3833-42EC-890E-BD8D523C35AD}</c15:txfldGUID>
                      <c15:f>Diagramm!$K$55</c15:f>
                      <c15:dlblFieldTableCache>
                        <c:ptCount val="1"/>
                      </c15:dlblFieldTableCache>
                    </c15:dlblFTEntry>
                  </c15:dlblFieldTable>
                  <c15:showDataLabelsRange val="0"/>
                </c:ext>
                <c:ext xmlns:c16="http://schemas.microsoft.com/office/drawing/2014/chart" uri="{C3380CC4-5D6E-409C-BE32-E72D297353CC}">
                  <c16:uniqueId val="{00000020-ADD7-4F99-A82A-41483207AE6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{52A7D756-D5F8-427D-8668-3A12F914964D}</c15:txfldGUID>
                      <c15:f>Diagramm!$K$56</c15:f>
                      <c15:dlblFieldTableCache>
                        <c:ptCount val="1"/>
                      </c15:dlblFieldTableCache>
                    </c15:dlblFTEntry>
                  </c15:dlblFieldTable>
                  <c15:showDataLabelsRange val="0"/>
                </c:ext>
                <c:ext xmlns:c16="http://schemas.microsoft.com/office/drawing/2014/chart" uri="{C3380CC4-5D6E-409C-BE32-E72D297353CC}">
                  <c16:uniqueId val="{00000021-ADD7-4F99-A82A-41483207AE6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{0C44B1A0-AFA1-42D4-B0BA-85D97969E943}</c15:txfldGUID>
                      <c15:f>Diagramm!$K$57</c15:f>
                      <c15:dlblFieldTableCache>
                        <c:ptCount val="1"/>
                      </c15:dlblFieldTableCache>
                    </c15:dlblFTEntry>
                  </c15:dlblFieldTable>
                  <c15:showDataLabelsRange val="0"/>
                </c:ext>
                <c:ext xmlns:c16="http://schemas.microsoft.com/office/drawing/2014/chart" uri="{C3380CC4-5D6E-409C-BE32-E72D297353CC}">
                  <c16:uniqueId val="{00000022-ADD7-4F99-A82A-41483207AE6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{15634F4B-F39F-4C6D-B7C2-64F13658379C}</c15:txfldGUID>
                      <c15:f>Diagramm!$K$58</c15:f>
                      <c15:dlblFieldTableCache>
                        <c:ptCount val="1"/>
                      </c15:dlblFieldTableCache>
                    </c15:dlblFTEntry>
                  </c15:dlblFieldTable>
                  <c15:showDataLabelsRange val="0"/>
                </c:ext>
                <c:ext xmlns:c16="http://schemas.microsoft.com/office/drawing/2014/chart" uri="{C3380CC4-5D6E-409C-BE32-E72D297353CC}">
                  <c16:uniqueId val="{00000023-ADD7-4F99-A82A-41483207AE6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{5E591D92-B216-41B2-A101-2F2713B927FA}</c15:txfldGUID>
                      <c15:f>Diagramm!$K$59</c15:f>
                      <c15:dlblFieldTableCache>
                        <c:ptCount val="1"/>
                      </c15:dlblFieldTableCache>
                    </c15:dlblFTEntry>
                  </c15:dlblFieldTable>
                  <c15:showDataLabelsRange val="0"/>
                </c:ext>
                <c:ext xmlns:c16="http://schemas.microsoft.com/office/drawing/2014/chart" uri="{C3380CC4-5D6E-409C-BE32-E72D297353CC}">
                  <c16:uniqueId val="{00000024-ADD7-4F99-A82A-41483207AE6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{2191D254-06E9-4B72-ADD2-50792E32EF15}</c15:txfldGUID>
                      <c15:f>Diagramm!$K$60</c15:f>
                      <c15:dlblFieldTableCache>
                        <c:ptCount val="1"/>
                      </c15:dlblFieldTableCache>
                    </c15:dlblFTEntry>
                  </c15:dlblFieldTable>
                  <c15:showDataLabelsRange val="0"/>
                </c:ext>
                <c:ext xmlns:c16="http://schemas.microsoft.com/office/drawing/2014/chart" uri="{C3380CC4-5D6E-409C-BE32-E72D297353CC}">
                  <c16:uniqueId val="{00000025-ADD7-4F99-A82A-41483207AE6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{5FE7343C-3C21-4D0B-9E56-3FFF8A13FF1C}</c15:txfldGUID>
                      <c15:f>Diagramm!$K$61</c15:f>
                      <c15:dlblFieldTableCache>
                        <c:ptCount val="1"/>
                      </c15:dlblFieldTableCache>
                    </c15:dlblFTEntry>
                  </c15:dlblFieldTable>
                  <c15:showDataLabelsRange val="0"/>
                </c:ext>
                <c:ext xmlns:c16="http://schemas.microsoft.com/office/drawing/2014/chart" uri="{C3380CC4-5D6E-409C-BE32-E72D297353CC}">
                  <c16:uniqueId val="{00000026-ADD7-4F99-A82A-41483207AE6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{18642B37-6F3E-4710-902D-64B2E6A43540}</c15:txfldGUID>
                      <c15:f>Diagramm!$K$62</c15:f>
                      <c15:dlblFieldTableCache>
                        <c:ptCount val="1"/>
                      </c15:dlblFieldTableCache>
                    </c15:dlblFTEntry>
                  </c15:dlblFieldTable>
                  <c15:showDataLabelsRange val="0"/>
                </c:ext>
                <c:ext xmlns:c16="http://schemas.microsoft.com/office/drawing/2014/chart" uri="{C3380CC4-5D6E-409C-BE32-E72D297353CC}">
                  <c16:uniqueId val="{00000027-ADD7-4F99-A82A-41483207AE6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{22A788E5-01C4-455D-B132-60CBE58F463C}</c15:txfldGUID>
                      <c15:f>Diagramm!$K$63</c15:f>
                      <c15:dlblFieldTableCache>
                        <c:ptCount val="1"/>
                      </c15:dlblFieldTableCache>
                    </c15:dlblFTEntry>
                  </c15:dlblFieldTable>
                  <c15:showDataLabelsRange val="0"/>
                </c:ext>
                <c:ext xmlns:c16="http://schemas.microsoft.com/office/drawing/2014/chart" uri="{C3380CC4-5D6E-409C-BE32-E72D297353CC}">
                  <c16:uniqueId val="{00000028-ADD7-4F99-A82A-41483207AE6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{34D583A8-44E2-4F4C-A8E9-45C1B855B677}</c15:txfldGUID>
                      <c15:f>Diagramm!$K$64</c15:f>
                      <c15:dlblFieldTableCache>
                        <c:ptCount val="1"/>
                      </c15:dlblFieldTableCache>
                    </c15:dlblFTEntry>
                  </c15:dlblFieldTable>
                  <c15:showDataLabelsRange val="0"/>
                </c:ext>
                <c:ext xmlns:c16="http://schemas.microsoft.com/office/drawing/2014/chart" uri="{C3380CC4-5D6E-409C-BE32-E72D297353CC}">
                  <c16:uniqueId val="{00000029-ADD7-4F99-A82A-41483207AE6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{7AA3E783-D9DB-4C4B-95E5-3DC857250C4F}</c15:txfldGUID>
                      <c15:f>Diagramm!$K$65</c15:f>
                      <c15:dlblFieldTableCache>
                        <c:ptCount val="1"/>
                      </c15:dlblFieldTableCache>
                    </c15:dlblFTEntry>
                  </c15:dlblFieldTable>
                  <c15:showDataLabelsRange val="0"/>
                </c:ext>
                <c:ext xmlns:c16="http://schemas.microsoft.com/office/drawing/2014/chart" uri="{C3380CC4-5D6E-409C-BE32-E72D297353CC}">
                  <c16:uniqueId val="{0000002A-ADD7-4F99-A82A-41483207AE6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{A67C8B22-A480-4F76-B409-E2B202103544}</c15:txfldGUID>
                      <c15:f>Diagramm!$K$66</c15:f>
                      <c15:dlblFieldTableCache>
                        <c:ptCount val="1"/>
                      </c15:dlblFieldTableCache>
                    </c15:dlblFTEntry>
                  </c15:dlblFieldTable>
                  <c15:showDataLabelsRange val="0"/>
                </c:ext>
                <c:ext xmlns:c16="http://schemas.microsoft.com/office/drawing/2014/chart" uri="{C3380CC4-5D6E-409C-BE32-E72D297353CC}">
                  <c16:uniqueId val="{0000002B-ADD7-4F99-A82A-41483207AE6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{24045467-34B2-4E7B-9268-0DF0C2E244E5}</c15:txfldGUID>
                      <c15:f>Diagramm!$K$67</c15:f>
                      <c15:dlblFieldTableCache>
                        <c:ptCount val="1"/>
                      </c15:dlblFieldTableCache>
                    </c15:dlblFTEntry>
                  </c15:dlblFieldTable>
                  <c15:showDataLabelsRange val="0"/>
                </c:ext>
                <c:ext xmlns:c16="http://schemas.microsoft.com/office/drawing/2014/chart" uri="{C3380CC4-5D6E-409C-BE32-E72D297353CC}">
                  <c16:uniqueId val="{0000002C-ADD7-4F99-A82A-41483207AE6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DD7-4F99-A82A-41483207AE6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{EAEFD433-D4B2-432C-80F7-90478163F4CD}</c15:txfldGUID>
                      <c15:f>Diagramm!$J$46</c15:f>
                      <c15:dlblFieldTableCache>
                        <c:ptCount val="1"/>
                      </c15:dlblFieldTableCache>
                    </c15:dlblFTEntry>
                  </c15:dlblFieldTable>
                  <c15:showDataLabelsRange val="0"/>
                </c:ext>
                <c:ext xmlns:c16="http://schemas.microsoft.com/office/drawing/2014/chart" uri="{C3380CC4-5D6E-409C-BE32-E72D297353CC}">
                  <c16:uniqueId val="{0000002E-ADD7-4F99-A82A-41483207AE6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{D0537A4D-4DAE-45D9-9C30-9FDB5355A973}</c15:txfldGUID>
                      <c15:f>Diagramm!$J$47</c15:f>
                      <c15:dlblFieldTableCache>
                        <c:ptCount val="1"/>
                      </c15:dlblFieldTableCache>
                    </c15:dlblFTEntry>
                  </c15:dlblFieldTable>
                  <c15:showDataLabelsRange val="0"/>
                </c:ext>
                <c:ext xmlns:c16="http://schemas.microsoft.com/office/drawing/2014/chart" uri="{C3380CC4-5D6E-409C-BE32-E72D297353CC}">
                  <c16:uniqueId val="{0000002F-ADD7-4F99-A82A-41483207AE6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{491D832C-B106-4823-9439-A658994CC841}</c15:txfldGUID>
                      <c15:f>Diagramm!$J$48</c15:f>
                      <c15:dlblFieldTableCache>
                        <c:ptCount val="1"/>
                      </c15:dlblFieldTableCache>
                    </c15:dlblFTEntry>
                  </c15:dlblFieldTable>
                  <c15:showDataLabelsRange val="0"/>
                </c:ext>
                <c:ext xmlns:c16="http://schemas.microsoft.com/office/drawing/2014/chart" uri="{C3380CC4-5D6E-409C-BE32-E72D297353CC}">
                  <c16:uniqueId val="{00000030-ADD7-4F99-A82A-41483207AE6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{6376E28C-8743-49EA-B9B6-EF295E7C6BF1}</c15:txfldGUID>
                      <c15:f>Diagramm!$J$49</c15:f>
                      <c15:dlblFieldTableCache>
                        <c:ptCount val="1"/>
                      </c15:dlblFieldTableCache>
                    </c15:dlblFTEntry>
                  </c15:dlblFieldTable>
                  <c15:showDataLabelsRange val="0"/>
                </c:ext>
                <c:ext xmlns:c16="http://schemas.microsoft.com/office/drawing/2014/chart" uri="{C3380CC4-5D6E-409C-BE32-E72D297353CC}">
                  <c16:uniqueId val="{00000031-ADD7-4F99-A82A-41483207AE6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{5384A0AE-55C2-4C29-A817-9C7ECA63F74C}</c15:txfldGUID>
                      <c15:f>Diagramm!$J$50</c15:f>
                      <c15:dlblFieldTableCache>
                        <c:ptCount val="1"/>
                      </c15:dlblFieldTableCache>
                    </c15:dlblFTEntry>
                  </c15:dlblFieldTable>
                  <c15:showDataLabelsRange val="0"/>
                </c:ext>
                <c:ext xmlns:c16="http://schemas.microsoft.com/office/drawing/2014/chart" uri="{C3380CC4-5D6E-409C-BE32-E72D297353CC}">
                  <c16:uniqueId val="{00000032-ADD7-4F99-A82A-41483207AE6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{CB16E181-DF18-4A3A-85FB-2832762C15C4}</c15:txfldGUID>
                      <c15:f>Diagramm!$J$51</c15:f>
                      <c15:dlblFieldTableCache>
                        <c:ptCount val="1"/>
                      </c15:dlblFieldTableCache>
                    </c15:dlblFTEntry>
                  </c15:dlblFieldTable>
                  <c15:showDataLabelsRange val="0"/>
                </c:ext>
                <c:ext xmlns:c16="http://schemas.microsoft.com/office/drawing/2014/chart" uri="{C3380CC4-5D6E-409C-BE32-E72D297353CC}">
                  <c16:uniqueId val="{00000033-ADD7-4F99-A82A-41483207AE6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{7EBC5702-DF87-4897-AA5E-BB54FFF85FE8}</c15:txfldGUID>
                      <c15:f>Diagramm!$J$52</c15:f>
                      <c15:dlblFieldTableCache>
                        <c:ptCount val="1"/>
                      </c15:dlblFieldTableCache>
                    </c15:dlblFTEntry>
                  </c15:dlblFieldTable>
                  <c15:showDataLabelsRange val="0"/>
                </c:ext>
                <c:ext xmlns:c16="http://schemas.microsoft.com/office/drawing/2014/chart" uri="{C3380CC4-5D6E-409C-BE32-E72D297353CC}">
                  <c16:uniqueId val="{00000034-ADD7-4F99-A82A-41483207AE6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{D707D866-A3DE-44E5-B8F3-C6B8C55CCEE2}</c15:txfldGUID>
                      <c15:f>Diagramm!$J$53</c15:f>
                      <c15:dlblFieldTableCache>
                        <c:ptCount val="1"/>
                      </c15:dlblFieldTableCache>
                    </c15:dlblFTEntry>
                  </c15:dlblFieldTable>
                  <c15:showDataLabelsRange val="0"/>
                </c:ext>
                <c:ext xmlns:c16="http://schemas.microsoft.com/office/drawing/2014/chart" uri="{C3380CC4-5D6E-409C-BE32-E72D297353CC}">
                  <c16:uniqueId val="{00000035-ADD7-4F99-A82A-41483207AE6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{513ACE1E-A24F-4CEC-B5CB-A56C0665EEC7}</c15:txfldGUID>
                      <c15:f>Diagramm!$J$54</c15:f>
                      <c15:dlblFieldTableCache>
                        <c:ptCount val="1"/>
                      </c15:dlblFieldTableCache>
                    </c15:dlblFTEntry>
                  </c15:dlblFieldTable>
                  <c15:showDataLabelsRange val="0"/>
                </c:ext>
                <c:ext xmlns:c16="http://schemas.microsoft.com/office/drawing/2014/chart" uri="{C3380CC4-5D6E-409C-BE32-E72D297353CC}">
                  <c16:uniqueId val="{00000036-ADD7-4F99-A82A-41483207AE6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{4B5D844F-1839-41CA-875C-BAC46DDE0AE8}</c15:txfldGUID>
                      <c15:f>Diagramm!$J$55</c15:f>
                      <c15:dlblFieldTableCache>
                        <c:ptCount val="1"/>
                      </c15:dlblFieldTableCache>
                    </c15:dlblFTEntry>
                  </c15:dlblFieldTable>
                  <c15:showDataLabelsRange val="0"/>
                </c:ext>
                <c:ext xmlns:c16="http://schemas.microsoft.com/office/drawing/2014/chart" uri="{C3380CC4-5D6E-409C-BE32-E72D297353CC}">
                  <c16:uniqueId val="{00000037-ADD7-4F99-A82A-41483207AE6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{AE31747F-9338-41D0-A713-2F196E16DAC4}</c15:txfldGUID>
                      <c15:f>Diagramm!$J$56</c15:f>
                      <c15:dlblFieldTableCache>
                        <c:ptCount val="1"/>
                      </c15:dlblFieldTableCache>
                    </c15:dlblFTEntry>
                  </c15:dlblFieldTable>
                  <c15:showDataLabelsRange val="0"/>
                </c:ext>
                <c:ext xmlns:c16="http://schemas.microsoft.com/office/drawing/2014/chart" uri="{C3380CC4-5D6E-409C-BE32-E72D297353CC}">
                  <c16:uniqueId val="{00000038-ADD7-4F99-A82A-41483207AE6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{E82CDC32-3F53-4C4A-907A-007B090FD720}</c15:txfldGUID>
                      <c15:f>Diagramm!$J$57</c15:f>
                      <c15:dlblFieldTableCache>
                        <c:ptCount val="1"/>
                      </c15:dlblFieldTableCache>
                    </c15:dlblFTEntry>
                  </c15:dlblFieldTable>
                  <c15:showDataLabelsRange val="0"/>
                </c:ext>
                <c:ext xmlns:c16="http://schemas.microsoft.com/office/drawing/2014/chart" uri="{C3380CC4-5D6E-409C-BE32-E72D297353CC}">
                  <c16:uniqueId val="{00000039-ADD7-4F99-A82A-41483207AE6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{18B5C7A5-A76C-4B96-8BB5-B0A680B9D2EA}</c15:txfldGUID>
                      <c15:f>Diagramm!$J$58</c15:f>
                      <c15:dlblFieldTableCache>
                        <c:ptCount val="1"/>
                      </c15:dlblFieldTableCache>
                    </c15:dlblFTEntry>
                  </c15:dlblFieldTable>
                  <c15:showDataLabelsRange val="0"/>
                </c:ext>
                <c:ext xmlns:c16="http://schemas.microsoft.com/office/drawing/2014/chart" uri="{C3380CC4-5D6E-409C-BE32-E72D297353CC}">
                  <c16:uniqueId val="{0000003A-ADD7-4F99-A82A-41483207AE6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{3DD2876B-0F72-43EE-9559-0DE4B0D3EEF7}</c15:txfldGUID>
                      <c15:f>Diagramm!$J$59</c15:f>
                      <c15:dlblFieldTableCache>
                        <c:ptCount val="1"/>
                      </c15:dlblFieldTableCache>
                    </c15:dlblFTEntry>
                  </c15:dlblFieldTable>
                  <c15:showDataLabelsRange val="0"/>
                </c:ext>
                <c:ext xmlns:c16="http://schemas.microsoft.com/office/drawing/2014/chart" uri="{C3380CC4-5D6E-409C-BE32-E72D297353CC}">
                  <c16:uniqueId val="{0000003B-ADD7-4F99-A82A-41483207AE6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{DD1EFEB4-D9BF-4E62-B7A8-AD896B8F76A9}</c15:txfldGUID>
                      <c15:f>Diagramm!$J$60</c15:f>
                      <c15:dlblFieldTableCache>
                        <c:ptCount val="1"/>
                      </c15:dlblFieldTableCache>
                    </c15:dlblFTEntry>
                  </c15:dlblFieldTable>
                  <c15:showDataLabelsRange val="0"/>
                </c:ext>
                <c:ext xmlns:c16="http://schemas.microsoft.com/office/drawing/2014/chart" uri="{C3380CC4-5D6E-409C-BE32-E72D297353CC}">
                  <c16:uniqueId val="{0000003C-ADD7-4F99-A82A-41483207AE6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{C8CFE32D-D76D-4147-9D0E-568C71B70EEC}</c15:txfldGUID>
                      <c15:f>Diagramm!$J$61</c15:f>
                      <c15:dlblFieldTableCache>
                        <c:ptCount val="1"/>
                      </c15:dlblFieldTableCache>
                    </c15:dlblFTEntry>
                  </c15:dlblFieldTable>
                  <c15:showDataLabelsRange val="0"/>
                </c:ext>
                <c:ext xmlns:c16="http://schemas.microsoft.com/office/drawing/2014/chart" uri="{C3380CC4-5D6E-409C-BE32-E72D297353CC}">
                  <c16:uniqueId val="{0000003D-ADD7-4F99-A82A-41483207AE6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{5FDA33E6-F22A-4395-8192-B0E3078BC605}</c15:txfldGUID>
                      <c15:f>Diagramm!$J$62</c15:f>
                      <c15:dlblFieldTableCache>
                        <c:ptCount val="1"/>
                      </c15:dlblFieldTableCache>
                    </c15:dlblFTEntry>
                  </c15:dlblFieldTable>
                  <c15:showDataLabelsRange val="0"/>
                </c:ext>
                <c:ext xmlns:c16="http://schemas.microsoft.com/office/drawing/2014/chart" uri="{C3380CC4-5D6E-409C-BE32-E72D297353CC}">
                  <c16:uniqueId val="{0000003E-ADD7-4F99-A82A-41483207AE6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{D657AB40-A66C-483E-AA30-874AA69AAE4B}</c15:txfldGUID>
                      <c15:f>Diagramm!$J$63</c15:f>
                      <c15:dlblFieldTableCache>
                        <c:ptCount val="1"/>
                      </c15:dlblFieldTableCache>
                    </c15:dlblFTEntry>
                  </c15:dlblFieldTable>
                  <c15:showDataLabelsRange val="0"/>
                </c:ext>
                <c:ext xmlns:c16="http://schemas.microsoft.com/office/drawing/2014/chart" uri="{C3380CC4-5D6E-409C-BE32-E72D297353CC}">
                  <c16:uniqueId val="{0000003F-ADD7-4F99-A82A-41483207AE6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{06455450-F201-477E-9F92-ACFF2365FB56}</c15:txfldGUID>
                      <c15:f>Diagramm!$J$64</c15:f>
                      <c15:dlblFieldTableCache>
                        <c:ptCount val="1"/>
                      </c15:dlblFieldTableCache>
                    </c15:dlblFTEntry>
                  </c15:dlblFieldTable>
                  <c15:showDataLabelsRange val="0"/>
                </c:ext>
                <c:ext xmlns:c16="http://schemas.microsoft.com/office/drawing/2014/chart" uri="{C3380CC4-5D6E-409C-BE32-E72D297353CC}">
                  <c16:uniqueId val="{00000040-ADD7-4F99-A82A-41483207AE6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{CB011B25-B260-4F3E-BCF3-586ACD12F8AF}</c15:txfldGUID>
                      <c15:f>Diagramm!$J$65</c15:f>
                      <c15:dlblFieldTableCache>
                        <c:ptCount val="1"/>
                      </c15:dlblFieldTableCache>
                    </c15:dlblFTEntry>
                  </c15:dlblFieldTable>
                  <c15:showDataLabelsRange val="0"/>
                </c:ext>
                <c:ext xmlns:c16="http://schemas.microsoft.com/office/drawing/2014/chart" uri="{C3380CC4-5D6E-409C-BE32-E72D297353CC}">
                  <c16:uniqueId val="{00000041-ADD7-4F99-A82A-41483207AE6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{CA16F3B1-2502-420F-963A-5771C9DB4C07}</c15:txfldGUID>
                      <c15:f>Diagramm!$J$66</c15:f>
                      <c15:dlblFieldTableCache>
                        <c:ptCount val="1"/>
                      </c15:dlblFieldTableCache>
                    </c15:dlblFTEntry>
                  </c15:dlblFieldTable>
                  <c15:showDataLabelsRange val="0"/>
                </c:ext>
                <c:ext xmlns:c16="http://schemas.microsoft.com/office/drawing/2014/chart" uri="{C3380CC4-5D6E-409C-BE32-E72D297353CC}">
                  <c16:uniqueId val="{00000042-ADD7-4F99-A82A-41483207AE6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{C44DD124-2827-4436-9CCC-805ADF8BF959}</c15:txfldGUID>
                      <c15:f>Diagramm!$J$67</c15:f>
                      <c15:dlblFieldTableCache>
                        <c:ptCount val="1"/>
                      </c15:dlblFieldTableCache>
                    </c15:dlblFTEntry>
                  </c15:dlblFieldTable>
                  <c15:showDataLabelsRange val="0"/>
                </c:ext>
                <c:ext xmlns:c16="http://schemas.microsoft.com/office/drawing/2014/chart" uri="{C3380CC4-5D6E-409C-BE32-E72D297353CC}">
                  <c16:uniqueId val="{00000043-ADD7-4F99-A82A-41483207AE6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DD7-4F99-A82A-41483207AE6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06-4B09-ADDC-11EE1D6EE3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06-4B09-ADDC-11EE1D6EE3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06-4B09-ADDC-11EE1D6EE3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06-4B09-ADDC-11EE1D6EE3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06-4B09-ADDC-11EE1D6EE3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06-4B09-ADDC-11EE1D6EE3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506-4B09-ADDC-11EE1D6EE3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06-4B09-ADDC-11EE1D6EE3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506-4B09-ADDC-11EE1D6EE3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506-4B09-ADDC-11EE1D6EE3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506-4B09-ADDC-11EE1D6EE3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506-4B09-ADDC-11EE1D6EE3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506-4B09-ADDC-11EE1D6EE3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506-4B09-ADDC-11EE1D6EE3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506-4B09-ADDC-11EE1D6EE3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506-4B09-ADDC-11EE1D6EE3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506-4B09-ADDC-11EE1D6EE3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506-4B09-ADDC-11EE1D6EE3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506-4B09-ADDC-11EE1D6EE3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506-4B09-ADDC-11EE1D6EE3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506-4B09-ADDC-11EE1D6EE3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506-4B09-ADDC-11EE1D6EE3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506-4B09-ADDC-11EE1D6EE39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506-4B09-ADDC-11EE1D6EE3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506-4B09-ADDC-11EE1D6EE3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506-4B09-ADDC-11EE1D6EE3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506-4B09-ADDC-11EE1D6EE3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506-4B09-ADDC-11EE1D6EE3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506-4B09-ADDC-11EE1D6EE3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506-4B09-ADDC-11EE1D6EE3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506-4B09-ADDC-11EE1D6EE3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506-4B09-ADDC-11EE1D6EE3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506-4B09-ADDC-11EE1D6EE3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506-4B09-ADDC-11EE1D6EE3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506-4B09-ADDC-11EE1D6EE3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506-4B09-ADDC-11EE1D6EE3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506-4B09-ADDC-11EE1D6EE3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506-4B09-ADDC-11EE1D6EE3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506-4B09-ADDC-11EE1D6EE3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506-4B09-ADDC-11EE1D6EE3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506-4B09-ADDC-11EE1D6EE3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506-4B09-ADDC-11EE1D6EE3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506-4B09-ADDC-11EE1D6EE3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506-4B09-ADDC-11EE1D6EE3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506-4B09-ADDC-11EE1D6EE39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506-4B09-ADDC-11EE1D6EE39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506-4B09-ADDC-11EE1D6EE39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506-4B09-ADDC-11EE1D6EE39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506-4B09-ADDC-11EE1D6EE39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506-4B09-ADDC-11EE1D6EE39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506-4B09-ADDC-11EE1D6EE39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506-4B09-ADDC-11EE1D6EE39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506-4B09-ADDC-11EE1D6EE39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506-4B09-ADDC-11EE1D6EE39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506-4B09-ADDC-11EE1D6EE39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506-4B09-ADDC-11EE1D6EE39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506-4B09-ADDC-11EE1D6EE39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506-4B09-ADDC-11EE1D6EE39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506-4B09-ADDC-11EE1D6EE39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506-4B09-ADDC-11EE1D6EE39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506-4B09-ADDC-11EE1D6EE39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506-4B09-ADDC-11EE1D6EE39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506-4B09-ADDC-11EE1D6EE39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506-4B09-ADDC-11EE1D6EE39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506-4B09-ADDC-11EE1D6EE39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506-4B09-ADDC-11EE1D6EE39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506-4B09-ADDC-11EE1D6EE39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506-4B09-ADDC-11EE1D6EE39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506-4B09-ADDC-11EE1D6EE39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100.36071719064965</c:v>
                </c:pt>
                <c:pt idx="2">
                  <c:v>102.30811849441832</c:v>
                </c:pt>
                <c:pt idx="3">
                  <c:v>102.2674493993941</c:v>
                </c:pt>
                <c:pt idx="4">
                  <c:v>102.25035659134043</c:v>
                </c:pt>
                <c:pt idx="5">
                  <c:v>102.46902665299243</c:v>
                </c:pt>
                <c:pt idx="6">
                  <c:v>105.17440558286475</c:v>
                </c:pt>
                <c:pt idx="7">
                  <c:v>105.46557272695122</c:v>
                </c:pt>
                <c:pt idx="8">
                  <c:v>105.49504308566443</c:v>
                </c:pt>
                <c:pt idx="9">
                  <c:v>105.64593132227607</c:v>
                </c:pt>
                <c:pt idx="10">
                  <c:v>107.06817083377538</c:v>
                </c:pt>
                <c:pt idx="11">
                  <c:v>107.29980785326119</c:v>
                </c:pt>
                <c:pt idx="12">
                  <c:v>107.61808772736381</c:v>
                </c:pt>
                <c:pt idx="13">
                  <c:v>108.09197109547218</c:v>
                </c:pt>
                <c:pt idx="14">
                  <c:v>110.64233593851304</c:v>
                </c:pt>
                <c:pt idx="15">
                  <c:v>111.2788956867183</c:v>
                </c:pt>
                <c:pt idx="16">
                  <c:v>110.82623097688344</c:v>
                </c:pt>
                <c:pt idx="17">
                  <c:v>111.16337188056254</c:v>
                </c:pt>
                <c:pt idx="18">
                  <c:v>113.44496705213896</c:v>
                </c:pt>
                <c:pt idx="19">
                  <c:v>113.44378823779041</c:v>
                </c:pt>
                <c:pt idx="20">
                  <c:v>113.895863540451</c:v>
                </c:pt>
                <c:pt idx="21">
                  <c:v>114.083295021867</c:v>
                </c:pt>
                <c:pt idx="22">
                  <c:v>116.01419292475627</c:v>
                </c:pt>
                <c:pt idx="23">
                  <c:v>115.80318515636972</c:v>
                </c:pt>
                <c:pt idx="24">
                  <c:v>114.67034456743409</c:v>
                </c:pt>
              </c:numCache>
            </c:numRef>
          </c:val>
          <c:smooth val="0"/>
          <c:extLst>
            <c:ext xmlns:c16="http://schemas.microsoft.com/office/drawing/2014/chart" uri="{C3380CC4-5D6E-409C-BE32-E72D297353CC}">
              <c16:uniqueId val="{00000000-D872-41E7-BE87-A2D6F650EED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101.47589888522531</c:v>
                </c:pt>
                <c:pt idx="2">
                  <c:v>105.36190924791961</c:v>
                </c:pt>
                <c:pt idx="3">
                  <c:v>104.60040822735124</c:v>
                </c:pt>
                <c:pt idx="4">
                  <c:v>101.57795572303345</c:v>
                </c:pt>
                <c:pt idx="5">
                  <c:v>102.92039566650966</c:v>
                </c:pt>
                <c:pt idx="6">
                  <c:v>108.27445438844403</c:v>
                </c:pt>
                <c:pt idx="7">
                  <c:v>107.75631967341812</c:v>
                </c:pt>
                <c:pt idx="8">
                  <c:v>105.88789448893077</c:v>
                </c:pt>
                <c:pt idx="9">
                  <c:v>107.05762286073166</c:v>
                </c:pt>
                <c:pt idx="10">
                  <c:v>111.1006437431308</c:v>
                </c:pt>
                <c:pt idx="11">
                  <c:v>110.94363322342598</c:v>
                </c:pt>
                <c:pt idx="12">
                  <c:v>111.46961846443713</c:v>
                </c:pt>
                <c:pt idx="13">
                  <c:v>112.35672790076936</c:v>
                </c:pt>
                <c:pt idx="14">
                  <c:v>116.76872350447481</c:v>
                </c:pt>
                <c:pt idx="15">
                  <c:v>116.50965614696185</c:v>
                </c:pt>
                <c:pt idx="16">
                  <c:v>114.79824148217929</c:v>
                </c:pt>
                <c:pt idx="17">
                  <c:v>117.18480138169258</c:v>
                </c:pt>
                <c:pt idx="18">
                  <c:v>121.46333804364893</c:v>
                </c:pt>
                <c:pt idx="19">
                  <c:v>121.04726016643114</c:v>
                </c:pt>
                <c:pt idx="20">
                  <c:v>119.9638875804679</c:v>
                </c:pt>
                <c:pt idx="21">
                  <c:v>121.32987910189983</c:v>
                </c:pt>
                <c:pt idx="22">
                  <c:v>125.58486418590044</c:v>
                </c:pt>
                <c:pt idx="23">
                  <c:v>125.92243680326582</c:v>
                </c:pt>
                <c:pt idx="24">
                  <c:v>122.60951483749412</c:v>
                </c:pt>
              </c:numCache>
            </c:numRef>
          </c:val>
          <c:smooth val="0"/>
          <c:extLst>
            <c:ext xmlns:c16="http://schemas.microsoft.com/office/drawing/2014/chart" uri="{C3380CC4-5D6E-409C-BE32-E72D297353CC}">
              <c16:uniqueId val="{00000001-D872-41E7-BE87-A2D6F650EED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103.05454924548462</c:v>
                </c:pt>
                <c:pt idx="2">
                  <c:v>102.12932315150252</c:v>
                </c:pt>
                <c:pt idx="3">
                  <c:v>101.59503766061142</c:v>
                </c:pt>
                <c:pt idx="4">
                  <c:v>98.788084130417786</c:v>
                </c:pt>
                <c:pt idx="5">
                  <c:v>99.152962026636089</c:v>
                </c:pt>
                <c:pt idx="6">
                  <c:v>97.234746800802725</c:v>
                </c:pt>
                <c:pt idx="7">
                  <c:v>96.679611144413457</c:v>
                </c:pt>
                <c:pt idx="8">
                  <c:v>96.046287367405981</c:v>
                </c:pt>
                <c:pt idx="9">
                  <c:v>97.109645807813607</c:v>
                </c:pt>
                <c:pt idx="10">
                  <c:v>95.39993223696213</c:v>
                </c:pt>
                <c:pt idx="11">
                  <c:v>94.782246084078295</c:v>
                </c:pt>
                <c:pt idx="12">
                  <c:v>94.62586984284188</c:v>
                </c:pt>
                <c:pt idx="13">
                  <c:v>95.230524642289353</c:v>
                </c:pt>
                <c:pt idx="14">
                  <c:v>93.645912064427009</c:v>
                </c:pt>
                <c:pt idx="15">
                  <c:v>93.304490604394175</c:v>
                </c:pt>
                <c:pt idx="16">
                  <c:v>92.225494539862908</c:v>
                </c:pt>
                <c:pt idx="17">
                  <c:v>93.116839114910476</c:v>
                </c:pt>
                <c:pt idx="18">
                  <c:v>90.784226849800618</c:v>
                </c:pt>
                <c:pt idx="19">
                  <c:v>90.239516276160444</c:v>
                </c:pt>
                <c:pt idx="20">
                  <c:v>89.105788527196438</c:v>
                </c:pt>
                <c:pt idx="21">
                  <c:v>90.200422215851333</c:v>
                </c:pt>
                <c:pt idx="22">
                  <c:v>88.435976960567118</c:v>
                </c:pt>
                <c:pt idx="23">
                  <c:v>88.073705335036095</c:v>
                </c:pt>
                <c:pt idx="24">
                  <c:v>85.561260392504366</c:v>
                </c:pt>
              </c:numCache>
            </c:numRef>
          </c:val>
          <c:smooth val="0"/>
          <c:extLst>
            <c:ext xmlns:c16="http://schemas.microsoft.com/office/drawing/2014/chart" uri="{C3380CC4-5D6E-409C-BE32-E72D297353CC}">
              <c16:uniqueId val="{00000002-D872-41E7-BE87-A2D6F650EED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872-41E7-BE87-A2D6F650EEDD}"/>
                </c:ext>
              </c:extLst>
            </c:dLbl>
            <c:dLbl>
              <c:idx val="1"/>
              <c:delete val="1"/>
              <c:extLst>
                <c:ext xmlns:c15="http://schemas.microsoft.com/office/drawing/2012/chart" uri="{CE6537A1-D6FC-4f65-9D91-7224C49458BB}"/>
                <c:ext xmlns:c16="http://schemas.microsoft.com/office/drawing/2014/chart" uri="{C3380CC4-5D6E-409C-BE32-E72D297353CC}">
                  <c16:uniqueId val="{00000004-D872-41E7-BE87-A2D6F650EEDD}"/>
                </c:ext>
              </c:extLst>
            </c:dLbl>
            <c:dLbl>
              <c:idx val="2"/>
              <c:delete val="1"/>
              <c:extLst>
                <c:ext xmlns:c15="http://schemas.microsoft.com/office/drawing/2012/chart" uri="{CE6537A1-D6FC-4f65-9D91-7224C49458BB}"/>
                <c:ext xmlns:c16="http://schemas.microsoft.com/office/drawing/2014/chart" uri="{C3380CC4-5D6E-409C-BE32-E72D297353CC}">
                  <c16:uniqueId val="{00000005-D872-41E7-BE87-A2D6F650EEDD}"/>
                </c:ext>
              </c:extLst>
            </c:dLbl>
            <c:dLbl>
              <c:idx val="3"/>
              <c:delete val="1"/>
              <c:extLst>
                <c:ext xmlns:c15="http://schemas.microsoft.com/office/drawing/2012/chart" uri="{CE6537A1-D6FC-4f65-9D91-7224C49458BB}"/>
                <c:ext xmlns:c16="http://schemas.microsoft.com/office/drawing/2014/chart" uri="{C3380CC4-5D6E-409C-BE32-E72D297353CC}">
                  <c16:uniqueId val="{00000006-D872-41E7-BE87-A2D6F650EEDD}"/>
                </c:ext>
              </c:extLst>
            </c:dLbl>
            <c:dLbl>
              <c:idx val="4"/>
              <c:delete val="1"/>
              <c:extLst>
                <c:ext xmlns:c15="http://schemas.microsoft.com/office/drawing/2012/chart" uri="{CE6537A1-D6FC-4f65-9D91-7224C49458BB}"/>
                <c:ext xmlns:c16="http://schemas.microsoft.com/office/drawing/2014/chart" uri="{C3380CC4-5D6E-409C-BE32-E72D297353CC}">
                  <c16:uniqueId val="{00000007-D872-41E7-BE87-A2D6F650EEDD}"/>
                </c:ext>
              </c:extLst>
            </c:dLbl>
            <c:dLbl>
              <c:idx val="5"/>
              <c:delete val="1"/>
              <c:extLst>
                <c:ext xmlns:c15="http://schemas.microsoft.com/office/drawing/2012/chart" uri="{CE6537A1-D6FC-4f65-9D91-7224C49458BB}"/>
                <c:ext xmlns:c16="http://schemas.microsoft.com/office/drawing/2014/chart" uri="{C3380CC4-5D6E-409C-BE32-E72D297353CC}">
                  <c16:uniqueId val="{00000008-D872-41E7-BE87-A2D6F650EEDD}"/>
                </c:ext>
              </c:extLst>
            </c:dLbl>
            <c:dLbl>
              <c:idx val="6"/>
              <c:delete val="1"/>
              <c:extLst>
                <c:ext xmlns:c15="http://schemas.microsoft.com/office/drawing/2012/chart" uri="{CE6537A1-D6FC-4f65-9D91-7224C49458BB}"/>
                <c:ext xmlns:c16="http://schemas.microsoft.com/office/drawing/2014/chart" uri="{C3380CC4-5D6E-409C-BE32-E72D297353CC}">
                  <c16:uniqueId val="{00000009-D872-41E7-BE87-A2D6F650EEDD}"/>
                </c:ext>
              </c:extLst>
            </c:dLbl>
            <c:dLbl>
              <c:idx val="7"/>
              <c:delete val="1"/>
              <c:extLst>
                <c:ext xmlns:c15="http://schemas.microsoft.com/office/drawing/2012/chart" uri="{CE6537A1-D6FC-4f65-9D91-7224C49458BB}"/>
                <c:ext xmlns:c16="http://schemas.microsoft.com/office/drawing/2014/chart" uri="{C3380CC4-5D6E-409C-BE32-E72D297353CC}">
                  <c16:uniqueId val="{0000000A-D872-41E7-BE87-A2D6F650EEDD}"/>
                </c:ext>
              </c:extLst>
            </c:dLbl>
            <c:dLbl>
              <c:idx val="8"/>
              <c:delete val="1"/>
              <c:extLst>
                <c:ext xmlns:c15="http://schemas.microsoft.com/office/drawing/2012/chart" uri="{CE6537A1-D6FC-4f65-9D91-7224C49458BB}"/>
                <c:ext xmlns:c16="http://schemas.microsoft.com/office/drawing/2014/chart" uri="{C3380CC4-5D6E-409C-BE32-E72D297353CC}">
                  <c16:uniqueId val="{0000000B-D872-41E7-BE87-A2D6F650EEDD}"/>
                </c:ext>
              </c:extLst>
            </c:dLbl>
            <c:dLbl>
              <c:idx val="9"/>
              <c:delete val="1"/>
              <c:extLst>
                <c:ext xmlns:c15="http://schemas.microsoft.com/office/drawing/2012/chart" uri="{CE6537A1-D6FC-4f65-9D91-7224C49458BB}"/>
                <c:ext xmlns:c16="http://schemas.microsoft.com/office/drawing/2014/chart" uri="{C3380CC4-5D6E-409C-BE32-E72D297353CC}">
                  <c16:uniqueId val="{0000000C-D872-41E7-BE87-A2D6F650EEDD}"/>
                </c:ext>
              </c:extLst>
            </c:dLbl>
            <c:dLbl>
              <c:idx val="10"/>
              <c:delete val="1"/>
              <c:extLst>
                <c:ext xmlns:c15="http://schemas.microsoft.com/office/drawing/2012/chart" uri="{CE6537A1-D6FC-4f65-9D91-7224C49458BB}"/>
                <c:ext xmlns:c16="http://schemas.microsoft.com/office/drawing/2014/chart" uri="{C3380CC4-5D6E-409C-BE32-E72D297353CC}">
                  <c16:uniqueId val="{0000000D-D872-41E7-BE87-A2D6F650EEDD}"/>
                </c:ext>
              </c:extLst>
            </c:dLbl>
            <c:dLbl>
              <c:idx val="11"/>
              <c:delete val="1"/>
              <c:extLst>
                <c:ext xmlns:c15="http://schemas.microsoft.com/office/drawing/2012/chart" uri="{CE6537A1-D6FC-4f65-9D91-7224C49458BB}"/>
                <c:ext xmlns:c16="http://schemas.microsoft.com/office/drawing/2014/chart" uri="{C3380CC4-5D6E-409C-BE32-E72D297353CC}">
                  <c16:uniqueId val="{0000000E-D872-41E7-BE87-A2D6F650EEDD}"/>
                </c:ext>
              </c:extLst>
            </c:dLbl>
            <c:dLbl>
              <c:idx val="12"/>
              <c:delete val="1"/>
              <c:extLst>
                <c:ext xmlns:c15="http://schemas.microsoft.com/office/drawing/2012/chart" uri="{CE6537A1-D6FC-4f65-9D91-7224C49458BB}"/>
                <c:ext xmlns:c16="http://schemas.microsoft.com/office/drawing/2014/chart" uri="{C3380CC4-5D6E-409C-BE32-E72D297353CC}">
                  <c16:uniqueId val="{0000000F-D872-41E7-BE87-A2D6F650EED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872-41E7-BE87-A2D6F650EEDD}"/>
                </c:ext>
              </c:extLst>
            </c:dLbl>
            <c:dLbl>
              <c:idx val="14"/>
              <c:delete val="1"/>
              <c:extLst>
                <c:ext xmlns:c15="http://schemas.microsoft.com/office/drawing/2012/chart" uri="{CE6537A1-D6FC-4f65-9D91-7224C49458BB}"/>
                <c:ext xmlns:c16="http://schemas.microsoft.com/office/drawing/2014/chart" uri="{C3380CC4-5D6E-409C-BE32-E72D297353CC}">
                  <c16:uniqueId val="{00000011-D872-41E7-BE87-A2D6F650EEDD}"/>
                </c:ext>
              </c:extLst>
            </c:dLbl>
            <c:dLbl>
              <c:idx val="15"/>
              <c:delete val="1"/>
              <c:extLst>
                <c:ext xmlns:c15="http://schemas.microsoft.com/office/drawing/2012/chart" uri="{CE6537A1-D6FC-4f65-9D91-7224C49458BB}"/>
                <c:ext xmlns:c16="http://schemas.microsoft.com/office/drawing/2014/chart" uri="{C3380CC4-5D6E-409C-BE32-E72D297353CC}">
                  <c16:uniqueId val="{00000012-D872-41E7-BE87-A2D6F650EEDD}"/>
                </c:ext>
              </c:extLst>
            </c:dLbl>
            <c:dLbl>
              <c:idx val="16"/>
              <c:delete val="1"/>
              <c:extLst>
                <c:ext xmlns:c15="http://schemas.microsoft.com/office/drawing/2012/chart" uri="{CE6537A1-D6FC-4f65-9D91-7224C49458BB}"/>
                <c:ext xmlns:c16="http://schemas.microsoft.com/office/drawing/2014/chart" uri="{C3380CC4-5D6E-409C-BE32-E72D297353CC}">
                  <c16:uniqueId val="{00000013-D872-41E7-BE87-A2D6F650EEDD}"/>
                </c:ext>
              </c:extLst>
            </c:dLbl>
            <c:dLbl>
              <c:idx val="17"/>
              <c:delete val="1"/>
              <c:extLst>
                <c:ext xmlns:c15="http://schemas.microsoft.com/office/drawing/2012/chart" uri="{CE6537A1-D6FC-4f65-9D91-7224C49458BB}"/>
                <c:ext xmlns:c16="http://schemas.microsoft.com/office/drawing/2014/chart" uri="{C3380CC4-5D6E-409C-BE32-E72D297353CC}">
                  <c16:uniqueId val="{00000014-D872-41E7-BE87-A2D6F650EEDD}"/>
                </c:ext>
              </c:extLst>
            </c:dLbl>
            <c:dLbl>
              <c:idx val="18"/>
              <c:delete val="1"/>
              <c:extLst>
                <c:ext xmlns:c15="http://schemas.microsoft.com/office/drawing/2012/chart" uri="{CE6537A1-D6FC-4f65-9D91-7224C49458BB}"/>
                <c:ext xmlns:c16="http://schemas.microsoft.com/office/drawing/2014/chart" uri="{C3380CC4-5D6E-409C-BE32-E72D297353CC}">
                  <c16:uniqueId val="{00000015-D872-41E7-BE87-A2D6F650EEDD}"/>
                </c:ext>
              </c:extLst>
            </c:dLbl>
            <c:dLbl>
              <c:idx val="19"/>
              <c:delete val="1"/>
              <c:extLst>
                <c:ext xmlns:c15="http://schemas.microsoft.com/office/drawing/2012/chart" uri="{CE6537A1-D6FC-4f65-9D91-7224C49458BB}"/>
                <c:ext xmlns:c16="http://schemas.microsoft.com/office/drawing/2014/chart" uri="{C3380CC4-5D6E-409C-BE32-E72D297353CC}">
                  <c16:uniqueId val="{00000016-D872-41E7-BE87-A2D6F650EEDD}"/>
                </c:ext>
              </c:extLst>
            </c:dLbl>
            <c:dLbl>
              <c:idx val="20"/>
              <c:delete val="1"/>
              <c:extLst>
                <c:ext xmlns:c15="http://schemas.microsoft.com/office/drawing/2012/chart" uri="{CE6537A1-D6FC-4f65-9D91-7224C49458BB}"/>
                <c:ext xmlns:c16="http://schemas.microsoft.com/office/drawing/2014/chart" uri="{C3380CC4-5D6E-409C-BE32-E72D297353CC}">
                  <c16:uniqueId val="{00000017-D872-41E7-BE87-A2D6F650EEDD}"/>
                </c:ext>
              </c:extLst>
            </c:dLbl>
            <c:dLbl>
              <c:idx val="21"/>
              <c:delete val="1"/>
              <c:extLst>
                <c:ext xmlns:c15="http://schemas.microsoft.com/office/drawing/2012/chart" uri="{CE6537A1-D6FC-4f65-9D91-7224C49458BB}"/>
                <c:ext xmlns:c16="http://schemas.microsoft.com/office/drawing/2014/chart" uri="{C3380CC4-5D6E-409C-BE32-E72D297353CC}">
                  <c16:uniqueId val="{00000018-D872-41E7-BE87-A2D6F650EEDD}"/>
                </c:ext>
              </c:extLst>
            </c:dLbl>
            <c:dLbl>
              <c:idx val="22"/>
              <c:delete val="1"/>
              <c:extLst>
                <c:ext xmlns:c15="http://schemas.microsoft.com/office/drawing/2012/chart" uri="{CE6537A1-D6FC-4f65-9D91-7224C49458BB}"/>
                <c:ext xmlns:c16="http://schemas.microsoft.com/office/drawing/2014/chart" uri="{C3380CC4-5D6E-409C-BE32-E72D297353CC}">
                  <c16:uniqueId val="{00000019-D872-41E7-BE87-A2D6F650EEDD}"/>
                </c:ext>
              </c:extLst>
            </c:dLbl>
            <c:dLbl>
              <c:idx val="23"/>
              <c:delete val="1"/>
              <c:extLst>
                <c:ext xmlns:c15="http://schemas.microsoft.com/office/drawing/2012/chart" uri="{CE6537A1-D6FC-4f65-9D91-7224C49458BB}"/>
                <c:ext xmlns:c16="http://schemas.microsoft.com/office/drawing/2014/chart" uri="{C3380CC4-5D6E-409C-BE32-E72D297353CC}">
                  <c16:uniqueId val="{0000001A-D872-41E7-BE87-A2D6F650EEDD}"/>
                </c:ext>
              </c:extLst>
            </c:dLbl>
            <c:dLbl>
              <c:idx val="24"/>
              <c:delete val="1"/>
              <c:extLst>
                <c:ext xmlns:c15="http://schemas.microsoft.com/office/drawing/2012/chart" uri="{CE6537A1-D6FC-4f65-9D91-7224C49458BB}"/>
                <c:ext xmlns:c16="http://schemas.microsoft.com/office/drawing/2014/chart" uri="{C3380CC4-5D6E-409C-BE32-E72D297353CC}">
                  <c16:uniqueId val="{0000001B-D872-41E7-BE87-A2D6F650EED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872-41E7-BE87-A2D6F650EED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Hamm (351)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194552</v>
      </c>
      <c r="F11" s="238">
        <v>196474</v>
      </c>
      <c r="G11" s="238">
        <v>196832</v>
      </c>
      <c r="H11" s="238">
        <v>193556</v>
      </c>
      <c r="I11" s="265">
        <v>193238</v>
      </c>
      <c r="J11" s="263">
        <v>1314</v>
      </c>
      <c r="K11" s="266">
        <v>0.67999047806332091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19.371170689584275</v>
      </c>
      <c r="E13" s="115">
        <v>37687</v>
      </c>
      <c r="F13" s="114">
        <v>38469</v>
      </c>
      <c r="G13" s="114">
        <v>38677</v>
      </c>
      <c r="H13" s="114">
        <v>38610</v>
      </c>
      <c r="I13" s="140">
        <v>38476</v>
      </c>
      <c r="J13" s="115">
        <v>-789</v>
      </c>
      <c r="K13" s="116">
        <v>-2.0506289635097201</v>
      </c>
    </row>
    <row r="14" spans="1:255" ht="14.1" customHeight="1" x14ac:dyDescent="0.2">
      <c r="A14" s="306" t="s">
        <v>230</v>
      </c>
      <c r="B14" s="307"/>
      <c r="C14" s="308"/>
      <c r="D14" s="113">
        <v>61.887310333484109</v>
      </c>
      <c r="E14" s="115">
        <v>120403</v>
      </c>
      <c r="F14" s="114">
        <v>121494</v>
      </c>
      <c r="G14" s="114">
        <v>121781</v>
      </c>
      <c r="H14" s="114">
        <v>118721</v>
      </c>
      <c r="I14" s="140">
        <v>118700</v>
      </c>
      <c r="J14" s="115">
        <v>1703</v>
      </c>
      <c r="K14" s="116">
        <v>1.4347093513058129</v>
      </c>
    </row>
    <row r="15" spans="1:255" ht="14.1" customHeight="1" x14ac:dyDescent="0.2">
      <c r="A15" s="306" t="s">
        <v>231</v>
      </c>
      <c r="B15" s="307"/>
      <c r="C15" s="308"/>
      <c r="D15" s="113">
        <v>9.133804843949175</v>
      </c>
      <c r="E15" s="115">
        <v>17770</v>
      </c>
      <c r="F15" s="114">
        <v>17805</v>
      </c>
      <c r="G15" s="114">
        <v>17734</v>
      </c>
      <c r="H15" s="114">
        <v>17764</v>
      </c>
      <c r="I15" s="140">
        <v>17704</v>
      </c>
      <c r="J15" s="115">
        <v>66</v>
      </c>
      <c r="K15" s="116">
        <v>0.37279710799819249</v>
      </c>
    </row>
    <row r="16" spans="1:255" ht="14.1" customHeight="1" x14ac:dyDescent="0.2">
      <c r="A16" s="306" t="s">
        <v>232</v>
      </c>
      <c r="B16" s="307"/>
      <c r="C16" s="308"/>
      <c r="D16" s="113">
        <v>9.059788642625108</v>
      </c>
      <c r="E16" s="115">
        <v>17626</v>
      </c>
      <c r="F16" s="114">
        <v>17624</v>
      </c>
      <c r="G16" s="114">
        <v>17542</v>
      </c>
      <c r="H16" s="114">
        <v>17397</v>
      </c>
      <c r="I16" s="140">
        <v>17268</v>
      </c>
      <c r="J16" s="115">
        <v>358</v>
      </c>
      <c r="K16" s="116">
        <v>2.0731989807736855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0.27396274517866687</v>
      </c>
      <c r="E18" s="115">
        <v>533</v>
      </c>
      <c r="F18" s="114">
        <v>532</v>
      </c>
      <c r="G18" s="114">
        <v>541</v>
      </c>
      <c r="H18" s="114">
        <v>540</v>
      </c>
      <c r="I18" s="140">
        <v>520</v>
      </c>
      <c r="J18" s="115">
        <v>13</v>
      </c>
      <c r="K18" s="116">
        <v>2.5</v>
      </c>
    </row>
    <row r="19" spans="1:255" ht="14.1" customHeight="1" x14ac:dyDescent="0.2">
      <c r="A19" s="306" t="s">
        <v>235</v>
      </c>
      <c r="B19" s="307" t="s">
        <v>236</v>
      </c>
      <c r="C19" s="308"/>
      <c r="D19" s="113">
        <v>0.15779842921172746</v>
      </c>
      <c r="E19" s="115">
        <v>307</v>
      </c>
      <c r="F19" s="114">
        <v>300</v>
      </c>
      <c r="G19" s="114">
        <v>316</v>
      </c>
      <c r="H19" s="114">
        <v>320</v>
      </c>
      <c r="I19" s="140">
        <v>295</v>
      </c>
      <c r="J19" s="115">
        <v>12</v>
      </c>
      <c r="K19" s="116">
        <v>4.0677966101694913</v>
      </c>
    </row>
    <row r="20" spans="1:255" ht="14.1" customHeight="1" x14ac:dyDescent="0.2">
      <c r="A20" s="306">
        <v>12</v>
      </c>
      <c r="B20" s="307" t="s">
        <v>237</v>
      </c>
      <c r="C20" s="308"/>
      <c r="D20" s="113">
        <v>1.071178913606645</v>
      </c>
      <c r="E20" s="115">
        <v>2084</v>
      </c>
      <c r="F20" s="114">
        <v>2098</v>
      </c>
      <c r="G20" s="114">
        <v>2210</v>
      </c>
      <c r="H20" s="114">
        <v>2107</v>
      </c>
      <c r="I20" s="140">
        <v>2065</v>
      </c>
      <c r="J20" s="115">
        <v>19</v>
      </c>
      <c r="K20" s="116">
        <v>0.92009685230024219</v>
      </c>
    </row>
    <row r="21" spans="1:255" ht="14.1" customHeight="1" x14ac:dyDescent="0.2">
      <c r="A21" s="306">
        <v>21</v>
      </c>
      <c r="B21" s="307" t="s">
        <v>238</v>
      </c>
      <c r="C21" s="308"/>
      <c r="D21" s="113">
        <v>0.27910275915950489</v>
      </c>
      <c r="E21" s="115">
        <v>543</v>
      </c>
      <c r="F21" s="114">
        <v>530</v>
      </c>
      <c r="G21" s="114">
        <v>545</v>
      </c>
      <c r="H21" s="114">
        <v>527</v>
      </c>
      <c r="I21" s="140">
        <v>514</v>
      </c>
      <c r="J21" s="115">
        <v>29</v>
      </c>
      <c r="K21" s="116">
        <v>5.6420233463035023</v>
      </c>
    </row>
    <row r="22" spans="1:255" ht="14.1" customHeight="1" x14ac:dyDescent="0.2">
      <c r="A22" s="306">
        <v>22</v>
      </c>
      <c r="B22" s="307" t="s">
        <v>239</v>
      </c>
      <c r="C22" s="308"/>
      <c r="D22" s="113">
        <v>1.0639828940334717</v>
      </c>
      <c r="E22" s="115">
        <v>2070</v>
      </c>
      <c r="F22" s="114">
        <v>2085</v>
      </c>
      <c r="G22" s="114">
        <v>2067</v>
      </c>
      <c r="H22" s="114">
        <v>1942</v>
      </c>
      <c r="I22" s="140">
        <v>1903</v>
      </c>
      <c r="J22" s="115">
        <v>167</v>
      </c>
      <c r="K22" s="116">
        <v>8.7756174461376766</v>
      </c>
    </row>
    <row r="23" spans="1:255" ht="14.1" customHeight="1" x14ac:dyDescent="0.2">
      <c r="A23" s="306">
        <v>23</v>
      </c>
      <c r="B23" s="307" t="s">
        <v>240</v>
      </c>
      <c r="C23" s="308"/>
      <c r="D23" s="113">
        <v>0.67745384267445208</v>
      </c>
      <c r="E23" s="115">
        <v>1318</v>
      </c>
      <c r="F23" s="114">
        <v>1322</v>
      </c>
      <c r="G23" s="114">
        <v>1357</v>
      </c>
      <c r="H23" s="114">
        <v>1323</v>
      </c>
      <c r="I23" s="140">
        <v>1302</v>
      </c>
      <c r="J23" s="115">
        <v>16</v>
      </c>
      <c r="K23" s="116">
        <v>1.228878648233487</v>
      </c>
    </row>
    <row r="24" spans="1:255" ht="14.1" customHeight="1" x14ac:dyDescent="0.2">
      <c r="A24" s="306">
        <v>24</v>
      </c>
      <c r="B24" s="307" t="s">
        <v>241</v>
      </c>
      <c r="C24" s="308"/>
      <c r="D24" s="113">
        <v>5.1143139109338378</v>
      </c>
      <c r="E24" s="115">
        <v>9950</v>
      </c>
      <c r="F24" s="114">
        <v>10140</v>
      </c>
      <c r="G24" s="114">
        <v>10548</v>
      </c>
      <c r="H24" s="114">
        <v>10605</v>
      </c>
      <c r="I24" s="140">
        <v>10691</v>
      </c>
      <c r="J24" s="115">
        <v>-741</v>
      </c>
      <c r="K24" s="116">
        <v>-6.931063511364699</v>
      </c>
    </row>
    <row r="25" spans="1:255" ht="14.1" customHeight="1" x14ac:dyDescent="0.2">
      <c r="A25" s="306">
        <v>25</v>
      </c>
      <c r="B25" s="307" t="s">
        <v>242</v>
      </c>
      <c r="C25" s="308"/>
      <c r="D25" s="113">
        <v>5.0582877585427033</v>
      </c>
      <c r="E25" s="115">
        <v>9841</v>
      </c>
      <c r="F25" s="114">
        <v>9829</v>
      </c>
      <c r="G25" s="114">
        <v>9890</v>
      </c>
      <c r="H25" s="114">
        <v>9683</v>
      </c>
      <c r="I25" s="140">
        <v>9677</v>
      </c>
      <c r="J25" s="115">
        <v>164</v>
      </c>
      <c r="K25" s="116">
        <v>1.6947401054045674</v>
      </c>
    </row>
    <row r="26" spans="1:255" ht="14.1" customHeight="1" x14ac:dyDescent="0.2">
      <c r="A26" s="306">
        <v>26</v>
      </c>
      <c r="B26" s="307" t="s">
        <v>243</v>
      </c>
      <c r="C26" s="308"/>
      <c r="D26" s="113">
        <v>2.8223816768781611</v>
      </c>
      <c r="E26" s="115">
        <v>5491</v>
      </c>
      <c r="F26" s="114">
        <v>5605</v>
      </c>
      <c r="G26" s="114">
        <v>5704</v>
      </c>
      <c r="H26" s="114">
        <v>5623</v>
      </c>
      <c r="I26" s="140">
        <v>5650</v>
      </c>
      <c r="J26" s="115">
        <v>-159</v>
      </c>
      <c r="K26" s="116">
        <v>-2.8141592920353982</v>
      </c>
    </row>
    <row r="27" spans="1:255" ht="14.1" customHeight="1" x14ac:dyDescent="0.2">
      <c r="A27" s="306">
        <v>27</v>
      </c>
      <c r="B27" s="307" t="s">
        <v>244</v>
      </c>
      <c r="C27" s="308"/>
      <c r="D27" s="113">
        <v>2.1839919404580779</v>
      </c>
      <c r="E27" s="115">
        <v>4249</v>
      </c>
      <c r="F27" s="114">
        <v>4256</v>
      </c>
      <c r="G27" s="114">
        <v>4275</v>
      </c>
      <c r="H27" s="114">
        <v>4186</v>
      </c>
      <c r="I27" s="140">
        <v>4191</v>
      </c>
      <c r="J27" s="115">
        <v>58</v>
      </c>
      <c r="K27" s="116">
        <v>1.3839179193509903</v>
      </c>
    </row>
    <row r="28" spans="1:255" ht="14.1" customHeight="1" x14ac:dyDescent="0.2">
      <c r="A28" s="306">
        <v>28</v>
      </c>
      <c r="B28" s="307" t="s">
        <v>245</v>
      </c>
      <c r="C28" s="308"/>
      <c r="D28" s="113">
        <v>0.14803240264813519</v>
      </c>
      <c r="E28" s="115">
        <v>288</v>
      </c>
      <c r="F28" s="114">
        <v>294</v>
      </c>
      <c r="G28" s="114">
        <v>318</v>
      </c>
      <c r="H28" s="114">
        <v>322</v>
      </c>
      <c r="I28" s="140">
        <v>327</v>
      </c>
      <c r="J28" s="115">
        <v>-39</v>
      </c>
      <c r="K28" s="116">
        <v>-11.926605504587156</v>
      </c>
    </row>
    <row r="29" spans="1:255" ht="14.1" customHeight="1" x14ac:dyDescent="0.2">
      <c r="A29" s="306">
        <v>29</v>
      </c>
      <c r="B29" s="307" t="s">
        <v>246</v>
      </c>
      <c r="C29" s="308"/>
      <c r="D29" s="113">
        <v>1.9424112833586908</v>
      </c>
      <c r="E29" s="115">
        <v>3779</v>
      </c>
      <c r="F29" s="114">
        <v>3753</v>
      </c>
      <c r="G29" s="114">
        <v>3798</v>
      </c>
      <c r="H29" s="114">
        <v>3803</v>
      </c>
      <c r="I29" s="140">
        <v>3850</v>
      </c>
      <c r="J29" s="115">
        <v>-71</v>
      </c>
      <c r="K29" s="116">
        <v>-1.8441558441558441</v>
      </c>
    </row>
    <row r="30" spans="1:255" ht="14.1" customHeight="1" x14ac:dyDescent="0.2">
      <c r="A30" s="306" t="s">
        <v>247</v>
      </c>
      <c r="B30" s="307" t="s">
        <v>248</v>
      </c>
      <c r="C30" s="308"/>
      <c r="D30" s="113">
        <v>0.90978247460833095</v>
      </c>
      <c r="E30" s="115">
        <v>1770</v>
      </c>
      <c r="F30" s="114">
        <v>1670</v>
      </c>
      <c r="G30" s="114">
        <v>1717</v>
      </c>
      <c r="H30" s="114">
        <v>1754</v>
      </c>
      <c r="I30" s="140">
        <v>1816</v>
      </c>
      <c r="J30" s="115">
        <v>-46</v>
      </c>
      <c r="K30" s="116">
        <v>-2.5330396475770924</v>
      </c>
    </row>
    <row r="31" spans="1:255" ht="14.1" customHeight="1" x14ac:dyDescent="0.2">
      <c r="A31" s="306" t="s">
        <v>249</v>
      </c>
      <c r="B31" s="307" t="s">
        <v>250</v>
      </c>
      <c r="C31" s="308"/>
      <c r="D31" s="113">
        <v>1.0285167975656895</v>
      </c>
      <c r="E31" s="115">
        <v>2001</v>
      </c>
      <c r="F31" s="114">
        <v>2075</v>
      </c>
      <c r="G31" s="114">
        <v>2073</v>
      </c>
      <c r="H31" s="114">
        <v>2041</v>
      </c>
      <c r="I31" s="140">
        <v>2026</v>
      </c>
      <c r="J31" s="115">
        <v>-25</v>
      </c>
      <c r="K31" s="116">
        <v>-1.2339585389930898</v>
      </c>
    </row>
    <row r="32" spans="1:255" ht="14.1" customHeight="1" x14ac:dyDescent="0.2">
      <c r="A32" s="306">
        <v>31</v>
      </c>
      <c r="B32" s="307" t="s">
        <v>251</v>
      </c>
      <c r="C32" s="308"/>
      <c r="D32" s="113">
        <v>0.61731567909864715</v>
      </c>
      <c r="E32" s="115">
        <v>1201</v>
      </c>
      <c r="F32" s="114">
        <v>1198</v>
      </c>
      <c r="G32" s="114">
        <v>1190</v>
      </c>
      <c r="H32" s="114">
        <v>1173</v>
      </c>
      <c r="I32" s="140">
        <v>1152</v>
      </c>
      <c r="J32" s="115">
        <v>49</v>
      </c>
      <c r="K32" s="116">
        <v>4.2534722222222223</v>
      </c>
    </row>
    <row r="33" spans="1:11" ht="14.1" customHeight="1" x14ac:dyDescent="0.2">
      <c r="A33" s="306">
        <v>32</v>
      </c>
      <c r="B33" s="307" t="s">
        <v>252</v>
      </c>
      <c r="C33" s="308"/>
      <c r="D33" s="113">
        <v>1.9866154035938979</v>
      </c>
      <c r="E33" s="115">
        <v>3865</v>
      </c>
      <c r="F33" s="114">
        <v>3799</v>
      </c>
      <c r="G33" s="114">
        <v>3875</v>
      </c>
      <c r="H33" s="114">
        <v>3863</v>
      </c>
      <c r="I33" s="140">
        <v>3713</v>
      </c>
      <c r="J33" s="115">
        <v>152</v>
      </c>
      <c r="K33" s="116">
        <v>4.0937247508753032</v>
      </c>
    </row>
    <row r="34" spans="1:11" ht="14.1" customHeight="1" x14ac:dyDescent="0.2">
      <c r="A34" s="306">
        <v>33</v>
      </c>
      <c r="B34" s="307" t="s">
        <v>253</v>
      </c>
      <c r="C34" s="308"/>
      <c r="D34" s="113">
        <v>1.0501048562852091</v>
      </c>
      <c r="E34" s="115">
        <v>2043</v>
      </c>
      <c r="F34" s="114">
        <v>1992</v>
      </c>
      <c r="G34" s="114">
        <v>2081</v>
      </c>
      <c r="H34" s="114">
        <v>2027</v>
      </c>
      <c r="I34" s="140">
        <v>1985</v>
      </c>
      <c r="J34" s="115">
        <v>58</v>
      </c>
      <c r="K34" s="116">
        <v>2.9219143576826196</v>
      </c>
    </row>
    <row r="35" spans="1:11" ht="14.1" customHeight="1" x14ac:dyDescent="0.2">
      <c r="A35" s="306">
        <v>34</v>
      </c>
      <c r="B35" s="307" t="s">
        <v>254</v>
      </c>
      <c r="C35" s="308"/>
      <c r="D35" s="113">
        <v>2.0940416957934125</v>
      </c>
      <c r="E35" s="115">
        <v>4074</v>
      </c>
      <c r="F35" s="114">
        <v>4083</v>
      </c>
      <c r="G35" s="114">
        <v>4118</v>
      </c>
      <c r="H35" s="114">
        <v>4014</v>
      </c>
      <c r="I35" s="140">
        <v>4040</v>
      </c>
      <c r="J35" s="115">
        <v>34</v>
      </c>
      <c r="K35" s="116">
        <v>0.84158415841584155</v>
      </c>
    </row>
    <row r="36" spans="1:11" ht="14.1" customHeight="1" x14ac:dyDescent="0.2">
      <c r="A36" s="306">
        <v>41</v>
      </c>
      <c r="B36" s="307" t="s">
        <v>255</v>
      </c>
      <c r="C36" s="308"/>
      <c r="D36" s="113">
        <v>1.4649039845388379</v>
      </c>
      <c r="E36" s="115">
        <v>2850</v>
      </c>
      <c r="F36" s="114">
        <v>2899</v>
      </c>
      <c r="G36" s="114">
        <v>2928</v>
      </c>
      <c r="H36" s="114">
        <v>2899</v>
      </c>
      <c r="I36" s="140">
        <v>2913</v>
      </c>
      <c r="J36" s="115">
        <v>-63</v>
      </c>
      <c r="K36" s="116">
        <v>-2.1627188465499487</v>
      </c>
    </row>
    <row r="37" spans="1:11" ht="14.1" customHeight="1" x14ac:dyDescent="0.2">
      <c r="A37" s="306">
        <v>42</v>
      </c>
      <c r="B37" s="307" t="s">
        <v>256</v>
      </c>
      <c r="C37" s="308"/>
      <c r="D37" s="113">
        <v>0.12952835231711829</v>
      </c>
      <c r="E37" s="115">
        <v>252</v>
      </c>
      <c r="F37" s="114">
        <v>239</v>
      </c>
      <c r="G37" s="114">
        <v>235</v>
      </c>
      <c r="H37" s="114">
        <v>235</v>
      </c>
      <c r="I37" s="140">
        <v>236</v>
      </c>
      <c r="J37" s="115">
        <v>16</v>
      </c>
      <c r="K37" s="116">
        <v>6.7796610169491522</v>
      </c>
    </row>
    <row r="38" spans="1:11" ht="14.1" customHeight="1" x14ac:dyDescent="0.2">
      <c r="A38" s="306">
        <v>43</v>
      </c>
      <c r="B38" s="307" t="s">
        <v>257</v>
      </c>
      <c r="C38" s="308"/>
      <c r="D38" s="113">
        <v>1.4602779719560837</v>
      </c>
      <c r="E38" s="115">
        <v>2841</v>
      </c>
      <c r="F38" s="114">
        <v>2851</v>
      </c>
      <c r="G38" s="114">
        <v>2807</v>
      </c>
      <c r="H38" s="114">
        <v>2722</v>
      </c>
      <c r="I38" s="140">
        <v>2693</v>
      </c>
      <c r="J38" s="115">
        <v>148</v>
      </c>
      <c r="K38" s="116">
        <v>5.4957296695135538</v>
      </c>
    </row>
    <row r="39" spans="1:11" ht="14.1" customHeight="1" x14ac:dyDescent="0.2">
      <c r="A39" s="306">
        <v>51</v>
      </c>
      <c r="B39" s="307" t="s">
        <v>258</v>
      </c>
      <c r="C39" s="308"/>
      <c r="D39" s="113">
        <v>12.278465397425881</v>
      </c>
      <c r="E39" s="115">
        <v>23888</v>
      </c>
      <c r="F39" s="114">
        <v>24688</v>
      </c>
      <c r="G39" s="114">
        <v>24539</v>
      </c>
      <c r="H39" s="114">
        <v>23944</v>
      </c>
      <c r="I39" s="140">
        <v>23954</v>
      </c>
      <c r="J39" s="115">
        <v>-66</v>
      </c>
      <c r="K39" s="116">
        <v>-0.27552809551640645</v>
      </c>
    </row>
    <row r="40" spans="1:11" ht="14.1" customHeight="1" x14ac:dyDescent="0.2">
      <c r="A40" s="306" t="s">
        <v>259</v>
      </c>
      <c r="B40" s="307" t="s">
        <v>260</v>
      </c>
      <c r="C40" s="308"/>
      <c r="D40" s="113">
        <v>11.35788889345779</v>
      </c>
      <c r="E40" s="115">
        <v>22097</v>
      </c>
      <c r="F40" s="114">
        <v>22915</v>
      </c>
      <c r="G40" s="114">
        <v>22765</v>
      </c>
      <c r="H40" s="114">
        <v>22224</v>
      </c>
      <c r="I40" s="140">
        <v>22227</v>
      </c>
      <c r="J40" s="115">
        <v>-130</v>
      </c>
      <c r="K40" s="116">
        <v>-0.58487425203581234</v>
      </c>
    </row>
    <row r="41" spans="1:11" ht="14.1" customHeight="1" x14ac:dyDescent="0.2">
      <c r="A41" s="306"/>
      <c r="B41" s="307" t="s">
        <v>261</v>
      </c>
      <c r="C41" s="308"/>
      <c r="D41" s="113">
        <v>10.07802541222912</v>
      </c>
      <c r="E41" s="115">
        <v>19607</v>
      </c>
      <c r="F41" s="114">
        <v>20413</v>
      </c>
      <c r="G41" s="114">
        <v>20313</v>
      </c>
      <c r="H41" s="114">
        <v>19832</v>
      </c>
      <c r="I41" s="140">
        <v>19892</v>
      </c>
      <c r="J41" s="115">
        <v>-285</v>
      </c>
      <c r="K41" s="116">
        <v>-1.432736778604464</v>
      </c>
    </row>
    <row r="42" spans="1:11" ht="14.1" customHeight="1" x14ac:dyDescent="0.2">
      <c r="A42" s="306">
        <v>52</v>
      </c>
      <c r="B42" s="307" t="s">
        <v>262</v>
      </c>
      <c r="C42" s="308"/>
      <c r="D42" s="113">
        <v>4.0421069945310251</v>
      </c>
      <c r="E42" s="115">
        <v>7864</v>
      </c>
      <c r="F42" s="114">
        <v>7941</v>
      </c>
      <c r="G42" s="114">
        <v>8042</v>
      </c>
      <c r="H42" s="114">
        <v>8016</v>
      </c>
      <c r="I42" s="140">
        <v>7939</v>
      </c>
      <c r="J42" s="115">
        <v>-75</v>
      </c>
      <c r="K42" s="116">
        <v>-0.94470336314397274</v>
      </c>
    </row>
    <row r="43" spans="1:11" ht="14.1" customHeight="1" x14ac:dyDescent="0.2">
      <c r="A43" s="306" t="s">
        <v>263</v>
      </c>
      <c r="B43" s="307" t="s">
        <v>264</v>
      </c>
      <c r="C43" s="308"/>
      <c r="D43" s="113">
        <v>3.3631111476623214</v>
      </c>
      <c r="E43" s="115">
        <v>6543</v>
      </c>
      <c r="F43" s="114">
        <v>6610</v>
      </c>
      <c r="G43" s="114">
        <v>6672</v>
      </c>
      <c r="H43" s="114">
        <v>6657</v>
      </c>
      <c r="I43" s="140">
        <v>6594</v>
      </c>
      <c r="J43" s="115">
        <v>-51</v>
      </c>
      <c r="K43" s="116">
        <v>-0.77343039126478619</v>
      </c>
    </row>
    <row r="44" spans="1:11" ht="14.1" customHeight="1" x14ac:dyDescent="0.2">
      <c r="A44" s="306">
        <v>53</v>
      </c>
      <c r="B44" s="307" t="s">
        <v>265</v>
      </c>
      <c r="C44" s="308"/>
      <c r="D44" s="113">
        <v>0.67796784407253585</v>
      </c>
      <c r="E44" s="115">
        <v>1319</v>
      </c>
      <c r="F44" s="114">
        <v>1322</v>
      </c>
      <c r="G44" s="114">
        <v>1356</v>
      </c>
      <c r="H44" s="114">
        <v>1366</v>
      </c>
      <c r="I44" s="140">
        <v>1351</v>
      </c>
      <c r="J44" s="115">
        <v>-32</v>
      </c>
      <c r="K44" s="116">
        <v>-2.368615840118431</v>
      </c>
    </row>
    <row r="45" spans="1:11" ht="14.1" customHeight="1" x14ac:dyDescent="0.2">
      <c r="A45" s="306" t="s">
        <v>266</v>
      </c>
      <c r="B45" s="307" t="s">
        <v>267</v>
      </c>
      <c r="C45" s="308"/>
      <c r="D45" s="113">
        <v>0.59212961059254077</v>
      </c>
      <c r="E45" s="115">
        <v>1152</v>
      </c>
      <c r="F45" s="114">
        <v>1160</v>
      </c>
      <c r="G45" s="114">
        <v>1195</v>
      </c>
      <c r="H45" s="114">
        <v>1207</v>
      </c>
      <c r="I45" s="140">
        <v>1191</v>
      </c>
      <c r="J45" s="115">
        <v>-39</v>
      </c>
      <c r="K45" s="116">
        <v>-3.2745591939546599</v>
      </c>
    </row>
    <row r="46" spans="1:11" ht="14.1" customHeight="1" x14ac:dyDescent="0.2">
      <c r="A46" s="306">
        <v>54</v>
      </c>
      <c r="B46" s="307" t="s">
        <v>268</v>
      </c>
      <c r="C46" s="308"/>
      <c r="D46" s="113">
        <v>2.3253423249311238</v>
      </c>
      <c r="E46" s="115">
        <v>4524</v>
      </c>
      <c r="F46" s="114">
        <v>4459</v>
      </c>
      <c r="G46" s="114">
        <v>4476</v>
      </c>
      <c r="H46" s="114">
        <v>4386</v>
      </c>
      <c r="I46" s="140">
        <v>4321</v>
      </c>
      <c r="J46" s="115">
        <v>203</v>
      </c>
      <c r="K46" s="116">
        <v>4.6979865771812079</v>
      </c>
    </row>
    <row r="47" spans="1:11" ht="14.1" customHeight="1" x14ac:dyDescent="0.2">
      <c r="A47" s="306">
        <v>61</v>
      </c>
      <c r="B47" s="307" t="s">
        <v>269</v>
      </c>
      <c r="C47" s="308"/>
      <c r="D47" s="113">
        <v>2.8347177104321726</v>
      </c>
      <c r="E47" s="115">
        <v>5515</v>
      </c>
      <c r="F47" s="114">
        <v>5616</v>
      </c>
      <c r="G47" s="114">
        <v>5581</v>
      </c>
      <c r="H47" s="114">
        <v>5456</v>
      </c>
      <c r="I47" s="140">
        <v>5487</v>
      </c>
      <c r="J47" s="115">
        <v>28</v>
      </c>
      <c r="K47" s="116">
        <v>0.51029706579187173</v>
      </c>
    </row>
    <row r="48" spans="1:11" ht="14.1" customHeight="1" x14ac:dyDescent="0.2">
      <c r="A48" s="306">
        <v>62</v>
      </c>
      <c r="B48" s="307" t="s">
        <v>270</v>
      </c>
      <c r="C48" s="308"/>
      <c r="D48" s="113">
        <v>7.2469057115835351</v>
      </c>
      <c r="E48" s="115">
        <v>14099</v>
      </c>
      <c r="F48" s="114">
        <v>14257</v>
      </c>
      <c r="G48" s="114">
        <v>14204</v>
      </c>
      <c r="H48" s="114">
        <v>13967</v>
      </c>
      <c r="I48" s="140">
        <v>14005</v>
      </c>
      <c r="J48" s="115">
        <v>94</v>
      </c>
      <c r="K48" s="116">
        <v>0.67118886112102816</v>
      </c>
    </row>
    <row r="49" spans="1:11" ht="14.1" customHeight="1" x14ac:dyDescent="0.2">
      <c r="A49" s="306">
        <v>63</v>
      </c>
      <c r="B49" s="307" t="s">
        <v>271</v>
      </c>
      <c r="C49" s="308"/>
      <c r="D49" s="113">
        <v>1.5733582795345202</v>
      </c>
      <c r="E49" s="115">
        <v>3061</v>
      </c>
      <c r="F49" s="114">
        <v>3116</v>
      </c>
      <c r="G49" s="114">
        <v>3139</v>
      </c>
      <c r="H49" s="114">
        <v>3094</v>
      </c>
      <c r="I49" s="140">
        <v>3021</v>
      </c>
      <c r="J49" s="115">
        <v>40</v>
      </c>
      <c r="K49" s="116">
        <v>1.3240648791790797</v>
      </c>
    </row>
    <row r="50" spans="1:11" ht="14.1" customHeight="1" x14ac:dyDescent="0.2">
      <c r="A50" s="306" t="s">
        <v>272</v>
      </c>
      <c r="B50" s="307" t="s">
        <v>273</v>
      </c>
      <c r="C50" s="308"/>
      <c r="D50" s="113">
        <v>0.16396644598873308</v>
      </c>
      <c r="E50" s="115">
        <v>319</v>
      </c>
      <c r="F50" s="114">
        <v>325</v>
      </c>
      <c r="G50" s="114">
        <v>330</v>
      </c>
      <c r="H50" s="114">
        <v>309</v>
      </c>
      <c r="I50" s="140">
        <v>302</v>
      </c>
      <c r="J50" s="115">
        <v>17</v>
      </c>
      <c r="K50" s="116">
        <v>5.629139072847682</v>
      </c>
    </row>
    <row r="51" spans="1:11" ht="14.1" customHeight="1" x14ac:dyDescent="0.2">
      <c r="A51" s="306" t="s">
        <v>274</v>
      </c>
      <c r="B51" s="307" t="s">
        <v>275</v>
      </c>
      <c r="C51" s="308"/>
      <c r="D51" s="113">
        <v>1.1791192072042436</v>
      </c>
      <c r="E51" s="115">
        <v>2294</v>
      </c>
      <c r="F51" s="114">
        <v>2324</v>
      </c>
      <c r="G51" s="114">
        <v>2340</v>
      </c>
      <c r="H51" s="114">
        <v>2345</v>
      </c>
      <c r="I51" s="140">
        <v>2279</v>
      </c>
      <c r="J51" s="115">
        <v>15</v>
      </c>
      <c r="K51" s="116">
        <v>0.65818341377797285</v>
      </c>
    </row>
    <row r="52" spans="1:11" ht="14.1" customHeight="1" x14ac:dyDescent="0.2">
      <c r="A52" s="306">
        <v>71</v>
      </c>
      <c r="B52" s="307" t="s">
        <v>276</v>
      </c>
      <c r="C52" s="308"/>
      <c r="D52" s="113">
        <v>11.189296434886304</v>
      </c>
      <c r="E52" s="115">
        <v>21769</v>
      </c>
      <c r="F52" s="114">
        <v>22063</v>
      </c>
      <c r="G52" s="114">
        <v>21982</v>
      </c>
      <c r="H52" s="114">
        <v>21950</v>
      </c>
      <c r="I52" s="140">
        <v>22097</v>
      </c>
      <c r="J52" s="115">
        <v>-328</v>
      </c>
      <c r="K52" s="116">
        <v>-1.4843643933565642</v>
      </c>
    </row>
    <row r="53" spans="1:11" ht="14.1" customHeight="1" x14ac:dyDescent="0.2">
      <c r="A53" s="306" t="s">
        <v>277</v>
      </c>
      <c r="B53" s="307" t="s">
        <v>278</v>
      </c>
      <c r="C53" s="308"/>
      <c r="D53" s="113">
        <v>4.4430280850363912</v>
      </c>
      <c r="E53" s="115">
        <v>8644</v>
      </c>
      <c r="F53" s="114">
        <v>8835</v>
      </c>
      <c r="G53" s="114">
        <v>8770</v>
      </c>
      <c r="H53" s="114">
        <v>8825</v>
      </c>
      <c r="I53" s="140">
        <v>8918</v>
      </c>
      <c r="J53" s="115">
        <v>-274</v>
      </c>
      <c r="K53" s="116">
        <v>-3.0724377663153173</v>
      </c>
    </row>
    <row r="54" spans="1:11" ht="14.1" customHeight="1" x14ac:dyDescent="0.2">
      <c r="A54" s="306" t="s">
        <v>279</v>
      </c>
      <c r="B54" s="307" t="s">
        <v>280</v>
      </c>
      <c r="C54" s="308"/>
      <c r="D54" s="113">
        <v>5.5656071384514165</v>
      </c>
      <c r="E54" s="115">
        <v>10828</v>
      </c>
      <c r="F54" s="114">
        <v>10938</v>
      </c>
      <c r="G54" s="114">
        <v>10924</v>
      </c>
      <c r="H54" s="114">
        <v>10869</v>
      </c>
      <c r="I54" s="140">
        <v>10929</v>
      </c>
      <c r="J54" s="115">
        <v>-101</v>
      </c>
      <c r="K54" s="116">
        <v>-0.9241467654863208</v>
      </c>
    </row>
    <row r="55" spans="1:11" ht="14.1" customHeight="1" x14ac:dyDescent="0.2">
      <c r="A55" s="306">
        <v>72</v>
      </c>
      <c r="B55" s="307" t="s">
        <v>281</v>
      </c>
      <c r="C55" s="308"/>
      <c r="D55" s="113">
        <v>2.7350014392039146</v>
      </c>
      <c r="E55" s="115">
        <v>5321</v>
      </c>
      <c r="F55" s="114">
        <v>5356</v>
      </c>
      <c r="G55" s="114">
        <v>5369</v>
      </c>
      <c r="H55" s="114">
        <v>5251</v>
      </c>
      <c r="I55" s="140">
        <v>5273</v>
      </c>
      <c r="J55" s="115">
        <v>48</v>
      </c>
      <c r="K55" s="116">
        <v>0.91029774322017831</v>
      </c>
    </row>
    <row r="56" spans="1:11" ht="14.1" customHeight="1" x14ac:dyDescent="0.2">
      <c r="A56" s="306" t="s">
        <v>282</v>
      </c>
      <c r="B56" s="307" t="s">
        <v>283</v>
      </c>
      <c r="C56" s="308"/>
      <c r="D56" s="113">
        <v>1.3122455693079484</v>
      </c>
      <c r="E56" s="115">
        <v>2553</v>
      </c>
      <c r="F56" s="114">
        <v>2565</v>
      </c>
      <c r="G56" s="114">
        <v>2589</v>
      </c>
      <c r="H56" s="114">
        <v>2520</v>
      </c>
      <c r="I56" s="140">
        <v>2559</v>
      </c>
      <c r="J56" s="115">
        <v>-6</v>
      </c>
      <c r="K56" s="116">
        <v>-0.23446658851113716</v>
      </c>
    </row>
    <row r="57" spans="1:11" ht="14.1" customHeight="1" x14ac:dyDescent="0.2">
      <c r="A57" s="306" t="s">
        <v>284</v>
      </c>
      <c r="B57" s="307" t="s">
        <v>285</v>
      </c>
      <c r="C57" s="308"/>
      <c r="D57" s="113">
        <v>0.91338048439491759</v>
      </c>
      <c r="E57" s="115">
        <v>1777</v>
      </c>
      <c r="F57" s="114">
        <v>1796</v>
      </c>
      <c r="G57" s="114">
        <v>1779</v>
      </c>
      <c r="H57" s="114">
        <v>1739</v>
      </c>
      <c r="I57" s="140">
        <v>1709</v>
      </c>
      <c r="J57" s="115">
        <v>68</v>
      </c>
      <c r="K57" s="116">
        <v>3.978935049736688</v>
      </c>
    </row>
    <row r="58" spans="1:11" ht="14.1" customHeight="1" x14ac:dyDescent="0.2">
      <c r="A58" s="306">
        <v>73</v>
      </c>
      <c r="B58" s="307" t="s">
        <v>286</v>
      </c>
      <c r="C58" s="308"/>
      <c r="D58" s="113">
        <v>2.7226654056499036</v>
      </c>
      <c r="E58" s="115">
        <v>5297</v>
      </c>
      <c r="F58" s="114">
        <v>5289</v>
      </c>
      <c r="G58" s="114">
        <v>5270</v>
      </c>
      <c r="H58" s="114">
        <v>5142</v>
      </c>
      <c r="I58" s="140">
        <v>5050</v>
      </c>
      <c r="J58" s="115">
        <v>247</v>
      </c>
      <c r="K58" s="116">
        <v>4.891089108910891</v>
      </c>
    </row>
    <row r="59" spans="1:11" ht="14.1" customHeight="1" x14ac:dyDescent="0.2">
      <c r="A59" s="306" t="s">
        <v>287</v>
      </c>
      <c r="B59" s="307" t="s">
        <v>288</v>
      </c>
      <c r="C59" s="308"/>
      <c r="D59" s="113">
        <v>2.0529215839467083</v>
      </c>
      <c r="E59" s="115">
        <v>3994</v>
      </c>
      <c r="F59" s="114">
        <v>3981</v>
      </c>
      <c r="G59" s="114">
        <v>3956</v>
      </c>
      <c r="H59" s="114">
        <v>3872</v>
      </c>
      <c r="I59" s="140">
        <v>3760</v>
      </c>
      <c r="J59" s="115">
        <v>234</v>
      </c>
      <c r="K59" s="116">
        <v>6.2234042553191493</v>
      </c>
    </row>
    <row r="60" spans="1:11" ht="14.1" customHeight="1" x14ac:dyDescent="0.2">
      <c r="A60" s="306">
        <v>81</v>
      </c>
      <c r="B60" s="307" t="s">
        <v>289</v>
      </c>
      <c r="C60" s="308"/>
      <c r="D60" s="113">
        <v>9.2633331962662933</v>
      </c>
      <c r="E60" s="115">
        <v>18022</v>
      </c>
      <c r="F60" s="114">
        <v>18004</v>
      </c>
      <c r="G60" s="114">
        <v>17797</v>
      </c>
      <c r="H60" s="114">
        <v>17511</v>
      </c>
      <c r="I60" s="140">
        <v>17525</v>
      </c>
      <c r="J60" s="115">
        <v>497</v>
      </c>
      <c r="K60" s="116">
        <v>2.8359486447931528</v>
      </c>
    </row>
    <row r="61" spans="1:11" ht="14.1" customHeight="1" x14ac:dyDescent="0.2">
      <c r="A61" s="306" t="s">
        <v>290</v>
      </c>
      <c r="B61" s="307" t="s">
        <v>291</v>
      </c>
      <c r="C61" s="308"/>
      <c r="D61" s="113">
        <v>2.6347711665775733</v>
      </c>
      <c r="E61" s="115">
        <v>5126</v>
      </c>
      <c r="F61" s="114">
        <v>5174</v>
      </c>
      <c r="G61" s="114">
        <v>5191</v>
      </c>
      <c r="H61" s="114">
        <v>4964</v>
      </c>
      <c r="I61" s="140">
        <v>5046</v>
      </c>
      <c r="J61" s="115">
        <v>80</v>
      </c>
      <c r="K61" s="116">
        <v>1.5854141894569957</v>
      </c>
    </row>
    <row r="62" spans="1:11" ht="14.1" customHeight="1" x14ac:dyDescent="0.2">
      <c r="A62" s="306" t="s">
        <v>292</v>
      </c>
      <c r="B62" s="307" t="s">
        <v>293</v>
      </c>
      <c r="C62" s="308"/>
      <c r="D62" s="113">
        <v>4.1001891525144947</v>
      </c>
      <c r="E62" s="115">
        <v>7977</v>
      </c>
      <c r="F62" s="114">
        <v>7927</v>
      </c>
      <c r="G62" s="114">
        <v>7758</v>
      </c>
      <c r="H62" s="114">
        <v>7687</v>
      </c>
      <c r="I62" s="140">
        <v>7675</v>
      </c>
      <c r="J62" s="115">
        <v>302</v>
      </c>
      <c r="K62" s="116">
        <v>3.9348534201954397</v>
      </c>
    </row>
    <row r="63" spans="1:11" ht="14.1" customHeight="1" x14ac:dyDescent="0.2">
      <c r="A63" s="306"/>
      <c r="B63" s="307" t="s">
        <v>294</v>
      </c>
      <c r="C63" s="308"/>
      <c r="D63" s="113">
        <v>3.6612319585509274</v>
      </c>
      <c r="E63" s="115">
        <v>7123</v>
      </c>
      <c r="F63" s="114">
        <v>7083</v>
      </c>
      <c r="G63" s="114">
        <v>6926</v>
      </c>
      <c r="H63" s="114">
        <v>6878</v>
      </c>
      <c r="I63" s="140">
        <v>6883</v>
      </c>
      <c r="J63" s="115">
        <v>240</v>
      </c>
      <c r="K63" s="116">
        <v>3.4868516635188143</v>
      </c>
    </row>
    <row r="64" spans="1:11" ht="14.1" customHeight="1" x14ac:dyDescent="0.2">
      <c r="A64" s="306" t="s">
        <v>295</v>
      </c>
      <c r="B64" s="307" t="s">
        <v>296</v>
      </c>
      <c r="C64" s="308"/>
      <c r="D64" s="113">
        <v>0.87534438093671618</v>
      </c>
      <c r="E64" s="115">
        <v>1703</v>
      </c>
      <c r="F64" s="114">
        <v>1695</v>
      </c>
      <c r="G64" s="114">
        <v>1676</v>
      </c>
      <c r="H64" s="114">
        <v>1672</v>
      </c>
      <c r="I64" s="140">
        <v>1696</v>
      </c>
      <c r="J64" s="115">
        <v>7</v>
      </c>
      <c r="K64" s="116">
        <v>0.41273584905660377</v>
      </c>
    </row>
    <row r="65" spans="1:11" ht="14.1" customHeight="1" x14ac:dyDescent="0.2">
      <c r="A65" s="306" t="s">
        <v>297</v>
      </c>
      <c r="B65" s="307" t="s">
        <v>298</v>
      </c>
      <c r="C65" s="308"/>
      <c r="D65" s="113">
        <v>0.74633003001768161</v>
      </c>
      <c r="E65" s="115">
        <v>1452</v>
      </c>
      <c r="F65" s="114">
        <v>1453</v>
      </c>
      <c r="G65" s="114">
        <v>1419</v>
      </c>
      <c r="H65" s="114">
        <v>1450</v>
      </c>
      <c r="I65" s="140">
        <v>1389</v>
      </c>
      <c r="J65" s="115">
        <v>63</v>
      </c>
      <c r="K65" s="116">
        <v>4.5356371490280774</v>
      </c>
    </row>
    <row r="66" spans="1:11" ht="14.1" customHeight="1" x14ac:dyDescent="0.2">
      <c r="A66" s="306">
        <v>82</v>
      </c>
      <c r="B66" s="307" t="s">
        <v>299</v>
      </c>
      <c r="C66" s="308"/>
      <c r="D66" s="113">
        <v>4.0261729511904276</v>
      </c>
      <c r="E66" s="115">
        <v>7833</v>
      </c>
      <c r="F66" s="114">
        <v>7944</v>
      </c>
      <c r="G66" s="114">
        <v>7799</v>
      </c>
      <c r="H66" s="114">
        <v>7568</v>
      </c>
      <c r="I66" s="140">
        <v>7565</v>
      </c>
      <c r="J66" s="115">
        <v>268</v>
      </c>
      <c r="K66" s="116">
        <v>3.5426305353602117</v>
      </c>
    </row>
    <row r="67" spans="1:11" ht="14.1" customHeight="1" x14ac:dyDescent="0.2">
      <c r="A67" s="306" t="s">
        <v>300</v>
      </c>
      <c r="B67" s="307" t="s">
        <v>301</v>
      </c>
      <c r="C67" s="308"/>
      <c r="D67" s="113">
        <v>2.887659854434804</v>
      </c>
      <c r="E67" s="115">
        <v>5618</v>
      </c>
      <c r="F67" s="114">
        <v>5700</v>
      </c>
      <c r="G67" s="114">
        <v>5520</v>
      </c>
      <c r="H67" s="114">
        <v>5384</v>
      </c>
      <c r="I67" s="140">
        <v>5349</v>
      </c>
      <c r="J67" s="115">
        <v>269</v>
      </c>
      <c r="K67" s="116">
        <v>5.0289773789493362</v>
      </c>
    </row>
    <row r="68" spans="1:11" ht="14.1" customHeight="1" x14ac:dyDescent="0.2">
      <c r="A68" s="306" t="s">
        <v>302</v>
      </c>
      <c r="B68" s="307" t="s">
        <v>303</v>
      </c>
      <c r="C68" s="308"/>
      <c r="D68" s="113">
        <v>0.55512150993050702</v>
      </c>
      <c r="E68" s="115">
        <v>1080</v>
      </c>
      <c r="F68" s="114">
        <v>1097</v>
      </c>
      <c r="G68" s="114">
        <v>1100</v>
      </c>
      <c r="H68" s="114">
        <v>1046</v>
      </c>
      <c r="I68" s="140">
        <v>1062</v>
      </c>
      <c r="J68" s="115">
        <v>18</v>
      </c>
      <c r="K68" s="116">
        <v>1.6949152542372881</v>
      </c>
    </row>
    <row r="69" spans="1:11" ht="14.1" customHeight="1" x14ac:dyDescent="0.2">
      <c r="A69" s="306">
        <v>83</v>
      </c>
      <c r="B69" s="307" t="s">
        <v>304</v>
      </c>
      <c r="C69" s="308"/>
      <c r="D69" s="113">
        <v>6.3052551502940091</v>
      </c>
      <c r="E69" s="115">
        <v>12267</v>
      </c>
      <c r="F69" s="114">
        <v>12269</v>
      </c>
      <c r="G69" s="114">
        <v>12227</v>
      </c>
      <c r="H69" s="114">
        <v>11797</v>
      </c>
      <c r="I69" s="140">
        <v>11690</v>
      </c>
      <c r="J69" s="115">
        <v>577</v>
      </c>
      <c r="K69" s="116">
        <v>4.9358426005132596</v>
      </c>
    </row>
    <row r="70" spans="1:11" ht="14.1" customHeight="1" x14ac:dyDescent="0.2">
      <c r="A70" s="306" t="s">
        <v>305</v>
      </c>
      <c r="B70" s="307" t="s">
        <v>306</v>
      </c>
      <c r="C70" s="308"/>
      <c r="D70" s="113">
        <v>5.1672560549364697</v>
      </c>
      <c r="E70" s="115">
        <v>10053</v>
      </c>
      <c r="F70" s="114">
        <v>10073</v>
      </c>
      <c r="G70" s="114">
        <v>10054</v>
      </c>
      <c r="H70" s="114">
        <v>9682</v>
      </c>
      <c r="I70" s="140">
        <v>9601</v>
      </c>
      <c r="J70" s="115">
        <v>452</v>
      </c>
      <c r="K70" s="116">
        <v>4.70784293302781</v>
      </c>
    </row>
    <row r="71" spans="1:11" ht="14.1" customHeight="1" x14ac:dyDescent="0.2">
      <c r="A71" s="306"/>
      <c r="B71" s="307" t="s">
        <v>307</v>
      </c>
      <c r="C71" s="308"/>
      <c r="D71" s="113">
        <v>3.0423742752580285</v>
      </c>
      <c r="E71" s="115">
        <v>5919</v>
      </c>
      <c r="F71" s="114">
        <v>5939</v>
      </c>
      <c r="G71" s="114">
        <v>5957</v>
      </c>
      <c r="H71" s="114">
        <v>5672</v>
      </c>
      <c r="I71" s="140">
        <v>5668</v>
      </c>
      <c r="J71" s="115">
        <v>251</v>
      </c>
      <c r="K71" s="116">
        <v>4.428369795342272</v>
      </c>
    </row>
    <row r="72" spans="1:11" ht="14.1" customHeight="1" x14ac:dyDescent="0.2">
      <c r="A72" s="306">
        <v>84</v>
      </c>
      <c r="B72" s="307" t="s">
        <v>308</v>
      </c>
      <c r="C72" s="308"/>
      <c r="D72" s="113">
        <v>1.2618734322957359</v>
      </c>
      <c r="E72" s="115">
        <v>2455</v>
      </c>
      <c r="F72" s="114">
        <v>2415</v>
      </c>
      <c r="G72" s="114">
        <v>2371</v>
      </c>
      <c r="H72" s="114">
        <v>2403</v>
      </c>
      <c r="I72" s="140">
        <v>2385</v>
      </c>
      <c r="J72" s="115">
        <v>70</v>
      </c>
      <c r="K72" s="116">
        <v>2.9350104821802936</v>
      </c>
    </row>
    <row r="73" spans="1:11" ht="14.1" customHeight="1" x14ac:dyDescent="0.2">
      <c r="A73" s="306" t="s">
        <v>309</v>
      </c>
      <c r="B73" s="307" t="s">
        <v>310</v>
      </c>
      <c r="C73" s="308"/>
      <c r="D73" s="113">
        <v>0.47442329043134995</v>
      </c>
      <c r="E73" s="115">
        <v>923</v>
      </c>
      <c r="F73" s="114">
        <v>900</v>
      </c>
      <c r="G73" s="114">
        <v>870</v>
      </c>
      <c r="H73" s="114">
        <v>946</v>
      </c>
      <c r="I73" s="140">
        <v>935</v>
      </c>
      <c r="J73" s="115">
        <v>-12</v>
      </c>
      <c r="K73" s="116">
        <v>-1.2834224598930482</v>
      </c>
    </row>
    <row r="74" spans="1:11" ht="14.1" customHeight="1" x14ac:dyDescent="0.2">
      <c r="A74" s="306" t="s">
        <v>311</v>
      </c>
      <c r="B74" s="307" t="s">
        <v>312</v>
      </c>
      <c r="C74" s="308"/>
      <c r="D74" s="113">
        <v>0.27242074098441549</v>
      </c>
      <c r="E74" s="115">
        <v>530</v>
      </c>
      <c r="F74" s="114">
        <v>531</v>
      </c>
      <c r="G74" s="114">
        <v>525</v>
      </c>
      <c r="H74" s="114">
        <v>564</v>
      </c>
      <c r="I74" s="140">
        <v>583</v>
      </c>
      <c r="J74" s="115">
        <v>-53</v>
      </c>
      <c r="K74" s="116">
        <v>-9.0909090909090917</v>
      </c>
    </row>
    <row r="75" spans="1:11" ht="14.1" customHeight="1" x14ac:dyDescent="0.2">
      <c r="A75" s="306" t="s">
        <v>313</v>
      </c>
      <c r="B75" s="307" t="s">
        <v>314</v>
      </c>
      <c r="C75" s="308"/>
      <c r="D75" s="113">
        <v>7.5044204120235214E-2</v>
      </c>
      <c r="E75" s="115">
        <v>146</v>
      </c>
      <c r="F75" s="114">
        <v>142</v>
      </c>
      <c r="G75" s="114">
        <v>143</v>
      </c>
      <c r="H75" s="114">
        <v>120</v>
      </c>
      <c r="I75" s="140">
        <v>112</v>
      </c>
      <c r="J75" s="115">
        <v>34</v>
      </c>
      <c r="K75" s="116">
        <v>30.357142857142858</v>
      </c>
    </row>
    <row r="76" spans="1:11" ht="14.1" customHeight="1" x14ac:dyDescent="0.2">
      <c r="A76" s="306">
        <v>91</v>
      </c>
      <c r="B76" s="307" t="s">
        <v>315</v>
      </c>
      <c r="C76" s="308"/>
      <c r="D76" s="113">
        <v>0.26419671861507465</v>
      </c>
      <c r="E76" s="115">
        <v>514</v>
      </c>
      <c r="F76" s="114">
        <v>518</v>
      </c>
      <c r="G76" s="114">
        <v>520</v>
      </c>
      <c r="H76" s="114">
        <v>512</v>
      </c>
      <c r="I76" s="140">
        <v>508</v>
      </c>
      <c r="J76" s="115">
        <v>6</v>
      </c>
      <c r="K76" s="116">
        <v>1.1811023622047243</v>
      </c>
    </row>
    <row r="77" spans="1:11" ht="14.1" customHeight="1" x14ac:dyDescent="0.2">
      <c r="A77" s="306">
        <v>92</v>
      </c>
      <c r="B77" s="307" t="s">
        <v>316</v>
      </c>
      <c r="C77" s="308"/>
      <c r="D77" s="113">
        <v>1.0115547514289238</v>
      </c>
      <c r="E77" s="115">
        <v>1968</v>
      </c>
      <c r="F77" s="114">
        <v>2098</v>
      </c>
      <c r="G77" s="114">
        <v>2028</v>
      </c>
      <c r="H77" s="114">
        <v>2012</v>
      </c>
      <c r="I77" s="140">
        <v>2036</v>
      </c>
      <c r="J77" s="115">
        <v>-68</v>
      </c>
      <c r="K77" s="116">
        <v>-3.3398821218074657</v>
      </c>
    </row>
    <row r="78" spans="1:11" ht="14.1" customHeight="1" x14ac:dyDescent="0.2">
      <c r="A78" s="306">
        <v>93</v>
      </c>
      <c r="B78" s="307" t="s">
        <v>317</v>
      </c>
      <c r="C78" s="308"/>
      <c r="D78" s="113">
        <v>0.10074427402442535</v>
      </c>
      <c r="E78" s="115">
        <v>196</v>
      </c>
      <c r="F78" s="114">
        <v>208</v>
      </c>
      <c r="G78" s="114">
        <v>209</v>
      </c>
      <c r="H78" s="114">
        <v>211</v>
      </c>
      <c r="I78" s="140">
        <v>219</v>
      </c>
      <c r="J78" s="115">
        <v>-23</v>
      </c>
      <c r="K78" s="116">
        <v>-10.502283105022832</v>
      </c>
    </row>
    <row r="79" spans="1:11" ht="14.1" customHeight="1" x14ac:dyDescent="0.2">
      <c r="A79" s="306">
        <v>94</v>
      </c>
      <c r="B79" s="307" t="s">
        <v>318</v>
      </c>
      <c r="C79" s="308"/>
      <c r="D79" s="113">
        <v>0.15111641103663803</v>
      </c>
      <c r="E79" s="115">
        <v>294</v>
      </c>
      <c r="F79" s="114">
        <v>318</v>
      </c>
      <c r="G79" s="114">
        <v>332</v>
      </c>
      <c r="H79" s="114">
        <v>303</v>
      </c>
      <c r="I79" s="140">
        <v>291</v>
      </c>
      <c r="J79" s="115">
        <v>3</v>
      </c>
      <c r="K79" s="116">
        <v>1.0309278350515463</v>
      </c>
    </row>
    <row r="80" spans="1:11" ht="14.1" customHeight="1" x14ac:dyDescent="0.2">
      <c r="A80" s="306" t="s">
        <v>319</v>
      </c>
      <c r="B80" s="307" t="s">
        <v>320</v>
      </c>
      <c r="C80" s="308"/>
      <c r="D80" s="113">
        <v>4.1120111846704227E-3</v>
      </c>
      <c r="E80" s="115">
        <v>8</v>
      </c>
      <c r="F80" s="114">
        <v>6</v>
      </c>
      <c r="G80" s="114">
        <v>6</v>
      </c>
      <c r="H80" s="114">
        <v>9</v>
      </c>
      <c r="I80" s="140">
        <v>9</v>
      </c>
      <c r="J80" s="115">
        <v>-1</v>
      </c>
      <c r="K80" s="116">
        <v>-11.111111111111111</v>
      </c>
    </row>
    <row r="81" spans="1:11" ht="14.1" customHeight="1" x14ac:dyDescent="0.2">
      <c r="A81" s="310" t="s">
        <v>321</v>
      </c>
      <c r="B81" s="311" t="s">
        <v>224</v>
      </c>
      <c r="C81" s="312"/>
      <c r="D81" s="125">
        <v>0.54792549035733373</v>
      </c>
      <c r="E81" s="143">
        <v>1066</v>
      </c>
      <c r="F81" s="144">
        <v>1082</v>
      </c>
      <c r="G81" s="144">
        <v>1098</v>
      </c>
      <c r="H81" s="144">
        <v>1064</v>
      </c>
      <c r="I81" s="145">
        <v>1090</v>
      </c>
      <c r="J81" s="143">
        <v>-24</v>
      </c>
      <c r="K81" s="146">
        <v>-2.2018348623853212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48447</v>
      </c>
      <c r="E12" s="114">
        <v>49833</v>
      </c>
      <c r="F12" s="114">
        <v>49929</v>
      </c>
      <c r="G12" s="114">
        <v>50064</v>
      </c>
      <c r="H12" s="140">
        <v>49470</v>
      </c>
      <c r="I12" s="115">
        <v>-1023</v>
      </c>
      <c r="J12" s="116">
        <v>-2.0679199514857491</v>
      </c>
      <c r="K12"/>
      <c r="L12"/>
      <c r="M12"/>
      <c r="N12"/>
      <c r="O12"/>
      <c r="P12"/>
    </row>
    <row r="13" spans="1:16" s="110" customFormat="1" ht="14.45" customHeight="1" x14ac:dyDescent="0.2">
      <c r="A13" s="120" t="s">
        <v>105</v>
      </c>
      <c r="B13" s="119" t="s">
        <v>106</v>
      </c>
      <c r="C13" s="113">
        <v>41.633124858092351</v>
      </c>
      <c r="D13" s="115">
        <v>20170</v>
      </c>
      <c r="E13" s="114">
        <v>20539</v>
      </c>
      <c r="F13" s="114">
        <v>20648</v>
      </c>
      <c r="G13" s="114">
        <v>20577</v>
      </c>
      <c r="H13" s="140">
        <v>20281</v>
      </c>
      <c r="I13" s="115">
        <v>-111</v>
      </c>
      <c r="J13" s="116">
        <v>-0.54731029041960455</v>
      </c>
      <c r="K13"/>
      <c r="L13"/>
      <c r="M13"/>
      <c r="N13"/>
      <c r="O13"/>
      <c r="P13"/>
    </row>
    <row r="14" spans="1:16" s="110" customFormat="1" ht="14.45" customHeight="1" x14ac:dyDescent="0.2">
      <c r="A14" s="120"/>
      <c r="B14" s="119" t="s">
        <v>107</v>
      </c>
      <c r="C14" s="113">
        <v>58.366875141907649</v>
      </c>
      <c r="D14" s="115">
        <v>28277</v>
      </c>
      <c r="E14" s="114">
        <v>29294</v>
      </c>
      <c r="F14" s="114">
        <v>29281</v>
      </c>
      <c r="G14" s="114">
        <v>29487</v>
      </c>
      <c r="H14" s="140">
        <v>29189</v>
      </c>
      <c r="I14" s="115">
        <v>-912</v>
      </c>
      <c r="J14" s="116">
        <v>-3.1244646956045083</v>
      </c>
      <c r="K14"/>
      <c r="L14"/>
      <c r="M14"/>
      <c r="N14"/>
      <c r="O14"/>
      <c r="P14"/>
    </row>
    <row r="15" spans="1:16" s="110" customFormat="1" ht="14.45" customHeight="1" x14ac:dyDescent="0.2">
      <c r="A15" s="118" t="s">
        <v>105</v>
      </c>
      <c r="B15" s="121" t="s">
        <v>108</v>
      </c>
      <c r="C15" s="113">
        <v>15.980349660453692</v>
      </c>
      <c r="D15" s="115">
        <v>7742</v>
      </c>
      <c r="E15" s="114">
        <v>8181</v>
      </c>
      <c r="F15" s="114">
        <v>8216</v>
      </c>
      <c r="G15" s="114">
        <v>8334</v>
      </c>
      <c r="H15" s="140">
        <v>8007</v>
      </c>
      <c r="I15" s="115">
        <v>-265</v>
      </c>
      <c r="J15" s="116">
        <v>-3.3096040964156361</v>
      </c>
      <c r="K15"/>
      <c r="L15"/>
      <c r="M15"/>
      <c r="N15"/>
      <c r="O15"/>
      <c r="P15"/>
    </row>
    <row r="16" spans="1:16" s="110" customFormat="1" ht="14.45" customHeight="1" x14ac:dyDescent="0.2">
      <c r="A16" s="118"/>
      <c r="B16" s="121" t="s">
        <v>109</v>
      </c>
      <c r="C16" s="113">
        <v>47.573637170516236</v>
      </c>
      <c r="D16" s="115">
        <v>23048</v>
      </c>
      <c r="E16" s="114">
        <v>23796</v>
      </c>
      <c r="F16" s="114">
        <v>23826</v>
      </c>
      <c r="G16" s="114">
        <v>23909</v>
      </c>
      <c r="H16" s="140">
        <v>23882</v>
      </c>
      <c r="I16" s="115">
        <v>-834</v>
      </c>
      <c r="J16" s="116">
        <v>-3.4921698350221924</v>
      </c>
      <c r="K16"/>
      <c r="L16"/>
      <c r="M16"/>
      <c r="N16"/>
      <c r="O16"/>
      <c r="P16"/>
    </row>
    <row r="17" spans="1:16" s="110" customFormat="1" ht="14.45" customHeight="1" x14ac:dyDescent="0.2">
      <c r="A17" s="118"/>
      <c r="B17" s="121" t="s">
        <v>110</v>
      </c>
      <c r="C17" s="113">
        <v>21.557578384626499</v>
      </c>
      <c r="D17" s="115">
        <v>10444</v>
      </c>
      <c r="E17" s="114">
        <v>10582</v>
      </c>
      <c r="F17" s="114">
        <v>10657</v>
      </c>
      <c r="G17" s="114">
        <v>10704</v>
      </c>
      <c r="H17" s="140">
        <v>10654</v>
      </c>
      <c r="I17" s="115">
        <v>-210</v>
      </c>
      <c r="J17" s="116">
        <v>-1.971090670170828</v>
      </c>
      <c r="K17"/>
      <c r="L17"/>
      <c r="M17"/>
      <c r="N17"/>
      <c r="O17"/>
      <c r="P17"/>
    </row>
    <row r="18" spans="1:16" s="110" customFormat="1" ht="14.45" customHeight="1" x14ac:dyDescent="0.2">
      <c r="A18" s="120"/>
      <c r="B18" s="121" t="s">
        <v>111</v>
      </c>
      <c r="C18" s="113">
        <v>14.888434784403575</v>
      </c>
      <c r="D18" s="115">
        <v>7213</v>
      </c>
      <c r="E18" s="114">
        <v>7274</v>
      </c>
      <c r="F18" s="114">
        <v>7230</v>
      </c>
      <c r="G18" s="114">
        <v>7117</v>
      </c>
      <c r="H18" s="140">
        <v>6927</v>
      </c>
      <c r="I18" s="115">
        <v>286</v>
      </c>
      <c r="J18" s="116">
        <v>4.1287714739425434</v>
      </c>
      <c r="K18"/>
      <c r="L18"/>
      <c r="M18"/>
      <c r="N18"/>
      <c r="O18"/>
      <c r="P18"/>
    </row>
    <row r="19" spans="1:16" s="110" customFormat="1" ht="14.45" customHeight="1" x14ac:dyDescent="0.2">
      <c r="A19" s="120"/>
      <c r="B19" s="121" t="s">
        <v>112</v>
      </c>
      <c r="C19" s="113">
        <v>1.6182632567548043</v>
      </c>
      <c r="D19" s="115">
        <v>784</v>
      </c>
      <c r="E19" s="114">
        <v>807</v>
      </c>
      <c r="F19" s="114">
        <v>831</v>
      </c>
      <c r="G19" s="114">
        <v>743</v>
      </c>
      <c r="H19" s="140">
        <v>680</v>
      </c>
      <c r="I19" s="115">
        <v>104</v>
      </c>
      <c r="J19" s="116">
        <v>15.294117647058824</v>
      </c>
      <c r="K19"/>
      <c r="L19"/>
      <c r="M19"/>
      <c r="N19"/>
      <c r="O19"/>
      <c r="P19"/>
    </row>
    <row r="20" spans="1:16" s="110" customFormat="1" ht="14.45" customHeight="1" x14ac:dyDescent="0.2">
      <c r="A20" s="120" t="s">
        <v>113</v>
      </c>
      <c r="B20" s="119" t="s">
        <v>116</v>
      </c>
      <c r="C20" s="113">
        <v>88.729952319029039</v>
      </c>
      <c r="D20" s="115">
        <v>42987</v>
      </c>
      <c r="E20" s="114">
        <v>44197</v>
      </c>
      <c r="F20" s="114">
        <v>44338</v>
      </c>
      <c r="G20" s="114">
        <v>44476</v>
      </c>
      <c r="H20" s="140">
        <v>44064</v>
      </c>
      <c r="I20" s="115">
        <v>-1077</v>
      </c>
      <c r="J20" s="116">
        <v>-2.4441721132897603</v>
      </c>
      <c r="K20"/>
      <c r="L20"/>
      <c r="M20"/>
      <c r="N20"/>
      <c r="O20"/>
      <c r="P20"/>
    </row>
    <row r="21" spans="1:16" s="110" customFormat="1" ht="14.45" customHeight="1" x14ac:dyDescent="0.2">
      <c r="A21" s="123"/>
      <c r="B21" s="124" t="s">
        <v>117</v>
      </c>
      <c r="C21" s="125">
        <v>11.005841434970174</v>
      </c>
      <c r="D21" s="143">
        <v>5332</v>
      </c>
      <c r="E21" s="144">
        <v>5497</v>
      </c>
      <c r="F21" s="144">
        <v>5456</v>
      </c>
      <c r="G21" s="144">
        <v>5446</v>
      </c>
      <c r="H21" s="145">
        <v>5282</v>
      </c>
      <c r="I21" s="143">
        <v>50</v>
      </c>
      <c r="J21" s="146">
        <v>0.94661113214691406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51107</v>
      </c>
      <c r="E56" s="114">
        <v>52890</v>
      </c>
      <c r="F56" s="114">
        <v>53091</v>
      </c>
      <c r="G56" s="114">
        <v>53383</v>
      </c>
      <c r="H56" s="140">
        <v>52765</v>
      </c>
      <c r="I56" s="115">
        <v>-1658</v>
      </c>
      <c r="J56" s="116">
        <v>-3.1422344357054866</v>
      </c>
      <c r="K56"/>
      <c r="L56"/>
      <c r="M56"/>
      <c r="N56"/>
      <c r="O56"/>
      <c r="P56"/>
    </row>
    <row r="57" spans="1:16" s="110" customFormat="1" ht="14.45" customHeight="1" x14ac:dyDescent="0.2">
      <c r="A57" s="120" t="s">
        <v>105</v>
      </c>
      <c r="B57" s="119" t="s">
        <v>106</v>
      </c>
      <c r="C57" s="113">
        <v>40.804586455867103</v>
      </c>
      <c r="D57" s="115">
        <v>20854</v>
      </c>
      <c r="E57" s="114">
        <v>21418</v>
      </c>
      <c r="F57" s="114">
        <v>21573</v>
      </c>
      <c r="G57" s="114">
        <v>21532</v>
      </c>
      <c r="H57" s="140">
        <v>21278</v>
      </c>
      <c r="I57" s="115">
        <v>-424</v>
      </c>
      <c r="J57" s="116">
        <v>-1.9926684838800639</v>
      </c>
    </row>
    <row r="58" spans="1:16" s="110" customFormat="1" ht="14.45" customHeight="1" x14ac:dyDescent="0.2">
      <c r="A58" s="120"/>
      <c r="B58" s="119" t="s">
        <v>107</v>
      </c>
      <c r="C58" s="113">
        <v>59.195413544132897</v>
      </c>
      <c r="D58" s="115">
        <v>30253</v>
      </c>
      <c r="E58" s="114">
        <v>31472</v>
      </c>
      <c r="F58" s="114">
        <v>31518</v>
      </c>
      <c r="G58" s="114">
        <v>31851</v>
      </c>
      <c r="H58" s="140">
        <v>31487</v>
      </c>
      <c r="I58" s="115">
        <v>-1234</v>
      </c>
      <c r="J58" s="116">
        <v>-3.9190777146123796</v>
      </c>
    </row>
    <row r="59" spans="1:16" s="110" customFormat="1" ht="14.45" customHeight="1" x14ac:dyDescent="0.2">
      <c r="A59" s="118" t="s">
        <v>105</v>
      </c>
      <c r="B59" s="121" t="s">
        <v>108</v>
      </c>
      <c r="C59" s="113">
        <v>16.346097403486802</v>
      </c>
      <c r="D59" s="115">
        <v>8354</v>
      </c>
      <c r="E59" s="114">
        <v>8826</v>
      </c>
      <c r="F59" s="114">
        <v>8876</v>
      </c>
      <c r="G59" s="114">
        <v>9118</v>
      </c>
      <c r="H59" s="140">
        <v>8768</v>
      </c>
      <c r="I59" s="115">
        <v>-414</v>
      </c>
      <c r="J59" s="116">
        <v>-4.7217153284671536</v>
      </c>
    </row>
    <row r="60" spans="1:16" s="110" customFormat="1" ht="14.45" customHeight="1" x14ac:dyDescent="0.2">
      <c r="A60" s="118"/>
      <c r="B60" s="121" t="s">
        <v>109</v>
      </c>
      <c r="C60" s="113">
        <v>47.752754025867297</v>
      </c>
      <c r="D60" s="115">
        <v>24405</v>
      </c>
      <c r="E60" s="114">
        <v>25433</v>
      </c>
      <c r="F60" s="114">
        <v>25499</v>
      </c>
      <c r="G60" s="114">
        <v>25603</v>
      </c>
      <c r="H60" s="140">
        <v>25558</v>
      </c>
      <c r="I60" s="115">
        <v>-1153</v>
      </c>
      <c r="J60" s="116">
        <v>-4.5113076140543082</v>
      </c>
    </row>
    <row r="61" spans="1:16" s="110" customFormat="1" ht="14.45" customHeight="1" x14ac:dyDescent="0.2">
      <c r="A61" s="118"/>
      <c r="B61" s="121" t="s">
        <v>110</v>
      </c>
      <c r="C61" s="113">
        <v>21.331715811924003</v>
      </c>
      <c r="D61" s="115">
        <v>10902</v>
      </c>
      <c r="E61" s="114">
        <v>11076</v>
      </c>
      <c r="F61" s="114">
        <v>11199</v>
      </c>
      <c r="G61" s="114">
        <v>11265</v>
      </c>
      <c r="H61" s="140">
        <v>11216</v>
      </c>
      <c r="I61" s="115">
        <v>-314</v>
      </c>
      <c r="J61" s="116">
        <v>-2.7995720399429387</v>
      </c>
    </row>
    <row r="62" spans="1:16" s="110" customFormat="1" ht="14.45" customHeight="1" x14ac:dyDescent="0.2">
      <c r="A62" s="120"/>
      <c r="B62" s="121" t="s">
        <v>111</v>
      </c>
      <c r="C62" s="113">
        <v>14.569432758721897</v>
      </c>
      <c r="D62" s="115">
        <v>7446</v>
      </c>
      <c r="E62" s="114">
        <v>7555</v>
      </c>
      <c r="F62" s="114">
        <v>7517</v>
      </c>
      <c r="G62" s="114">
        <v>7397</v>
      </c>
      <c r="H62" s="140">
        <v>7223</v>
      </c>
      <c r="I62" s="115">
        <v>223</v>
      </c>
      <c r="J62" s="116">
        <v>3.087359822788315</v>
      </c>
    </row>
    <row r="63" spans="1:16" s="110" customFormat="1" ht="14.45" customHeight="1" x14ac:dyDescent="0.2">
      <c r="A63" s="120"/>
      <c r="B63" s="121" t="s">
        <v>112</v>
      </c>
      <c r="C63" s="113">
        <v>1.5418631498620541</v>
      </c>
      <c r="D63" s="115">
        <v>788</v>
      </c>
      <c r="E63" s="114">
        <v>829</v>
      </c>
      <c r="F63" s="114">
        <v>826</v>
      </c>
      <c r="G63" s="114">
        <v>723</v>
      </c>
      <c r="H63" s="140">
        <v>682</v>
      </c>
      <c r="I63" s="115">
        <v>106</v>
      </c>
      <c r="J63" s="116">
        <v>15.542521994134898</v>
      </c>
    </row>
    <row r="64" spans="1:16" s="110" customFormat="1" ht="14.45" customHeight="1" x14ac:dyDescent="0.2">
      <c r="A64" s="120" t="s">
        <v>113</v>
      </c>
      <c r="B64" s="119" t="s">
        <v>116</v>
      </c>
      <c r="C64" s="113">
        <v>88.844972312990393</v>
      </c>
      <c r="D64" s="115">
        <v>45406</v>
      </c>
      <c r="E64" s="114">
        <v>46987</v>
      </c>
      <c r="F64" s="114">
        <v>47257</v>
      </c>
      <c r="G64" s="114">
        <v>47599</v>
      </c>
      <c r="H64" s="140">
        <v>47111</v>
      </c>
      <c r="I64" s="115">
        <v>-1705</v>
      </c>
      <c r="J64" s="116">
        <v>-3.6191123092271442</v>
      </c>
    </row>
    <row r="65" spans="1:10" s="110" customFormat="1" ht="14.45" customHeight="1" x14ac:dyDescent="0.2">
      <c r="A65" s="123"/>
      <c r="B65" s="124" t="s">
        <v>117</v>
      </c>
      <c r="C65" s="125">
        <v>10.875222572250376</v>
      </c>
      <c r="D65" s="143">
        <v>5558</v>
      </c>
      <c r="E65" s="144">
        <v>5750</v>
      </c>
      <c r="F65" s="144">
        <v>5693</v>
      </c>
      <c r="G65" s="144">
        <v>5629</v>
      </c>
      <c r="H65" s="145">
        <v>5515</v>
      </c>
      <c r="I65" s="143">
        <v>43</v>
      </c>
      <c r="J65" s="146">
        <v>0.77969174977334543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48447</v>
      </c>
      <c r="G11" s="114">
        <v>49833</v>
      </c>
      <c r="H11" s="114">
        <v>49929</v>
      </c>
      <c r="I11" s="114">
        <v>50064</v>
      </c>
      <c r="J11" s="140">
        <v>49470</v>
      </c>
      <c r="K11" s="114">
        <v>-1023</v>
      </c>
      <c r="L11" s="116">
        <v>-2.0679199514857491</v>
      </c>
    </row>
    <row r="12" spans="1:17" s="110" customFormat="1" ht="24" customHeight="1" x14ac:dyDescent="0.2">
      <c r="A12" s="604" t="s">
        <v>185</v>
      </c>
      <c r="B12" s="605"/>
      <c r="C12" s="605"/>
      <c r="D12" s="606"/>
      <c r="E12" s="113">
        <v>41.633124858092351</v>
      </c>
      <c r="F12" s="115">
        <v>20170</v>
      </c>
      <c r="G12" s="114">
        <v>20539</v>
      </c>
      <c r="H12" s="114">
        <v>20648</v>
      </c>
      <c r="I12" s="114">
        <v>20577</v>
      </c>
      <c r="J12" s="140">
        <v>20281</v>
      </c>
      <c r="K12" s="114">
        <v>-111</v>
      </c>
      <c r="L12" s="116">
        <v>-0.54731029041960455</v>
      </c>
    </row>
    <row r="13" spans="1:17" s="110" customFormat="1" ht="15" customHeight="1" x14ac:dyDescent="0.2">
      <c r="A13" s="120"/>
      <c r="B13" s="612" t="s">
        <v>107</v>
      </c>
      <c r="C13" s="612"/>
      <c r="E13" s="113">
        <v>58.366875141907649</v>
      </c>
      <c r="F13" s="115">
        <v>28277</v>
      </c>
      <c r="G13" s="114">
        <v>29294</v>
      </c>
      <c r="H13" s="114">
        <v>29281</v>
      </c>
      <c r="I13" s="114">
        <v>29487</v>
      </c>
      <c r="J13" s="140">
        <v>29189</v>
      </c>
      <c r="K13" s="114">
        <v>-912</v>
      </c>
      <c r="L13" s="116">
        <v>-3.1244646956045083</v>
      </c>
    </row>
    <row r="14" spans="1:17" s="110" customFormat="1" ht="22.5" customHeight="1" x14ac:dyDescent="0.2">
      <c r="A14" s="604" t="s">
        <v>186</v>
      </c>
      <c r="B14" s="605"/>
      <c r="C14" s="605"/>
      <c r="D14" s="606"/>
      <c r="E14" s="113">
        <v>15.980349660453692</v>
      </c>
      <c r="F14" s="115">
        <v>7742</v>
      </c>
      <c r="G14" s="114">
        <v>8181</v>
      </c>
      <c r="H14" s="114">
        <v>8216</v>
      </c>
      <c r="I14" s="114">
        <v>8334</v>
      </c>
      <c r="J14" s="140">
        <v>8007</v>
      </c>
      <c r="K14" s="114">
        <v>-265</v>
      </c>
      <c r="L14" s="116">
        <v>-3.3096040964156361</v>
      </c>
    </row>
    <row r="15" spans="1:17" s="110" customFormat="1" ht="15" customHeight="1" x14ac:dyDescent="0.2">
      <c r="A15" s="120"/>
      <c r="B15" s="119"/>
      <c r="C15" s="258" t="s">
        <v>106</v>
      </c>
      <c r="E15" s="113">
        <v>50.232498062516143</v>
      </c>
      <c r="F15" s="115">
        <v>3889</v>
      </c>
      <c r="G15" s="114">
        <v>4042</v>
      </c>
      <c r="H15" s="114">
        <v>4037</v>
      </c>
      <c r="I15" s="114">
        <v>4080</v>
      </c>
      <c r="J15" s="140">
        <v>3943</v>
      </c>
      <c r="K15" s="114">
        <v>-54</v>
      </c>
      <c r="L15" s="116">
        <v>-1.3695155972609687</v>
      </c>
    </row>
    <row r="16" spans="1:17" s="110" customFormat="1" ht="15" customHeight="1" x14ac:dyDescent="0.2">
      <c r="A16" s="120"/>
      <c r="B16" s="119"/>
      <c r="C16" s="258" t="s">
        <v>107</v>
      </c>
      <c r="E16" s="113">
        <v>49.767501937483857</v>
      </c>
      <c r="F16" s="115">
        <v>3853</v>
      </c>
      <c r="G16" s="114">
        <v>4139</v>
      </c>
      <c r="H16" s="114">
        <v>4179</v>
      </c>
      <c r="I16" s="114">
        <v>4254</v>
      </c>
      <c r="J16" s="140">
        <v>4064</v>
      </c>
      <c r="K16" s="114">
        <v>-211</v>
      </c>
      <c r="L16" s="116">
        <v>-5.1919291338582676</v>
      </c>
    </row>
    <row r="17" spans="1:12" s="110" customFormat="1" ht="15" customHeight="1" x14ac:dyDescent="0.2">
      <c r="A17" s="120"/>
      <c r="B17" s="121" t="s">
        <v>109</v>
      </c>
      <c r="C17" s="258"/>
      <c r="E17" s="113">
        <v>47.573637170516236</v>
      </c>
      <c r="F17" s="115">
        <v>23048</v>
      </c>
      <c r="G17" s="114">
        <v>23796</v>
      </c>
      <c r="H17" s="114">
        <v>23826</v>
      </c>
      <c r="I17" s="114">
        <v>23909</v>
      </c>
      <c r="J17" s="140">
        <v>23882</v>
      </c>
      <c r="K17" s="114">
        <v>-834</v>
      </c>
      <c r="L17" s="116">
        <v>-3.4921698350221924</v>
      </c>
    </row>
    <row r="18" spans="1:12" s="110" customFormat="1" ht="15" customHeight="1" x14ac:dyDescent="0.2">
      <c r="A18" s="120"/>
      <c r="B18" s="119"/>
      <c r="C18" s="258" t="s">
        <v>106</v>
      </c>
      <c r="E18" s="113">
        <v>36.337209302325583</v>
      </c>
      <c r="F18" s="115">
        <v>8375</v>
      </c>
      <c r="G18" s="114">
        <v>8530</v>
      </c>
      <c r="H18" s="114">
        <v>8568</v>
      </c>
      <c r="I18" s="114">
        <v>8493</v>
      </c>
      <c r="J18" s="140">
        <v>8442</v>
      </c>
      <c r="K18" s="114">
        <v>-67</v>
      </c>
      <c r="L18" s="116">
        <v>-0.79365079365079361</v>
      </c>
    </row>
    <row r="19" spans="1:12" s="110" customFormat="1" ht="15" customHeight="1" x14ac:dyDescent="0.2">
      <c r="A19" s="120"/>
      <c r="B19" s="119"/>
      <c r="C19" s="258" t="s">
        <v>107</v>
      </c>
      <c r="E19" s="113">
        <v>63.662790697674417</v>
      </c>
      <c r="F19" s="115">
        <v>14673</v>
      </c>
      <c r="G19" s="114">
        <v>15266</v>
      </c>
      <c r="H19" s="114">
        <v>15258</v>
      </c>
      <c r="I19" s="114">
        <v>15416</v>
      </c>
      <c r="J19" s="140">
        <v>15440</v>
      </c>
      <c r="K19" s="114">
        <v>-767</v>
      </c>
      <c r="L19" s="116">
        <v>-4.9676165803108807</v>
      </c>
    </row>
    <row r="20" spans="1:12" s="110" customFormat="1" ht="15" customHeight="1" x14ac:dyDescent="0.2">
      <c r="A20" s="120"/>
      <c r="B20" s="121" t="s">
        <v>110</v>
      </c>
      <c r="C20" s="258"/>
      <c r="E20" s="113">
        <v>21.557578384626499</v>
      </c>
      <c r="F20" s="115">
        <v>10444</v>
      </c>
      <c r="G20" s="114">
        <v>10582</v>
      </c>
      <c r="H20" s="114">
        <v>10657</v>
      </c>
      <c r="I20" s="114">
        <v>10704</v>
      </c>
      <c r="J20" s="140">
        <v>10654</v>
      </c>
      <c r="K20" s="114">
        <v>-210</v>
      </c>
      <c r="L20" s="116">
        <v>-1.971090670170828</v>
      </c>
    </row>
    <row r="21" spans="1:12" s="110" customFormat="1" ht="15" customHeight="1" x14ac:dyDescent="0.2">
      <c r="A21" s="120"/>
      <c r="B21" s="119"/>
      <c r="C21" s="258" t="s">
        <v>106</v>
      </c>
      <c r="E21" s="113">
        <v>37.294140176177713</v>
      </c>
      <c r="F21" s="115">
        <v>3895</v>
      </c>
      <c r="G21" s="114">
        <v>3950</v>
      </c>
      <c r="H21" s="114">
        <v>4029</v>
      </c>
      <c r="I21" s="114">
        <v>4035</v>
      </c>
      <c r="J21" s="140">
        <v>4040</v>
      </c>
      <c r="K21" s="114">
        <v>-145</v>
      </c>
      <c r="L21" s="116">
        <v>-3.5891089108910892</v>
      </c>
    </row>
    <row r="22" spans="1:12" s="110" customFormat="1" ht="15" customHeight="1" x14ac:dyDescent="0.2">
      <c r="A22" s="120"/>
      <c r="B22" s="119"/>
      <c r="C22" s="258" t="s">
        <v>107</v>
      </c>
      <c r="E22" s="113">
        <v>62.705859823822287</v>
      </c>
      <c r="F22" s="115">
        <v>6549</v>
      </c>
      <c r="G22" s="114">
        <v>6632</v>
      </c>
      <c r="H22" s="114">
        <v>6628</v>
      </c>
      <c r="I22" s="114">
        <v>6669</v>
      </c>
      <c r="J22" s="140">
        <v>6614</v>
      </c>
      <c r="K22" s="114">
        <v>-65</v>
      </c>
      <c r="L22" s="116">
        <v>-0.98276383429089809</v>
      </c>
    </row>
    <row r="23" spans="1:12" s="110" customFormat="1" ht="15" customHeight="1" x14ac:dyDescent="0.2">
      <c r="A23" s="120"/>
      <c r="B23" s="121" t="s">
        <v>111</v>
      </c>
      <c r="C23" s="258"/>
      <c r="E23" s="113">
        <v>14.888434784403575</v>
      </c>
      <c r="F23" s="115">
        <v>7213</v>
      </c>
      <c r="G23" s="114">
        <v>7274</v>
      </c>
      <c r="H23" s="114">
        <v>7230</v>
      </c>
      <c r="I23" s="114">
        <v>7117</v>
      </c>
      <c r="J23" s="140">
        <v>6927</v>
      </c>
      <c r="K23" s="114">
        <v>286</v>
      </c>
      <c r="L23" s="116">
        <v>4.1287714739425434</v>
      </c>
    </row>
    <row r="24" spans="1:12" s="110" customFormat="1" ht="15" customHeight="1" x14ac:dyDescent="0.2">
      <c r="A24" s="120"/>
      <c r="B24" s="119"/>
      <c r="C24" s="258" t="s">
        <v>106</v>
      </c>
      <c r="E24" s="113">
        <v>55.607930126161101</v>
      </c>
      <c r="F24" s="115">
        <v>4011</v>
      </c>
      <c r="G24" s="114">
        <v>4017</v>
      </c>
      <c r="H24" s="114">
        <v>4014</v>
      </c>
      <c r="I24" s="114">
        <v>3969</v>
      </c>
      <c r="J24" s="140">
        <v>3856</v>
      </c>
      <c r="K24" s="114">
        <v>155</v>
      </c>
      <c r="L24" s="116">
        <v>4.0197095435684647</v>
      </c>
    </row>
    <row r="25" spans="1:12" s="110" customFormat="1" ht="15" customHeight="1" x14ac:dyDescent="0.2">
      <c r="A25" s="120"/>
      <c r="B25" s="119"/>
      <c r="C25" s="258" t="s">
        <v>107</v>
      </c>
      <c r="E25" s="113">
        <v>44.392069873838899</v>
      </c>
      <c r="F25" s="115">
        <v>3202</v>
      </c>
      <c r="G25" s="114">
        <v>3257</v>
      </c>
      <c r="H25" s="114">
        <v>3216</v>
      </c>
      <c r="I25" s="114">
        <v>3148</v>
      </c>
      <c r="J25" s="140">
        <v>3071</v>
      </c>
      <c r="K25" s="114">
        <v>131</v>
      </c>
      <c r="L25" s="116">
        <v>4.2657114946271575</v>
      </c>
    </row>
    <row r="26" spans="1:12" s="110" customFormat="1" ht="15" customHeight="1" x14ac:dyDescent="0.2">
      <c r="A26" s="120"/>
      <c r="C26" s="121" t="s">
        <v>187</v>
      </c>
      <c r="D26" s="110" t="s">
        <v>188</v>
      </c>
      <c r="E26" s="113">
        <v>1.6182632567548043</v>
      </c>
      <c r="F26" s="115">
        <v>784</v>
      </c>
      <c r="G26" s="114">
        <v>807</v>
      </c>
      <c r="H26" s="114">
        <v>831</v>
      </c>
      <c r="I26" s="114">
        <v>743</v>
      </c>
      <c r="J26" s="140">
        <v>680</v>
      </c>
      <c r="K26" s="114">
        <v>104</v>
      </c>
      <c r="L26" s="116">
        <v>15.294117647058824</v>
      </c>
    </row>
    <row r="27" spans="1:12" s="110" customFormat="1" ht="15" customHeight="1" x14ac:dyDescent="0.2">
      <c r="A27" s="120"/>
      <c r="B27" s="119"/>
      <c r="D27" s="259" t="s">
        <v>106</v>
      </c>
      <c r="E27" s="113">
        <v>49.234693877551024</v>
      </c>
      <c r="F27" s="115">
        <v>386</v>
      </c>
      <c r="G27" s="114">
        <v>407</v>
      </c>
      <c r="H27" s="114">
        <v>401</v>
      </c>
      <c r="I27" s="114">
        <v>375</v>
      </c>
      <c r="J27" s="140">
        <v>333</v>
      </c>
      <c r="K27" s="114">
        <v>53</v>
      </c>
      <c r="L27" s="116">
        <v>15.915915915915916</v>
      </c>
    </row>
    <row r="28" spans="1:12" s="110" customFormat="1" ht="15" customHeight="1" x14ac:dyDescent="0.2">
      <c r="A28" s="120"/>
      <c r="B28" s="119"/>
      <c r="D28" s="259" t="s">
        <v>107</v>
      </c>
      <c r="E28" s="113">
        <v>50.765306122448976</v>
      </c>
      <c r="F28" s="115">
        <v>398</v>
      </c>
      <c r="G28" s="114">
        <v>400</v>
      </c>
      <c r="H28" s="114">
        <v>430</v>
      </c>
      <c r="I28" s="114">
        <v>368</v>
      </c>
      <c r="J28" s="140">
        <v>347</v>
      </c>
      <c r="K28" s="114">
        <v>51</v>
      </c>
      <c r="L28" s="116">
        <v>14.697406340057636</v>
      </c>
    </row>
    <row r="29" spans="1:12" s="110" customFormat="1" ht="24" customHeight="1" x14ac:dyDescent="0.2">
      <c r="A29" s="604" t="s">
        <v>189</v>
      </c>
      <c r="B29" s="605"/>
      <c r="C29" s="605"/>
      <c r="D29" s="606"/>
      <c r="E29" s="113">
        <v>88.729952319029039</v>
      </c>
      <c r="F29" s="115">
        <v>42987</v>
      </c>
      <c r="G29" s="114">
        <v>44197</v>
      </c>
      <c r="H29" s="114">
        <v>44338</v>
      </c>
      <c r="I29" s="114">
        <v>44476</v>
      </c>
      <c r="J29" s="140">
        <v>44064</v>
      </c>
      <c r="K29" s="114">
        <v>-1077</v>
      </c>
      <c r="L29" s="116">
        <v>-2.4441721132897603</v>
      </c>
    </row>
    <row r="30" spans="1:12" s="110" customFormat="1" ht="15" customHeight="1" x14ac:dyDescent="0.2">
      <c r="A30" s="120"/>
      <c r="B30" s="119"/>
      <c r="C30" s="258" t="s">
        <v>106</v>
      </c>
      <c r="E30" s="113">
        <v>41.200828157349896</v>
      </c>
      <c r="F30" s="115">
        <v>17711</v>
      </c>
      <c r="G30" s="114">
        <v>17995</v>
      </c>
      <c r="H30" s="114">
        <v>18077</v>
      </c>
      <c r="I30" s="114">
        <v>18014</v>
      </c>
      <c r="J30" s="140">
        <v>17793</v>
      </c>
      <c r="K30" s="114">
        <v>-82</v>
      </c>
      <c r="L30" s="116">
        <v>-0.46085539257011182</v>
      </c>
    </row>
    <row r="31" spans="1:12" s="110" customFormat="1" ht="15" customHeight="1" x14ac:dyDescent="0.2">
      <c r="A31" s="120"/>
      <c r="B31" s="119"/>
      <c r="C31" s="258" t="s">
        <v>107</v>
      </c>
      <c r="E31" s="113">
        <v>58.799171842650104</v>
      </c>
      <c r="F31" s="115">
        <v>25276</v>
      </c>
      <c r="G31" s="114">
        <v>26202</v>
      </c>
      <c r="H31" s="114">
        <v>26261</v>
      </c>
      <c r="I31" s="114">
        <v>26462</v>
      </c>
      <c r="J31" s="140">
        <v>26271</v>
      </c>
      <c r="K31" s="114">
        <v>-995</v>
      </c>
      <c r="L31" s="116">
        <v>-3.787446233489399</v>
      </c>
    </row>
    <row r="32" spans="1:12" s="110" customFormat="1" ht="15" customHeight="1" x14ac:dyDescent="0.2">
      <c r="A32" s="120"/>
      <c r="B32" s="119" t="s">
        <v>117</v>
      </c>
      <c r="C32" s="258"/>
      <c r="E32" s="113">
        <v>11.005841434970174</v>
      </c>
      <c r="F32" s="114">
        <v>5332</v>
      </c>
      <c r="G32" s="114">
        <v>5497</v>
      </c>
      <c r="H32" s="114">
        <v>5456</v>
      </c>
      <c r="I32" s="114">
        <v>5446</v>
      </c>
      <c r="J32" s="140">
        <v>5282</v>
      </c>
      <c r="K32" s="114">
        <v>50</v>
      </c>
      <c r="L32" s="116">
        <v>0.94661113214691406</v>
      </c>
    </row>
    <row r="33" spans="1:12" s="110" customFormat="1" ht="15" customHeight="1" x14ac:dyDescent="0.2">
      <c r="A33" s="120"/>
      <c r="B33" s="119"/>
      <c r="C33" s="258" t="s">
        <v>106</v>
      </c>
      <c r="E33" s="113">
        <v>45.08627156789197</v>
      </c>
      <c r="F33" s="114">
        <v>2404</v>
      </c>
      <c r="G33" s="114">
        <v>2485</v>
      </c>
      <c r="H33" s="114">
        <v>2514</v>
      </c>
      <c r="I33" s="114">
        <v>2501</v>
      </c>
      <c r="J33" s="140">
        <v>2431</v>
      </c>
      <c r="K33" s="114">
        <v>-27</v>
      </c>
      <c r="L33" s="116">
        <v>-1.1106540518305223</v>
      </c>
    </row>
    <row r="34" spans="1:12" s="110" customFormat="1" ht="15" customHeight="1" x14ac:dyDescent="0.2">
      <c r="A34" s="120"/>
      <c r="B34" s="119"/>
      <c r="C34" s="258" t="s">
        <v>107</v>
      </c>
      <c r="E34" s="113">
        <v>54.91372843210803</v>
      </c>
      <c r="F34" s="114">
        <v>2928</v>
      </c>
      <c r="G34" s="114">
        <v>3012</v>
      </c>
      <c r="H34" s="114">
        <v>2942</v>
      </c>
      <c r="I34" s="114">
        <v>2945</v>
      </c>
      <c r="J34" s="140">
        <v>2851</v>
      </c>
      <c r="K34" s="114">
        <v>77</v>
      </c>
      <c r="L34" s="116">
        <v>2.70080673447913</v>
      </c>
    </row>
    <row r="35" spans="1:12" s="110" customFormat="1" ht="24" customHeight="1" x14ac:dyDescent="0.2">
      <c r="A35" s="604" t="s">
        <v>192</v>
      </c>
      <c r="B35" s="605"/>
      <c r="C35" s="605"/>
      <c r="D35" s="606"/>
      <c r="E35" s="113">
        <v>19.695749994839723</v>
      </c>
      <c r="F35" s="114">
        <v>9542</v>
      </c>
      <c r="G35" s="114">
        <v>9849</v>
      </c>
      <c r="H35" s="114">
        <v>9926</v>
      </c>
      <c r="I35" s="114">
        <v>10092</v>
      </c>
      <c r="J35" s="114">
        <v>9640</v>
      </c>
      <c r="K35" s="318">
        <v>-98</v>
      </c>
      <c r="L35" s="319">
        <v>-1.0165975103734439</v>
      </c>
    </row>
    <row r="36" spans="1:12" s="110" customFormat="1" ht="15" customHeight="1" x14ac:dyDescent="0.2">
      <c r="A36" s="120"/>
      <c r="B36" s="119"/>
      <c r="C36" s="258" t="s">
        <v>106</v>
      </c>
      <c r="E36" s="113">
        <v>43.271850765038778</v>
      </c>
      <c r="F36" s="114">
        <v>4129</v>
      </c>
      <c r="G36" s="114">
        <v>4205</v>
      </c>
      <c r="H36" s="114">
        <v>4277</v>
      </c>
      <c r="I36" s="114">
        <v>4348</v>
      </c>
      <c r="J36" s="114">
        <v>4134</v>
      </c>
      <c r="K36" s="318">
        <v>-5</v>
      </c>
      <c r="L36" s="116">
        <v>-0.12094823415578132</v>
      </c>
    </row>
    <row r="37" spans="1:12" s="110" customFormat="1" ht="15" customHeight="1" x14ac:dyDescent="0.2">
      <c r="A37" s="120"/>
      <c r="B37" s="119"/>
      <c r="C37" s="258" t="s">
        <v>107</v>
      </c>
      <c r="E37" s="113">
        <v>56.728149234961222</v>
      </c>
      <c r="F37" s="114">
        <v>5413</v>
      </c>
      <c r="G37" s="114">
        <v>5644</v>
      </c>
      <c r="H37" s="114">
        <v>5649</v>
      </c>
      <c r="I37" s="114">
        <v>5744</v>
      </c>
      <c r="J37" s="140">
        <v>5506</v>
      </c>
      <c r="K37" s="114">
        <v>-93</v>
      </c>
      <c r="L37" s="116">
        <v>-1.6890664729386125</v>
      </c>
    </row>
    <row r="38" spans="1:12" s="110" customFormat="1" ht="15" customHeight="1" x14ac:dyDescent="0.2">
      <c r="A38" s="120"/>
      <c r="B38" s="119" t="s">
        <v>329</v>
      </c>
      <c r="C38" s="258"/>
      <c r="E38" s="113">
        <v>48.810039837348029</v>
      </c>
      <c r="F38" s="114">
        <v>23647</v>
      </c>
      <c r="G38" s="114">
        <v>24108</v>
      </c>
      <c r="H38" s="114">
        <v>24039</v>
      </c>
      <c r="I38" s="114">
        <v>23933</v>
      </c>
      <c r="J38" s="140">
        <v>23798</v>
      </c>
      <c r="K38" s="114">
        <v>-151</v>
      </c>
      <c r="L38" s="116">
        <v>-0.63450710143709554</v>
      </c>
    </row>
    <row r="39" spans="1:12" s="110" customFormat="1" ht="15" customHeight="1" x14ac:dyDescent="0.2">
      <c r="A39" s="120"/>
      <c r="B39" s="119"/>
      <c r="C39" s="258" t="s">
        <v>106</v>
      </c>
      <c r="E39" s="113">
        <v>42.166025288620119</v>
      </c>
      <c r="F39" s="115">
        <v>9971</v>
      </c>
      <c r="G39" s="114">
        <v>10061</v>
      </c>
      <c r="H39" s="114">
        <v>10048</v>
      </c>
      <c r="I39" s="114">
        <v>9920</v>
      </c>
      <c r="J39" s="140">
        <v>9861</v>
      </c>
      <c r="K39" s="114">
        <v>110</v>
      </c>
      <c r="L39" s="116">
        <v>1.1155055268228375</v>
      </c>
    </row>
    <row r="40" spans="1:12" s="110" customFormat="1" ht="15" customHeight="1" x14ac:dyDescent="0.2">
      <c r="A40" s="120"/>
      <c r="B40" s="119"/>
      <c r="C40" s="258" t="s">
        <v>107</v>
      </c>
      <c r="E40" s="113">
        <v>57.833974711379881</v>
      </c>
      <c r="F40" s="115">
        <v>13676</v>
      </c>
      <c r="G40" s="114">
        <v>14047</v>
      </c>
      <c r="H40" s="114">
        <v>13991</v>
      </c>
      <c r="I40" s="114">
        <v>14013</v>
      </c>
      <c r="J40" s="140">
        <v>13937</v>
      </c>
      <c r="K40" s="114">
        <v>-261</v>
      </c>
      <c r="L40" s="116">
        <v>-1.8727129224366794</v>
      </c>
    </row>
    <row r="41" spans="1:12" s="110" customFormat="1" ht="15" customHeight="1" x14ac:dyDescent="0.2">
      <c r="A41" s="120"/>
      <c r="B41" s="320" t="s">
        <v>516</v>
      </c>
      <c r="C41" s="258"/>
      <c r="E41" s="113">
        <v>5.3336635911408345</v>
      </c>
      <c r="F41" s="115">
        <v>2584</v>
      </c>
      <c r="G41" s="114">
        <v>2600</v>
      </c>
      <c r="H41" s="114">
        <v>2533</v>
      </c>
      <c r="I41" s="114">
        <v>2541</v>
      </c>
      <c r="J41" s="140">
        <v>2437</v>
      </c>
      <c r="K41" s="114">
        <v>147</v>
      </c>
      <c r="L41" s="116">
        <v>6.0320065654493229</v>
      </c>
    </row>
    <row r="42" spans="1:12" s="110" customFormat="1" ht="15" customHeight="1" x14ac:dyDescent="0.2">
      <c r="A42" s="120"/>
      <c r="B42" s="119"/>
      <c r="C42" s="268" t="s">
        <v>106</v>
      </c>
      <c r="D42" s="182"/>
      <c r="E42" s="113">
        <v>45.046439628482972</v>
      </c>
      <c r="F42" s="115">
        <v>1164</v>
      </c>
      <c r="G42" s="114">
        <v>1172</v>
      </c>
      <c r="H42" s="114">
        <v>1130</v>
      </c>
      <c r="I42" s="114">
        <v>1135</v>
      </c>
      <c r="J42" s="140">
        <v>1097</v>
      </c>
      <c r="K42" s="114">
        <v>67</v>
      </c>
      <c r="L42" s="116">
        <v>6.1075660893345489</v>
      </c>
    </row>
    <row r="43" spans="1:12" s="110" customFormat="1" ht="15" customHeight="1" x14ac:dyDescent="0.2">
      <c r="A43" s="120"/>
      <c r="B43" s="119"/>
      <c r="C43" s="268" t="s">
        <v>107</v>
      </c>
      <c r="D43" s="182"/>
      <c r="E43" s="113">
        <v>54.953560371517028</v>
      </c>
      <c r="F43" s="115">
        <v>1420</v>
      </c>
      <c r="G43" s="114">
        <v>1428</v>
      </c>
      <c r="H43" s="114">
        <v>1403</v>
      </c>
      <c r="I43" s="114">
        <v>1406</v>
      </c>
      <c r="J43" s="140">
        <v>1340</v>
      </c>
      <c r="K43" s="114">
        <v>80</v>
      </c>
      <c r="L43" s="116">
        <v>5.9701492537313436</v>
      </c>
    </row>
    <row r="44" spans="1:12" s="110" customFormat="1" ht="15" customHeight="1" x14ac:dyDescent="0.2">
      <c r="A44" s="120"/>
      <c r="B44" s="119" t="s">
        <v>205</v>
      </c>
      <c r="C44" s="268"/>
      <c r="D44" s="182"/>
      <c r="E44" s="113">
        <v>26.160546576671415</v>
      </c>
      <c r="F44" s="115">
        <v>12674</v>
      </c>
      <c r="G44" s="114">
        <v>13276</v>
      </c>
      <c r="H44" s="114">
        <v>13431</v>
      </c>
      <c r="I44" s="114">
        <v>13498</v>
      </c>
      <c r="J44" s="140">
        <v>13595</v>
      </c>
      <c r="K44" s="114">
        <v>-921</v>
      </c>
      <c r="L44" s="116">
        <v>-6.7745494667157047</v>
      </c>
    </row>
    <row r="45" spans="1:12" s="110" customFormat="1" ht="15" customHeight="1" x14ac:dyDescent="0.2">
      <c r="A45" s="120"/>
      <c r="B45" s="119"/>
      <c r="C45" s="268" t="s">
        <v>106</v>
      </c>
      <c r="D45" s="182"/>
      <c r="E45" s="113">
        <v>38.709168376203252</v>
      </c>
      <c r="F45" s="115">
        <v>4906</v>
      </c>
      <c r="G45" s="114">
        <v>5101</v>
      </c>
      <c r="H45" s="114">
        <v>5193</v>
      </c>
      <c r="I45" s="114">
        <v>5174</v>
      </c>
      <c r="J45" s="140">
        <v>5189</v>
      </c>
      <c r="K45" s="114">
        <v>-283</v>
      </c>
      <c r="L45" s="116">
        <v>-5.4538446714203124</v>
      </c>
    </row>
    <row r="46" spans="1:12" s="110" customFormat="1" ht="15" customHeight="1" x14ac:dyDescent="0.2">
      <c r="A46" s="123"/>
      <c r="B46" s="124"/>
      <c r="C46" s="260" t="s">
        <v>107</v>
      </c>
      <c r="D46" s="261"/>
      <c r="E46" s="125">
        <v>61.290831623796748</v>
      </c>
      <c r="F46" s="143">
        <v>7768</v>
      </c>
      <c r="G46" s="144">
        <v>8175</v>
      </c>
      <c r="H46" s="144">
        <v>8238</v>
      </c>
      <c r="I46" s="144">
        <v>8324</v>
      </c>
      <c r="J46" s="145">
        <v>8406</v>
      </c>
      <c r="K46" s="144">
        <v>-638</v>
      </c>
      <c r="L46" s="146">
        <v>-7.589816797525577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48447</v>
      </c>
      <c r="E11" s="114">
        <v>49833</v>
      </c>
      <c r="F11" s="114">
        <v>49929</v>
      </c>
      <c r="G11" s="114">
        <v>50064</v>
      </c>
      <c r="H11" s="140">
        <v>49470</v>
      </c>
      <c r="I11" s="115">
        <v>-1023</v>
      </c>
      <c r="J11" s="116">
        <v>-2.0679199514857491</v>
      </c>
    </row>
    <row r="12" spans="1:15" s="110" customFormat="1" ht="24.95" customHeight="1" x14ac:dyDescent="0.2">
      <c r="A12" s="193" t="s">
        <v>132</v>
      </c>
      <c r="B12" s="194" t="s">
        <v>133</v>
      </c>
      <c r="C12" s="113">
        <v>0.94123475137779433</v>
      </c>
      <c r="D12" s="115">
        <v>456</v>
      </c>
      <c r="E12" s="114">
        <v>461</v>
      </c>
      <c r="F12" s="114">
        <v>510</v>
      </c>
      <c r="G12" s="114">
        <v>516</v>
      </c>
      <c r="H12" s="140">
        <v>471</v>
      </c>
      <c r="I12" s="115">
        <v>-15</v>
      </c>
      <c r="J12" s="116">
        <v>-3.1847133757961785</v>
      </c>
    </row>
    <row r="13" spans="1:15" s="110" customFormat="1" ht="24.95" customHeight="1" x14ac:dyDescent="0.2">
      <c r="A13" s="193" t="s">
        <v>134</v>
      </c>
      <c r="B13" s="199" t="s">
        <v>214</v>
      </c>
      <c r="C13" s="113">
        <v>0.42107870456375007</v>
      </c>
      <c r="D13" s="115">
        <v>204</v>
      </c>
      <c r="E13" s="114">
        <v>210</v>
      </c>
      <c r="F13" s="114">
        <v>211</v>
      </c>
      <c r="G13" s="114">
        <v>229</v>
      </c>
      <c r="H13" s="140">
        <v>241</v>
      </c>
      <c r="I13" s="115">
        <v>-37</v>
      </c>
      <c r="J13" s="116">
        <v>-15.352697095435685</v>
      </c>
    </row>
    <row r="14" spans="1:15" s="287" customFormat="1" ht="24.95" customHeight="1" x14ac:dyDescent="0.2">
      <c r="A14" s="193" t="s">
        <v>215</v>
      </c>
      <c r="B14" s="199" t="s">
        <v>137</v>
      </c>
      <c r="C14" s="113">
        <v>5.8187297459078993</v>
      </c>
      <c r="D14" s="115">
        <v>2819</v>
      </c>
      <c r="E14" s="114">
        <v>2876</v>
      </c>
      <c r="F14" s="114">
        <v>2863</v>
      </c>
      <c r="G14" s="114">
        <v>2907</v>
      </c>
      <c r="H14" s="140">
        <v>2883</v>
      </c>
      <c r="I14" s="115">
        <v>-64</v>
      </c>
      <c r="J14" s="116">
        <v>-2.2199098161637183</v>
      </c>
      <c r="K14" s="110"/>
      <c r="L14" s="110"/>
      <c r="M14" s="110"/>
      <c r="N14" s="110"/>
      <c r="O14" s="110"/>
    </row>
    <row r="15" spans="1:15" s="110" customFormat="1" ht="24.95" customHeight="1" x14ac:dyDescent="0.2">
      <c r="A15" s="193" t="s">
        <v>216</v>
      </c>
      <c r="B15" s="199" t="s">
        <v>217</v>
      </c>
      <c r="C15" s="113">
        <v>1.9485210642557846</v>
      </c>
      <c r="D15" s="115">
        <v>944</v>
      </c>
      <c r="E15" s="114">
        <v>998</v>
      </c>
      <c r="F15" s="114">
        <v>1002</v>
      </c>
      <c r="G15" s="114">
        <v>1002</v>
      </c>
      <c r="H15" s="140">
        <v>1009</v>
      </c>
      <c r="I15" s="115">
        <v>-65</v>
      </c>
      <c r="J15" s="116">
        <v>-6.4420218037661048</v>
      </c>
    </row>
    <row r="16" spans="1:15" s="287" customFormat="1" ht="24.95" customHeight="1" x14ac:dyDescent="0.2">
      <c r="A16" s="193" t="s">
        <v>218</v>
      </c>
      <c r="B16" s="199" t="s">
        <v>141</v>
      </c>
      <c r="C16" s="113">
        <v>3.4119759737445041</v>
      </c>
      <c r="D16" s="115">
        <v>1653</v>
      </c>
      <c r="E16" s="114">
        <v>1648</v>
      </c>
      <c r="F16" s="114">
        <v>1628</v>
      </c>
      <c r="G16" s="114">
        <v>1672</v>
      </c>
      <c r="H16" s="140">
        <v>1651</v>
      </c>
      <c r="I16" s="115">
        <v>2</v>
      </c>
      <c r="J16" s="116">
        <v>0.12113870381586916</v>
      </c>
      <c r="K16" s="110"/>
      <c r="L16" s="110"/>
      <c r="M16" s="110"/>
      <c r="N16" s="110"/>
      <c r="O16" s="110"/>
    </row>
    <row r="17" spans="1:15" s="110" customFormat="1" ht="24.95" customHeight="1" x14ac:dyDescent="0.2">
      <c r="A17" s="193" t="s">
        <v>142</v>
      </c>
      <c r="B17" s="199" t="s">
        <v>220</v>
      </c>
      <c r="C17" s="113">
        <v>0.45823270790761039</v>
      </c>
      <c r="D17" s="115">
        <v>222</v>
      </c>
      <c r="E17" s="114">
        <v>230</v>
      </c>
      <c r="F17" s="114">
        <v>233</v>
      </c>
      <c r="G17" s="114">
        <v>233</v>
      </c>
      <c r="H17" s="140">
        <v>223</v>
      </c>
      <c r="I17" s="115">
        <v>-1</v>
      </c>
      <c r="J17" s="116">
        <v>-0.44843049327354262</v>
      </c>
    </row>
    <row r="18" spans="1:15" s="287" customFormat="1" ht="24.95" customHeight="1" x14ac:dyDescent="0.2">
      <c r="A18" s="201" t="s">
        <v>144</v>
      </c>
      <c r="B18" s="202" t="s">
        <v>145</v>
      </c>
      <c r="C18" s="113">
        <v>4.2685821619501727</v>
      </c>
      <c r="D18" s="115">
        <v>2068</v>
      </c>
      <c r="E18" s="114">
        <v>2045</v>
      </c>
      <c r="F18" s="114">
        <v>2096</v>
      </c>
      <c r="G18" s="114">
        <v>2054</v>
      </c>
      <c r="H18" s="140">
        <v>2017</v>
      </c>
      <c r="I18" s="115">
        <v>51</v>
      </c>
      <c r="J18" s="116">
        <v>2.5285076846802181</v>
      </c>
      <c r="K18" s="110"/>
      <c r="L18" s="110"/>
      <c r="M18" s="110"/>
      <c r="N18" s="110"/>
      <c r="O18" s="110"/>
    </row>
    <row r="19" spans="1:15" s="110" customFormat="1" ht="24.95" customHeight="1" x14ac:dyDescent="0.2">
      <c r="A19" s="193" t="s">
        <v>146</v>
      </c>
      <c r="B19" s="199" t="s">
        <v>147</v>
      </c>
      <c r="C19" s="113">
        <v>18.151794744772637</v>
      </c>
      <c r="D19" s="115">
        <v>8794</v>
      </c>
      <c r="E19" s="114">
        <v>8974</v>
      </c>
      <c r="F19" s="114">
        <v>8907</v>
      </c>
      <c r="G19" s="114">
        <v>8886</v>
      </c>
      <c r="H19" s="140">
        <v>8732</v>
      </c>
      <c r="I19" s="115">
        <v>62</v>
      </c>
      <c r="J19" s="116">
        <v>0.71003206596426938</v>
      </c>
    </row>
    <row r="20" spans="1:15" s="287" customFormat="1" ht="24.95" customHeight="1" x14ac:dyDescent="0.2">
      <c r="A20" s="193" t="s">
        <v>148</v>
      </c>
      <c r="B20" s="199" t="s">
        <v>149</v>
      </c>
      <c r="C20" s="113">
        <v>10.033645014139163</v>
      </c>
      <c r="D20" s="115">
        <v>4861</v>
      </c>
      <c r="E20" s="114">
        <v>4928</v>
      </c>
      <c r="F20" s="114">
        <v>5040</v>
      </c>
      <c r="G20" s="114">
        <v>5063</v>
      </c>
      <c r="H20" s="140">
        <v>5030</v>
      </c>
      <c r="I20" s="115">
        <v>-169</v>
      </c>
      <c r="J20" s="116">
        <v>-3.3598409542743539</v>
      </c>
      <c r="K20" s="110"/>
      <c r="L20" s="110"/>
      <c r="M20" s="110"/>
      <c r="N20" s="110"/>
      <c r="O20" s="110"/>
    </row>
    <row r="21" spans="1:15" s="110" customFormat="1" ht="24.95" customHeight="1" x14ac:dyDescent="0.2">
      <c r="A21" s="201" t="s">
        <v>150</v>
      </c>
      <c r="B21" s="202" t="s">
        <v>151</v>
      </c>
      <c r="C21" s="113">
        <v>10.112081243420645</v>
      </c>
      <c r="D21" s="115">
        <v>4899</v>
      </c>
      <c r="E21" s="114">
        <v>5561</v>
      </c>
      <c r="F21" s="114">
        <v>5643</v>
      </c>
      <c r="G21" s="114">
        <v>5692</v>
      </c>
      <c r="H21" s="140">
        <v>5515</v>
      </c>
      <c r="I21" s="115">
        <v>-616</v>
      </c>
      <c r="J21" s="116">
        <v>-11.169537624660018</v>
      </c>
    </row>
    <row r="22" spans="1:15" s="110" customFormat="1" ht="24.95" customHeight="1" x14ac:dyDescent="0.2">
      <c r="A22" s="201" t="s">
        <v>152</v>
      </c>
      <c r="B22" s="199" t="s">
        <v>153</v>
      </c>
      <c r="C22" s="113">
        <v>1.6863789295518814</v>
      </c>
      <c r="D22" s="115">
        <v>817</v>
      </c>
      <c r="E22" s="114">
        <v>833</v>
      </c>
      <c r="F22" s="114">
        <v>832</v>
      </c>
      <c r="G22" s="114">
        <v>855</v>
      </c>
      <c r="H22" s="140">
        <v>847</v>
      </c>
      <c r="I22" s="115">
        <v>-30</v>
      </c>
      <c r="J22" s="116">
        <v>-3.5419126328217239</v>
      </c>
    </row>
    <row r="23" spans="1:15" s="110" customFormat="1" ht="24.95" customHeight="1" x14ac:dyDescent="0.2">
      <c r="A23" s="193" t="s">
        <v>154</v>
      </c>
      <c r="B23" s="199" t="s">
        <v>155</v>
      </c>
      <c r="C23" s="113">
        <v>0.92059363840898301</v>
      </c>
      <c r="D23" s="115">
        <v>446</v>
      </c>
      <c r="E23" s="114">
        <v>457</v>
      </c>
      <c r="F23" s="114">
        <v>454</v>
      </c>
      <c r="G23" s="114">
        <v>446</v>
      </c>
      <c r="H23" s="140">
        <v>447</v>
      </c>
      <c r="I23" s="115">
        <v>-1</v>
      </c>
      <c r="J23" s="116">
        <v>-0.22371364653243847</v>
      </c>
    </row>
    <row r="24" spans="1:15" s="110" customFormat="1" ht="24.95" customHeight="1" x14ac:dyDescent="0.2">
      <c r="A24" s="193" t="s">
        <v>156</v>
      </c>
      <c r="B24" s="199" t="s">
        <v>221</v>
      </c>
      <c r="C24" s="113">
        <v>8.8240757941668218</v>
      </c>
      <c r="D24" s="115">
        <v>4275</v>
      </c>
      <c r="E24" s="114">
        <v>4302</v>
      </c>
      <c r="F24" s="114">
        <v>4266</v>
      </c>
      <c r="G24" s="114">
        <v>4298</v>
      </c>
      <c r="H24" s="140">
        <v>4286</v>
      </c>
      <c r="I24" s="115">
        <v>-11</v>
      </c>
      <c r="J24" s="116">
        <v>-0.25664955669622025</v>
      </c>
    </row>
    <row r="25" spans="1:15" s="110" customFormat="1" ht="24.95" customHeight="1" x14ac:dyDescent="0.2">
      <c r="A25" s="193" t="s">
        <v>222</v>
      </c>
      <c r="B25" s="204" t="s">
        <v>159</v>
      </c>
      <c r="C25" s="113">
        <v>9.8458108861229796</v>
      </c>
      <c r="D25" s="115">
        <v>4770</v>
      </c>
      <c r="E25" s="114">
        <v>4832</v>
      </c>
      <c r="F25" s="114">
        <v>4794</v>
      </c>
      <c r="G25" s="114">
        <v>4809</v>
      </c>
      <c r="H25" s="140">
        <v>4871</v>
      </c>
      <c r="I25" s="115">
        <v>-101</v>
      </c>
      <c r="J25" s="116">
        <v>-2.0734962020119072</v>
      </c>
    </row>
    <row r="26" spans="1:15" s="110" customFormat="1" ht="24.95" customHeight="1" x14ac:dyDescent="0.2">
      <c r="A26" s="201">
        <v>782.78300000000002</v>
      </c>
      <c r="B26" s="203" t="s">
        <v>160</v>
      </c>
      <c r="C26" s="113">
        <v>0.97426053212789232</v>
      </c>
      <c r="D26" s="115">
        <v>472</v>
      </c>
      <c r="E26" s="114">
        <v>533</v>
      </c>
      <c r="F26" s="114">
        <v>511</v>
      </c>
      <c r="G26" s="114">
        <v>506</v>
      </c>
      <c r="H26" s="140">
        <v>482</v>
      </c>
      <c r="I26" s="115">
        <v>-10</v>
      </c>
      <c r="J26" s="116">
        <v>-2.0746887966804981</v>
      </c>
    </row>
    <row r="27" spans="1:15" s="110" customFormat="1" ht="24.95" customHeight="1" x14ac:dyDescent="0.2">
      <c r="A27" s="193" t="s">
        <v>161</v>
      </c>
      <c r="B27" s="199" t="s">
        <v>162</v>
      </c>
      <c r="C27" s="113">
        <v>0.64193861333003077</v>
      </c>
      <c r="D27" s="115">
        <v>311</v>
      </c>
      <c r="E27" s="114">
        <v>318</v>
      </c>
      <c r="F27" s="114">
        <v>307</v>
      </c>
      <c r="G27" s="114">
        <v>303</v>
      </c>
      <c r="H27" s="140">
        <v>284</v>
      </c>
      <c r="I27" s="115">
        <v>27</v>
      </c>
      <c r="J27" s="116">
        <v>9.5070422535211261</v>
      </c>
    </row>
    <row r="28" spans="1:15" s="110" customFormat="1" ht="24.95" customHeight="1" x14ac:dyDescent="0.2">
      <c r="A28" s="193" t="s">
        <v>163</v>
      </c>
      <c r="B28" s="199" t="s">
        <v>164</v>
      </c>
      <c r="C28" s="113">
        <v>2.7555885813363057</v>
      </c>
      <c r="D28" s="115">
        <v>1335</v>
      </c>
      <c r="E28" s="114">
        <v>1387</v>
      </c>
      <c r="F28" s="114">
        <v>1381</v>
      </c>
      <c r="G28" s="114">
        <v>1364</v>
      </c>
      <c r="H28" s="140">
        <v>1380</v>
      </c>
      <c r="I28" s="115">
        <v>-45</v>
      </c>
      <c r="J28" s="116">
        <v>-3.2608695652173911</v>
      </c>
    </row>
    <row r="29" spans="1:15" s="110" customFormat="1" ht="24.95" customHeight="1" x14ac:dyDescent="0.2">
      <c r="A29" s="193">
        <v>86</v>
      </c>
      <c r="B29" s="199" t="s">
        <v>165</v>
      </c>
      <c r="C29" s="113">
        <v>6.5659380353788679</v>
      </c>
      <c r="D29" s="115">
        <v>3181</v>
      </c>
      <c r="E29" s="114">
        <v>3200</v>
      </c>
      <c r="F29" s="114">
        <v>3188</v>
      </c>
      <c r="G29" s="114">
        <v>3179</v>
      </c>
      <c r="H29" s="140">
        <v>3190</v>
      </c>
      <c r="I29" s="115">
        <v>-9</v>
      </c>
      <c r="J29" s="116">
        <v>-0.28213166144200624</v>
      </c>
    </row>
    <row r="30" spans="1:15" s="110" customFormat="1" ht="24.95" customHeight="1" x14ac:dyDescent="0.2">
      <c r="A30" s="193">
        <v>87.88</v>
      </c>
      <c r="B30" s="204" t="s">
        <v>166</v>
      </c>
      <c r="C30" s="113">
        <v>5.736165294032654</v>
      </c>
      <c r="D30" s="115">
        <v>2779</v>
      </c>
      <c r="E30" s="114">
        <v>2778</v>
      </c>
      <c r="F30" s="114">
        <v>2763</v>
      </c>
      <c r="G30" s="114">
        <v>2816</v>
      </c>
      <c r="H30" s="140">
        <v>2798</v>
      </c>
      <c r="I30" s="115">
        <v>-19</v>
      </c>
      <c r="J30" s="116">
        <v>-0.67905646890636173</v>
      </c>
    </row>
    <row r="31" spans="1:15" s="110" customFormat="1" ht="24.95" customHeight="1" x14ac:dyDescent="0.2">
      <c r="A31" s="193" t="s">
        <v>167</v>
      </c>
      <c r="B31" s="199" t="s">
        <v>168</v>
      </c>
      <c r="C31" s="113">
        <v>12.302103329411523</v>
      </c>
      <c r="D31" s="115">
        <v>5960</v>
      </c>
      <c r="E31" s="114">
        <v>6138</v>
      </c>
      <c r="F31" s="114">
        <v>6163</v>
      </c>
      <c r="G31" s="114">
        <v>6141</v>
      </c>
      <c r="H31" s="140">
        <v>5996</v>
      </c>
      <c r="I31" s="115">
        <v>-36</v>
      </c>
      <c r="J31" s="116">
        <v>-0.60040026684456305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0.94123475137779433</v>
      </c>
      <c r="D34" s="115">
        <v>456</v>
      </c>
      <c r="E34" s="114">
        <v>461</v>
      </c>
      <c r="F34" s="114">
        <v>510</v>
      </c>
      <c r="G34" s="114">
        <v>516</v>
      </c>
      <c r="H34" s="140">
        <v>471</v>
      </c>
      <c r="I34" s="115">
        <v>-15</v>
      </c>
      <c r="J34" s="116">
        <v>-3.1847133757961785</v>
      </c>
    </row>
    <row r="35" spans="1:10" s="110" customFormat="1" ht="24.95" customHeight="1" x14ac:dyDescent="0.2">
      <c r="A35" s="292" t="s">
        <v>171</v>
      </c>
      <c r="B35" s="293" t="s">
        <v>172</v>
      </c>
      <c r="C35" s="113">
        <v>10.508390612421822</v>
      </c>
      <c r="D35" s="115">
        <v>5091</v>
      </c>
      <c r="E35" s="114">
        <v>5131</v>
      </c>
      <c r="F35" s="114">
        <v>5170</v>
      </c>
      <c r="G35" s="114">
        <v>5190</v>
      </c>
      <c r="H35" s="140">
        <v>5141</v>
      </c>
      <c r="I35" s="115">
        <v>-50</v>
      </c>
      <c r="J35" s="116">
        <v>-0.97257342929391166</v>
      </c>
    </row>
    <row r="36" spans="1:10" s="110" customFormat="1" ht="24.95" customHeight="1" x14ac:dyDescent="0.2">
      <c r="A36" s="294" t="s">
        <v>173</v>
      </c>
      <c r="B36" s="295" t="s">
        <v>174</v>
      </c>
      <c r="C36" s="125">
        <v>88.550374636200388</v>
      </c>
      <c r="D36" s="143">
        <v>42900</v>
      </c>
      <c r="E36" s="144">
        <v>44241</v>
      </c>
      <c r="F36" s="144">
        <v>44249</v>
      </c>
      <c r="G36" s="144">
        <v>44358</v>
      </c>
      <c r="H36" s="145">
        <v>43858</v>
      </c>
      <c r="I36" s="143">
        <v>-958</v>
      </c>
      <c r="J36" s="146">
        <v>-2.1843221305121072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48447</v>
      </c>
      <c r="F11" s="264">
        <v>49833</v>
      </c>
      <c r="G11" s="264">
        <v>49929</v>
      </c>
      <c r="H11" s="264">
        <v>50064</v>
      </c>
      <c r="I11" s="265">
        <v>49470</v>
      </c>
      <c r="J11" s="263">
        <v>-1023</v>
      </c>
      <c r="K11" s="266">
        <v>-2.0679199514857491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45.123537061118334</v>
      </c>
      <c r="E13" s="115">
        <v>21861</v>
      </c>
      <c r="F13" s="114">
        <v>22613</v>
      </c>
      <c r="G13" s="114">
        <v>22653</v>
      </c>
      <c r="H13" s="114">
        <v>22705</v>
      </c>
      <c r="I13" s="140">
        <v>22447</v>
      </c>
      <c r="J13" s="115">
        <v>-586</v>
      </c>
      <c r="K13" s="116">
        <v>-2.6105938432752707</v>
      </c>
    </row>
    <row r="14" spans="1:15" ht="15.95" customHeight="1" x14ac:dyDescent="0.2">
      <c r="A14" s="306" t="s">
        <v>230</v>
      </c>
      <c r="B14" s="307"/>
      <c r="C14" s="308"/>
      <c r="D14" s="113">
        <v>43.899519062067824</v>
      </c>
      <c r="E14" s="115">
        <v>21268</v>
      </c>
      <c r="F14" s="114">
        <v>21806</v>
      </c>
      <c r="G14" s="114">
        <v>21878</v>
      </c>
      <c r="H14" s="114">
        <v>21996</v>
      </c>
      <c r="I14" s="140">
        <v>21766</v>
      </c>
      <c r="J14" s="115">
        <v>-498</v>
      </c>
      <c r="K14" s="116">
        <v>-2.2879720665257741</v>
      </c>
    </row>
    <row r="15" spans="1:15" ht="15.95" customHeight="1" x14ac:dyDescent="0.2">
      <c r="A15" s="306" t="s">
        <v>231</v>
      </c>
      <c r="B15" s="307"/>
      <c r="C15" s="308"/>
      <c r="D15" s="113">
        <v>4.673147976138873</v>
      </c>
      <c r="E15" s="115">
        <v>2264</v>
      </c>
      <c r="F15" s="114">
        <v>2282</v>
      </c>
      <c r="G15" s="114">
        <v>2291</v>
      </c>
      <c r="H15" s="114">
        <v>2225</v>
      </c>
      <c r="I15" s="140">
        <v>2230</v>
      </c>
      <c r="J15" s="115">
        <v>34</v>
      </c>
      <c r="K15" s="116">
        <v>1.5246636771300448</v>
      </c>
    </row>
    <row r="16" spans="1:15" ht="15.95" customHeight="1" x14ac:dyDescent="0.2">
      <c r="A16" s="306" t="s">
        <v>232</v>
      </c>
      <c r="B16" s="307"/>
      <c r="C16" s="308"/>
      <c r="D16" s="113">
        <v>2.0744318533655335</v>
      </c>
      <c r="E16" s="115">
        <v>1005</v>
      </c>
      <c r="F16" s="114">
        <v>1034</v>
      </c>
      <c r="G16" s="114">
        <v>1017</v>
      </c>
      <c r="H16" s="114">
        <v>997</v>
      </c>
      <c r="I16" s="140">
        <v>981</v>
      </c>
      <c r="J16" s="115">
        <v>24</v>
      </c>
      <c r="K16" s="116">
        <v>2.4464831804281344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0.88137552376824158</v>
      </c>
      <c r="E18" s="115">
        <v>427</v>
      </c>
      <c r="F18" s="114">
        <v>436</v>
      </c>
      <c r="G18" s="114">
        <v>464</v>
      </c>
      <c r="H18" s="114">
        <v>452</v>
      </c>
      <c r="I18" s="140">
        <v>419</v>
      </c>
      <c r="J18" s="115">
        <v>8</v>
      </c>
      <c r="K18" s="116">
        <v>1.909307875894988</v>
      </c>
    </row>
    <row r="19" spans="1:11" ht="14.1" customHeight="1" x14ac:dyDescent="0.2">
      <c r="A19" s="306" t="s">
        <v>235</v>
      </c>
      <c r="B19" s="307" t="s">
        <v>236</v>
      </c>
      <c r="C19" s="308"/>
      <c r="D19" s="113">
        <v>0.61716927776745723</v>
      </c>
      <c r="E19" s="115">
        <v>299</v>
      </c>
      <c r="F19" s="114">
        <v>307</v>
      </c>
      <c r="G19" s="114">
        <v>343</v>
      </c>
      <c r="H19" s="114">
        <v>334</v>
      </c>
      <c r="I19" s="140">
        <v>298</v>
      </c>
      <c r="J19" s="115">
        <v>1</v>
      </c>
      <c r="K19" s="116">
        <v>0.33557046979865773</v>
      </c>
    </row>
    <row r="20" spans="1:11" ht="14.1" customHeight="1" x14ac:dyDescent="0.2">
      <c r="A20" s="306">
        <v>12</v>
      </c>
      <c r="B20" s="307" t="s">
        <v>237</v>
      </c>
      <c r="C20" s="308"/>
      <c r="D20" s="113">
        <v>1.5109294693169855</v>
      </c>
      <c r="E20" s="115">
        <v>732</v>
      </c>
      <c r="F20" s="114">
        <v>750</v>
      </c>
      <c r="G20" s="114">
        <v>767</v>
      </c>
      <c r="H20" s="114">
        <v>779</v>
      </c>
      <c r="I20" s="140">
        <v>761</v>
      </c>
      <c r="J20" s="115">
        <v>-29</v>
      </c>
      <c r="K20" s="116">
        <v>-3.8107752956636007</v>
      </c>
    </row>
    <row r="21" spans="1:11" ht="14.1" customHeight="1" x14ac:dyDescent="0.2">
      <c r="A21" s="306">
        <v>21</v>
      </c>
      <c r="B21" s="307" t="s">
        <v>238</v>
      </c>
      <c r="C21" s="308"/>
      <c r="D21" s="113">
        <v>0.10733378743781864</v>
      </c>
      <c r="E21" s="115">
        <v>52</v>
      </c>
      <c r="F21" s="114">
        <v>52</v>
      </c>
      <c r="G21" s="114">
        <v>58</v>
      </c>
      <c r="H21" s="114">
        <v>63</v>
      </c>
      <c r="I21" s="140">
        <v>68</v>
      </c>
      <c r="J21" s="115">
        <v>-16</v>
      </c>
      <c r="K21" s="116">
        <v>-23.529411764705884</v>
      </c>
    </row>
    <row r="22" spans="1:11" ht="14.1" customHeight="1" x14ac:dyDescent="0.2">
      <c r="A22" s="306">
        <v>22</v>
      </c>
      <c r="B22" s="307" t="s">
        <v>239</v>
      </c>
      <c r="C22" s="308"/>
      <c r="D22" s="113">
        <v>0.51602782422028193</v>
      </c>
      <c r="E22" s="115">
        <v>250</v>
      </c>
      <c r="F22" s="114">
        <v>246</v>
      </c>
      <c r="G22" s="114">
        <v>241</v>
      </c>
      <c r="H22" s="114">
        <v>246</v>
      </c>
      <c r="I22" s="140">
        <v>249</v>
      </c>
      <c r="J22" s="115">
        <v>1</v>
      </c>
      <c r="K22" s="116">
        <v>0.40160642570281124</v>
      </c>
    </row>
    <row r="23" spans="1:11" ht="14.1" customHeight="1" x14ac:dyDescent="0.2">
      <c r="A23" s="306">
        <v>23</v>
      </c>
      <c r="B23" s="307" t="s">
        <v>240</v>
      </c>
      <c r="C23" s="308"/>
      <c r="D23" s="113">
        <v>0.44584804012632362</v>
      </c>
      <c r="E23" s="115">
        <v>216</v>
      </c>
      <c r="F23" s="114">
        <v>245</v>
      </c>
      <c r="G23" s="114">
        <v>252</v>
      </c>
      <c r="H23" s="114">
        <v>245</v>
      </c>
      <c r="I23" s="140">
        <v>220</v>
      </c>
      <c r="J23" s="115">
        <v>-4</v>
      </c>
      <c r="K23" s="116">
        <v>-1.8181818181818181</v>
      </c>
    </row>
    <row r="24" spans="1:11" ht="14.1" customHeight="1" x14ac:dyDescent="0.2">
      <c r="A24" s="306">
        <v>24</v>
      </c>
      <c r="B24" s="307" t="s">
        <v>241</v>
      </c>
      <c r="C24" s="308"/>
      <c r="D24" s="113">
        <v>0.9701323095341301</v>
      </c>
      <c r="E24" s="115">
        <v>470</v>
      </c>
      <c r="F24" s="114">
        <v>459</v>
      </c>
      <c r="G24" s="114">
        <v>465</v>
      </c>
      <c r="H24" s="114">
        <v>486</v>
      </c>
      <c r="I24" s="140">
        <v>476</v>
      </c>
      <c r="J24" s="115">
        <v>-6</v>
      </c>
      <c r="K24" s="116">
        <v>-1.2605042016806722</v>
      </c>
    </row>
    <row r="25" spans="1:11" ht="14.1" customHeight="1" x14ac:dyDescent="0.2">
      <c r="A25" s="306">
        <v>25</v>
      </c>
      <c r="B25" s="307" t="s">
        <v>242</v>
      </c>
      <c r="C25" s="308"/>
      <c r="D25" s="113">
        <v>1.0774660969719487</v>
      </c>
      <c r="E25" s="115">
        <v>522</v>
      </c>
      <c r="F25" s="114">
        <v>533</v>
      </c>
      <c r="G25" s="114">
        <v>533</v>
      </c>
      <c r="H25" s="114">
        <v>558</v>
      </c>
      <c r="I25" s="140">
        <v>524</v>
      </c>
      <c r="J25" s="115">
        <v>-2</v>
      </c>
      <c r="K25" s="116">
        <v>-0.38167938931297712</v>
      </c>
    </row>
    <row r="26" spans="1:11" ht="14.1" customHeight="1" x14ac:dyDescent="0.2">
      <c r="A26" s="306">
        <v>26</v>
      </c>
      <c r="B26" s="307" t="s">
        <v>243</v>
      </c>
      <c r="C26" s="308"/>
      <c r="D26" s="113">
        <v>0.6811567279707722</v>
      </c>
      <c r="E26" s="115">
        <v>330</v>
      </c>
      <c r="F26" s="114">
        <v>324</v>
      </c>
      <c r="G26" s="114">
        <v>323</v>
      </c>
      <c r="H26" s="114">
        <v>321</v>
      </c>
      <c r="I26" s="140">
        <v>318</v>
      </c>
      <c r="J26" s="115">
        <v>12</v>
      </c>
      <c r="K26" s="116">
        <v>3.7735849056603774</v>
      </c>
    </row>
    <row r="27" spans="1:11" ht="14.1" customHeight="1" x14ac:dyDescent="0.2">
      <c r="A27" s="306">
        <v>27</v>
      </c>
      <c r="B27" s="307" t="s">
        <v>244</v>
      </c>
      <c r="C27" s="308"/>
      <c r="D27" s="113">
        <v>0.30961669453216917</v>
      </c>
      <c r="E27" s="115">
        <v>150</v>
      </c>
      <c r="F27" s="114">
        <v>139</v>
      </c>
      <c r="G27" s="114">
        <v>133</v>
      </c>
      <c r="H27" s="114">
        <v>138</v>
      </c>
      <c r="I27" s="140">
        <v>136</v>
      </c>
      <c r="J27" s="115">
        <v>14</v>
      </c>
      <c r="K27" s="116">
        <v>10.294117647058824</v>
      </c>
    </row>
    <row r="28" spans="1:11" ht="14.1" customHeight="1" x14ac:dyDescent="0.2">
      <c r="A28" s="306">
        <v>28</v>
      </c>
      <c r="B28" s="307" t="s">
        <v>245</v>
      </c>
      <c r="C28" s="308"/>
      <c r="D28" s="113">
        <v>0.23324457654756744</v>
      </c>
      <c r="E28" s="115">
        <v>113</v>
      </c>
      <c r="F28" s="114">
        <v>124</v>
      </c>
      <c r="G28" s="114">
        <v>127</v>
      </c>
      <c r="H28" s="114">
        <v>135</v>
      </c>
      <c r="I28" s="140">
        <v>139</v>
      </c>
      <c r="J28" s="115">
        <v>-26</v>
      </c>
      <c r="K28" s="116">
        <v>-18.705035971223023</v>
      </c>
    </row>
    <row r="29" spans="1:11" ht="14.1" customHeight="1" x14ac:dyDescent="0.2">
      <c r="A29" s="306">
        <v>29</v>
      </c>
      <c r="B29" s="307" t="s">
        <v>246</v>
      </c>
      <c r="C29" s="308"/>
      <c r="D29" s="113">
        <v>3.0734617210559994</v>
      </c>
      <c r="E29" s="115">
        <v>1489</v>
      </c>
      <c r="F29" s="114">
        <v>1650</v>
      </c>
      <c r="G29" s="114">
        <v>1625</v>
      </c>
      <c r="H29" s="114">
        <v>1618</v>
      </c>
      <c r="I29" s="140">
        <v>1594</v>
      </c>
      <c r="J29" s="115">
        <v>-105</v>
      </c>
      <c r="K29" s="116">
        <v>-6.5872020075282309</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2.6730241294610604</v>
      </c>
      <c r="E31" s="115">
        <v>1295</v>
      </c>
      <c r="F31" s="114">
        <v>1420</v>
      </c>
      <c r="G31" s="114">
        <v>1395</v>
      </c>
      <c r="H31" s="114">
        <v>1382</v>
      </c>
      <c r="I31" s="140">
        <v>1346</v>
      </c>
      <c r="J31" s="115">
        <v>-51</v>
      </c>
      <c r="K31" s="116">
        <v>-3.789004457652303</v>
      </c>
    </row>
    <row r="32" spans="1:11" ht="14.1" customHeight="1" x14ac:dyDescent="0.2">
      <c r="A32" s="306">
        <v>31</v>
      </c>
      <c r="B32" s="307" t="s">
        <v>251</v>
      </c>
      <c r="C32" s="308"/>
      <c r="D32" s="113">
        <v>0.11352612132846203</v>
      </c>
      <c r="E32" s="115">
        <v>55</v>
      </c>
      <c r="F32" s="114">
        <v>50</v>
      </c>
      <c r="G32" s="114">
        <v>51</v>
      </c>
      <c r="H32" s="114">
        <v>53</v>
      </c>
      <c r="I32" s="140">
        <v>54</v>
      </c>
      <c r="J32" s="115">
        <v>1</v>
      </c>
      <c r="K32" s="116">
        <v>1.8518518518518519</v>
      </c>
    </row>
    <row r="33" spans="1:11" ht="14.1" customHeight="1" x14ac:dyDescent="0.2">
      <c r="A33" s="306">
        <v>32</v>
      </c>
      <c r="B33" s="307" t="s">
        <v>252</v>
      </c>
      <c r="C33" s="308"/>
      <c r="D33" s="113">
        <v>0.97838875472165454</v>
      </c>
      <c r="E33" s="115">
        <v>474</v>
      </c>
      <c r="F33" s="114">
        <v>467</v>
      </c>
      <c r="G33" s="114">
        <v>553</v>
      </c>
      <c r="H33" s="114">
        <v>568</v>
      </c>
      <c r="I33" s="140">
        <v>527</v>
      </c>
      <c r="J33" s="115">
        <v>-53</v>
      </c>
      <c r="K33" s="116">
        <v>-10.056925996204933</v>
      </c>
    </row>
    <row r="34" spans="1:11" ht="14.1" customHeight="1" x14ac:dyDescent="0.2">
      <c r="A34" s="306">
        <v>33</v>
      </c>
      <c r="B34" s="307" t="s">
        <v>253</v>
      </c>
      <c r="C34" s="308"/>
      <c r="D34" s="113">
        <v>0.45823270790761039</v>
      </c>
      <c r="E34" s="115">
        <v>222</v>
      </c>
      <c r="F34" s="114">
        <v>221</v>
      </c>
      <c r="G34" s="114">
        <v>244</v>
      </c>
      <c r="H34" s="114">
        <v>222</v>
      </c>
      <c r="I34" s="140">
        <v>247</v>
      </c>
      <c r="J34" s="115">
        <v>-25</v>
      </c>
      <c r="K34" s="116">
        <v>-10.121457489878543</v>
      </c>
    </row>
    <row r="35" spans="1:11" ht="14.1" customHeight="1" x14ac:dyDescent="0.2">
      <c r="A35" s="306">
        <v>34</v>
      </c>
      <c r="B35" s="307" t="s">
        <v>254</v>
      </c>
      <c r="C35" s="308"/>
      <c r="D35" s="113">
        <v>4.3305055008566065</v>
      </c>
      <c r="E35" s="115">
        <v>2098</v>
      </c>
      <c r="F35" s="114">
        <v>2095</v>
      </c>
      <c r="G35" s="114">
        <v>2121</v>
      </c>
      <c r="H35" s="114">
        <v>2046</v>
      </c>
      <c r="I35" s="140">
        <v>2009</v>
      </c>
      <c r="J35" s="115">
        <v>89</v>
      </c>
      <c r="K35" s="116">
        <v>4.4300647088103533</v>
      </c>
    </row>
    <row r="36" spans="1:11" ht="14.1" customHeight="1" x14ac:dyDescent="0.2">
      <c r="A36" s="306">
        <v>41</v>
      </c>
      <c r="B36" s="307" t="s">
        <v>255</v>
      </c>
      <c r="C36" s="308"/>
      <c r="D36" s="113">
        <v>0.13003901170351106</v>
      </c>
      <c r="E36" s="115">
        <v>63</v>
      </c>
      <c r="F36" s="114">
        <v>61</v>
      </c>
      <c r="G36" s="114">
        <v>71</v>
      </c>
      <c r="H36" s="114">
        <v>70</v>
      </c>
      <c r="I36" s="140">
        <v>64</v>
      </c>
      <c r="J36" s="115">
        <v>-1</v>
      </c>
      <c r="K36" s="116">
        <v>-1.5625</v>
      </c>
    </row>
    <row r="37" spans="1:11" ht="14.1" customHeight="1" x14ac:dyDescent="0.2">
      <c r="A37" s="306">
        <v>42</v>
      </c>
      <c r="B37" s="307" t="s">
        <v>256</v>
      </c>
      <c r="C37" s="308"/>
      <c r="D37" s="113">
        <v>3.3025780750098044E-2</v>
      </c>
      <c r="E37" s="115">
        <v>16</v>
      </c>
      <c r="F37" s="114">
        <v>16</v>
      </c>
      <c r="G37" s="114">
        <v>13</v>
      </c>
      <c r="H37" s="114">
        <v>15</v>
      </c>
      <c r="I37" s="140">
        <v>16</v>
      </c>
      <c r="J37" s="115">
        <v>0</v>
      </c>
      <c r="K37" s="116">
        <v>0</v>
      </c>
    </row>
    <row r="38" spans="1:11" ht="14.1" customHeight="1" x14ac:dyDescent="0.2">
      <c r="A38" s="306">
        <v>43</v>
      </c>
      <c r="B38" s="307" t="s">
        <v>257</v>
      </c>
      <c r="C38" s="308"/>
      <c r="D38" s="113">
        <v>0.32612958490721822</v>
      </c>
      <c r="E38" s="115">
        <v>158</v>
      </c>
      <c r="F38" s="114">
        <v>162</v>
      </c>
      <c r="G38" s="114">
        <v>156</v>
      </c>
      <c r="H38" s="114">
        <v>147</v>
      </c>
      <c r="I38" s="140">
        <v>139</v>
      </c>
      <c r="J38" s="115">
        <v>19</v>
      </c>
      <c r="K38" s="116">
        <v>13.669064748201439</v>
      </c>
    </row>
    <row r="39" spans="1:11" ht="14.1" customHeight="1" x14ac:dyDescent="0.2">
      <c r="A39" s="306">
        <v>51</v>
      </c>
      <c r="B39" s="307" t="s">
        <v>258</v>
      </c>
      <c r="C39" s="308"/>
      <c r="D39" s="113">
        <v>10.896443536235473</v>
      </c>
      <c r="E39" s="115">
        <v>5279</v>
      </c>
      <c r="F39" s="114">
        <v>5389</v>
      </c>
      <c r="G39" s="114">
        <v>5292</v>
      </c>
      <c r="H39" s="114">
        <v>5306</v>
      </c>
      <c r="I39" s="140">
        <v>5268</v>
      </c>
      <c r="J39" s="115">
        <v>11</v>
      </c>
      <c r="K39" s="116">
        <v>0.2088078967350038</v>
      </c>
    </row>
    <row r="40" spans="1:11" ht="14.1" customHeight="1" x14ac:dyDescent="0.2">
      <c r="A40" s="306" t="s">
        <v>259</v>
      </c>
      <c r="B40" s="307" t="s">
        <v>260</v>
      </c>
      <c r="C40" s="308"/>
      <c r="D40" s="113">
        <v>10.588890953000186</v>
      </c>
      <c r="E40" s="115">
        <v>5130</v>
      </c>
      <c r="F40" s="114">
        <v>5231</v>
      </c>
      <c r="G40" s="114">
        <v>5130</v>
      </c>
      <c r="H40" s="114">
        <v>5139</v>
      </c>
      <c r="I40" s="140">
        <v>5108</v>
      </c>
      <c r="J40" s="115">
        <v>22</v>
      </c>
      <c r="K40" s="116">
        <v>0.43069694596711039</v>
      </c>
    </row>
    <row r="41" spans="1:11" ht="14.1" customHeight="1" x14ac:dyDescent="0.2">
      <c r="A41" s="306"/>
      <c r="B41" s="307" t="s">
        <v>261</v>
      </c>
      <c r="C41" s="308"/>
      <c r="D41" s="113">
        <v>5.2428426940780648</v>
      </c>
      <c r="E41" s="115">
        <v>2540</v>
      </c>
      <c r="F41" s="114">
        <v>2603</v>
      </c>
      <c r="G41" s="114">
        <v>2460</v>
      </c>
      <c r="H41" s="114">
        <v>2455</v>
      </c>
      <c r="I41" s="140">
        <v>2385</v>
      </c>
      <c r="J41" s="115">
        <v>155</v>
      </c>
      <c r="K41" s="116">
        <v>6.4989517819706499</v>
      </c>
    </row>
    <row r="42" spans="1:11" ht="14.1" customHeight="1" x14ac:dyDescent="0.2">
      <c r="A42" s="306">
        <v>52</v>
      </c>
      <c r="B42" s="307" t="s">
        <v>262</v>
      </c>
      <c r="C42" s="308"/>
      <c r="D42" s="113">
        <v>6.491630028691147</v>
      </c>
      <c r="E42" s="115">
        <v>3145</v>
      </c>
      <c r="F42" s="114">
        <v>3092</v>
      </c>
      <c r="G42" s="114">
        <v>3150</v>
      </c>
      <c r="H42" s="114">
        <v>3140</v>
      </c>
      <c r="I42" s="140">
        <v>3119</v>
      </c>
      <c r="J42" s="115">
        <v>26</v>
      </c>
      <c r="K42" s="116">
        <v>0.8336005129849311</v>
      </c>
    </row>
    <row r="43" spans="1:11" ht="14.1" customHeight="1" x14ac:dyDescent="0.2">
      <c r="A43" s="306" t="s">
        <v>263</v>
      </c>
      <c r="B43" s="307" t="s">
        <v>264</v>
      </c>
      <c r="C43" s="308"/>
      <c r="D43" s="113">
        <v>6.4152579107065453</v>
      </c>
      <c r="E43" s="115">
        <v>3108</v>
      </c>
      <c r="F43" s="114">
        <v>3051</v>
      </c>
      <c r="G43" s="114">
        <v>3103</v>
      </c>
      <c r="H43" s="114">
        <v>3097</v>
      </c>
      <c r="I43" s="140">
        <v>3073</v>
      </c>
      <c r="J43" s="115">
        <v>35</v>
      </c>
      <c r="K43" s="116">
        <v>1.1389521640091116</v>
      </c>
    </row>
    <row r="44" spans="1:11" ht="14.1" customHeight="1" x14ac:dyDescent="0.2">
      <c r="A44" s="306">
        <v>53</v>
      </c>
      <c r="B44" s="307" t="s">
        <v>265</v>
      </c>
      <c r="C44" s="308"/>
      <c r="D44" s="113">
        <v>1.5790451421140628</v>
      </c>
      <c r="E44" s="115">
        <v>765</v>
      </c>
      <c r="F44" s="114">
        <v>772</v>
      </c>
      <c r="G44" s="114">
        <v>783</v>
      </c>
      <c r="H44" s="114">
        <v>803</v>
      </c>
      <c r="I44" s="140">
        <v>802</v>
      </c>
      <c r="J44" s="115">
        <v>-37</v>
      </c>
      <c r="K44" s="116">
        <v>-4.6134663341645883</v>
      </c>
    </row>
    <row r="45" spans="1:11" ht="14.1" customHeight="1" x14ac:dyDescent="0.2">
      <c r="A45" s="306" t="s">
        <v>266</v>
      </c>
      <c r="B45" s="307" t="s">
        <v>267</v>
      </c>
      <c r="C45" s="308"/>
      <c r="D45" s="113">
        <v>1.5418911387702026</v>
      </c>
      <c r="E45" s="115">
        <v>747</v>
      </c>
      <c r="F45" s="114">
        <v>757</v>
      </c>
      <c r="G45" s="114">
        <v>769</v>
      </c>
      <c r="H45" s="114">
        <v>790</v>
      </c>
      <c r="I45" s="140">
        <v>790</v>
      </c>
      <c r="J45" s="115">
        <v>-43</v>
      </c>
      <c r="K45" s="116">
        <v>-5.443037974683544</v>
      </c>
    </row>
    <row r="46" spans="1:11" ht="14.1" customHeight="1" x14ac:dyDescent="0.2">
      <c r="A46" s="306">
        <v>54</v>
      </c>
      <c r="B46" s="307" t="s">
        <v>268</v>
      </c>
      <c r="C46" s="308"/>
      <c r="D46" s="113">
        <v>14.983383904060107</v>
      </c>
      <c r="E46" s="115">
        <v>7259</v>
      </c>
      <c r="F46" s="114">
        <v>7394</v>
      </c>
      <c r="G46" s="114">
        <v>7383</v>
      </c>
      <c r="H46" s="114">
        <v>7385</v>
      </c>
      <c r="I46" s="140">
        <v>7411</v>
      </c>
      <c r="J46" s="115">
        <v>-152</v>
      </c>
      <c r="K46" s="116">
        <v>-2.0510052624477129</v>
      </c>
    </row>
    <row r="47" spans="1:11" ht="14.1" customHeight="1" x14ac:dyDescent="0.2">
      <c r="A47" s="306">
        <v>61</v>
      </c>
      <c r="B47" s="307" t="s">
        <v>269</v>
      </c>
      <c r="C47" s="308"/>
      <c r="D47" s="113">
        <v>0.68528495056453442</v>
      </c>
      <c r="E47" s="115">
        <v>332</v>
      </c>
      <c r="F47" s="114">
        <v>324</v>
      </c>
      <c r="G47" s="114">
        <v>330</v>
      </c>
      <c r="H47" s="114">
        <v>301</v>
      </c>
      <c r="I47" s="140">
        <v>316</v>
      </c>
      <c r="J47" s="115">
        <v>16</v>
      </c>
      <c r="K47" s="116">
        <v>5.0632911392405067</v>
      </c>
    </row>
    <row r="48" spans="1:11" ht="14.1" customHeight="1" x14ac:dyDescent="0.2">
      <c r="A48" s="306">
        <v>62</v>
      </c>
      <c r="B48" s="307" t="s">
        <v>270</v>
      </c>
      <c r="C48" s="308"/>
      <c r="D48" s="113">
        <v>11.594113154581295</v>
      </c>
      <c r="E48" s="115">
        <v>5617</v>
      </c>
      <c r="F48" s="114">
        <v>5824</v>
      </c>
      <c r="G48" s="114">
        <v>5868</v>
      </c>
      <c r="H48" s="114">
        <v>5972</v>
      </c>
      <c r="I48" s="140">
        <v>5834</v>
      </c>
      <c r="J48" s="115">
        <v>-217</v>
      </c>
      <c r="K48" s="116">
        <v>-3.71957490572506</v>
      </c>
    </row>
    <row r="49" spans="1:11" ht="14.1" customHeight="1" x14ac:dyDescent="0.2">
      <c r="A49" s="306">
        <v>63</v>
      </c>
      <c r="B49" s="307" t="s">
        <v>271</v>
      </c>
      <c r="C49" s="308"/>
      <c r="D49" s="113">
        <v>7.5340062336161164</v>
      </c>
      <c r="E49" s="115">
        <v>3650</v>
      </c>
      <c r="F49" s="114">
        <v>4208</v>
      </c>
      <c r="G49" s="114">
        <v>4223</v>
      </c>
      <c r="H49" s="114">
        <v>4249</v>
      </c>
      <c r="I49" s="140">
        <v>4118</v>
      </c>
      <c r="J49" s="115">
        <v>-468</v>
      </c>
      <c r="K49" s="116">
        <v>-11.364740165128703</v>
      </c>
    </row>
    <row r="50" spans="1:11" ht="14.1" customHeight="1" x14ac:dyDescent="0.2">
      <c r="A50" s="306" t="s">
        <v>272</v>
      </c>
      <c r="B50" s="307" t="s">
        <v>273</v>
      </c>
      <c r="C50" s="308"/>
      <c r="D50" s="113">
        <v>0.32200136231345594</v>
      </c>
      <c r="E50" s="115">
        <v>156</v>
      </c>
      <c r="F50" s="114">
        <v>156</v>
      </c>
      <c r="G50" s="114">
        <v>160</v>
      </c>
      <c r="H50" s="114">
        <v>159</v>
      </c>
      <c r="I50" s="140">
        <v>152</v>
      </c>
      <c r="J50" s="115">
        <v>4</v>
      </c>
      <c r="K50" s="116">
        <v>2.6315789473684212</v>
      </c>
    </row>
    <row r="51" spans="1:11" ht="14.1" customHeight="1" x14ac:dyDescent="0.2">
      <c r="A51" s="306" t="s">
        <v>274</v>
      </c>
      <c r="B51" s="307" t="s">
        <v>275</v>
      </c>
      <c r="C51" s="308"/>
      <c r="D51" s="113">
        <v>6.8425289491609389</v>
      </c>
      <c r="E51" s="115">
        <v>3315</v>
      </c>
      <c r="F51" s="114">
        <v>3850</v>
      </c>
      <c r="G51" s="114">
        <v>3857</v>
      </c>
      <c r="H51" s="114">
        <v>3909</v>
      </c>
      <c r="I51" s="140">
        <v>3794</v>
      </c>
      <c r="J51" s="115">
        <v>-479</v>
      </c>
      <c r="K51" s="116">
        <v>-12.625197680548235</v>
      </c>
    </row>
    <row r="52" spans="1:11" ht="14.1" customHeight="1" x14ac:dyDescent="0.2">
      <c r="A52" s="306">
        <v>71</v>
      </c>
      <c r="B52" s="307" t="s">
        <v>276</v>
      </c>
      <c r="C52" s="308"/>
      <c r="D52" s="113">
        <v>10.919148760501166</v>
      </c>
      <c r="E52" s="115">
        <v>5290</v>
      </c>
      <c r="F52" s="114">
        <v>5377</v>
      </c>
      <c r="G52" s="114">
        <v>5326</v>
      </c>
      <c r="H52" s="114">
        <v>5350</v>
      </c>
      <c r="I52" s="140">
        <v>5315</v>
      </c>
      <c r="J52" s="115">
        <v>-25</v>
      </c>
      <c r="K52" s="116">
        <v>-0.47036688617121353</v>
      </c>
    </row>
    <row r="53" spans="1:11" ht="14.1" customHeight="1" x14ac:dyDescent="0.2">
      <c r="A53" s="306" t="s">
        <v>277</v>
      </c>
      <c r="B53" s="307" t="s">
        <v>278</v>
      </c>
      <c r="C53" s="308"/>
      <c r="D53" s="113">
        <v>0.88137552376824158</v>
      </c>
      <c r="E53" s="115">
        <v>427</v>
      </c>
      <c r="F53" s="114">
        <v>441</v>
      </c>
      <c r="G53" s="114">
        <v>425</v>
      </c>
      <c r="H53" s="114">
        <v>420</v>
      </c>
      <c r="I53" s="140">
        <v>411</v>
      </c>
      <c r="J53" s="115">
        <v>16</v>
      </c>
      <c r="K53" s="116">
        <v>3.8929440389294405</v>
      </c>
    </row>
    <row r="54" spans="1:11" ht="14.1" customHeight="1" x14ac:dyDescent="0.2">
      <c r="A54" s="306" t="s">
        <v>279</v>
      </c>
      <c r="B54" s="307" t="s">
        <v>280</v>
      </c>
      <c r="C54" s="308"/>
      <c r="D54" s="113">
        <v>9.7240283196069939</v>
      </c>
      <c r="E54" s="115">
        <v>4711</v>
      </c>
      <c r="F54" s="114">
        <v>4769</v>
      </c>
      <c r="G54" s="114">
        <v>4743</v>
      </c>
      <c r="H54" s="114">
        <v>4782</v>
      </c>
      <c r="I54" s="140">
        <v>4759</v>
      </c>
      <c r="J54" s="115">
        <v>-48</v>
      </c>
      <c r="K54" s="116">
        <v>-1.0086152553057366</v>
      </c>
    </row>
    <row r="55" spans="1:11" ht="14.1" customHeight="1" x14ac:dyDescent="0.2">
      <c r="A55" s="306">
        <v>72</v>
      </c>
      <c r="B55" s="307" t="s">
        <v>281</v>
      </c>
      <c r="C55" s="308"/>
      <c r="D55" s="113">
        <v>1.0134786467686339</v>
      </c>
      <c r="E55" s="115">
        <v>491</v>
      </c>
      <c r="F55" s="114">
        <v>485</v>
      </c>
      <c r="G55" s="114">
        <v>501</v>
      </c>
      <c r="H55" s="114">
        <v>510</v>
      </c>
      <c r="I55" s="140">
        <v>526</v>
      </c>
      <c r="J55" s="115">
        <v>-35</v>
      </c>
      <c r="K55" s="116">
        <v>-6.6539923954372622</v>
      </c>
    </row>
    <row r="56" spans="1:11" ht="14.1" customHeight="1" x14ac:dyDescent="0.2">
      <c r="A56" s="306" t="s">
        <v>282</v>
      </c>
      <c r="B56" s="307" t="s">
        <v>283</v>
      </c>
      <c r="C56" s="308"/>
      <c r="D56" s="113">
        <v>0.22292402006316181</v>
      </c>
      <c r="E56" s="115">
        <v>108</v>
      </c>
      <c r="F56" s="114">
        <v>108</v>
      </c>
      <c r="G56" s="114">
        <v>121</v>
      </c>
      <c r="H56" s="114">
        <v>115</v>
      </c>
      <c r="I56" s="140">
        <v>120</v>
      </c>
      <c r="J56" s="115">
        <v>-12</v>
      </c>
      <c r="K56" s="116">
        <v>-10</v>
      </c>
    </row>
    <row r="57" spans="1:11" ht="14.1" customHeight="1" x14ac:dyDescent="0.2">
      <c r="A57" s="306" t="s">
        <v>284</v>
      </c>
      <c r="B57" s="307" t="s">
        <v>285</v>
      </c>
      <c r="C57" s="308"/>
      <c r="D57" s="113">
        <v>0.49332259995458955</v>
      </c>
      <c r="E57" s="115">
        <v>239</v>
      </c>
      <c r="F57" s="114">
        <v>240</v>
      </c>
      <c r="G57" s="114">
        <v>239</v>
      </c>
      <c r="H57" s="114">
        <v>244</v>
      </c>
      <c r="I57" s="140">
        <v>254</v>
      </c>
      <c r="J57" s="115">
        <v>-15</v>
      </c>
      <c r="K57" s="116">
        <v>-5.9055118110236222</v>
      </c>
    </row>
    <row r="58" spans="1:11" ht="14.1" customHeight="1" x14ac:dyDescent="0.2">
      <c r="A58" s="306">
        <v>73</v>
      </c>
      <c r="B58" s="307" t="s">
        <v>286</v>
      </c>
      <c r="C58" s="308"/>
      <c r="D58" s="113">
        <v>0.79468284929923416</v>
      </c>
      <c r="E58" s="115">
        <v>385</v>
      </c>
      <c r="F58" s="114">
        <v>369</v>
      </c>
      <c r="G58" s="114">
        <v>357</v>
      </c>
      <c r="H58" s="114">
        <v>359</v>
      </c>
      <c r="I58" s="140">
        <v>355</v>
      </c>
      <c r="J58" s="115">
        <v>30</v>
      </c>
      <c r="K58" s="116">
        <v>8.4507042253521121</v>
      </c>
    </row>
    <row r="59" spans="1:11" ht="14.1" customHeight="1" x14ac:dyDescent="0.2">
      <c r="A59" s="306" t="s">
        <v>287</v>
      </c>
      <c r="B59" s="307" t="s">
        <v>288</v>
      </c>
      <c r="C59" s="308"/>
      <c r="D59" s="113">
        <v>0.51809193551716304</v>
      </c>
      <c r="E59" s="115">
        <v>251</v>
      </c>
      <c r="F59" s="114">
        <v>239</v>
      </c>
      <c r="G59" s="114">
        <v>230</v>
      </c>
      <c r="H59" s="114">
        <v>232</v>
      </c>
      <c r="I59" s="140">
        <v>230</v>
      </c>
      <c r="J59" s="115">
        <v>21</v>
      </c>
      <c r="K59" s="116">
        <v>9.1304347826086953</v>
      </c>
    </row>
    <row r="60" spans="1:11" ht="14.1" customHeight="1" x14ac:dyDescent="0.2">
      <c r="A60" s="306">
        <v>81</v>
      </c>
      <c r="B60" s="307" t="s">
        <v>289</v>
      </c>
      <c r="C60" s="308"/>
      <c r="D60" s="113">
        <v>4.4275187318100189</v>
      </c>
      <c r="E60" s="115">
        <v>2145</v>
      </c>
      <c r="F60" s="114">
        <v>2165</v>
      </c>
      <c r="G60" s="114">
        <v>2143</v>
      </c>
      <c r="H60" s="114">
        <v>2165</v>
      </c>
      <c r="I60" s="140">
        <v>2152</v>
      </c>
      <c r="J60" s="115">
        <v>-7</v>
      </c>
      <c r="K60" s="116">
        <v>-0.32527881040892193</v>
      </c>
    </row>
    <row r="61" spans="1:11" ht="14.1" customHeight="1" x14ac:dyDescent="0.2">
      <c r="A61" s="306" t="s">
        <v>290</v>
      </c>
      <c r="B61" s="307" t="s">
        <v>291</v>
      </c>
      <c r="C61" s="308"/>
      <c r="D61" s="113">
        <v>1.4820319111606497</v>
      </c>
      <c r="E61" s="115">
        <v>718</v>
      </c>
      <c r="F61" s="114">
        <v>711</v>
      </c>
      <c r="G61" s="114">
        <v>709</v>
      </c>
      <c r="H61" s="114">
        <v>717</v>
      </c>
      <c r="I61" s="140">
        <v>699</v>
      </c>
      <c r="J61" s="115">
        <v>19</v>
      </c>
      <c r="K61" s="116">
        <v>2.7181688125894135</v>
      </c>
    </row>
    <row r="62" spans="1:11" ht="14.1" customHeight="1" x14ac:dyDescent="0.2">
      <c r="A62" s="306" t="s">
        <v>292</v>
      </c>
      <c r="B62" s="307" t="s">
        <v>293</v>
      </c>
      <c r="C62" s="308"/>
      <c r="D62" s="113">
        <v>1.8577001671930151</v>
      </c>
      <c r="E62" s="115">
        <v>900</v>
      </c>
      <c r="F62" s="114">
        <v>924</v>
      </c>
      <c r="G62" s="114">
        <v>902</v>
      </c>
      <c r="H62" s="114">
        <v>923</v>
      </c>
      <c r="I62" s="140">
        <v>892</v>
      </c>
      <c r="J62" s="115">
        <v>8</v>
      </c>
      <c r="K62" s="116">
        <v>0.89686098654708524</v>
      </c>
    </row>
    <row r="63" spans="1:11" ht="14.1" customHeight="1" x14ac:dyDescent="0.2">
      <c r="A63" s="306"/>
      <c r="B63" s="307" t="s">
        <v>294</v>
      </c>
      <c r="C63" s="308"/>
      <c r="D63" s="113">
        <v>1.4779036885668875</v>
      </c>
      <c r="E63" s="115">
        <v>716</v>
      </c>
      <c r="F63" s="114">
        <v>725</v>
      </c>
      <c r="G63" s="114">
        <v>704</v>
      </c>
      <c r="H63" s="114">
        <v>728</v>
      </c>
      <c r="I63" s="140">
        <v>715</v>
      </c>
      <c r="J63" s="115">
        <v>1</v>
      </c>
      <c r="K63" s="116">
        <v>0.13986013986013987</v>
      </c>
    </row>
    <row r="64" spans="1:11" ht="14.1" customHeight="1" x14ac:dyDescent="0.2">
      <c r="A64" s="306" t="s">
        <v>295</v>
      </c>
      <c r="B64" s="307" t="s">
        <v>296</v>
      </c>
      <c r="C64" s="308"/>
      <c r="D64" s="113">
        <v>0.10114145354717527</v>
      </c>
      <c r="E64" s="115">
        <v>49</v>
      </c>
      <c r="F64" s="114">
        <v>49</v>
      </c>
      <c r="G64" s="114">
        <v>46</v>
      </c>
      <c r="H64" s="114">
        <v>37</v>
      </c>
      <c r="I64" s="140">
        <v>52</v>
      </c>
      <c r="J64" s="115">
        <v>-3</v>
      </c>
      <c r="K64" s="116">
        <v>-5.7692307692307692</v>
      </c>
    </row>
    <row r="65" spans="1:11" ht="14.1" customHeight="1" x14ac:dyDescent="0.2">
      <c r="A65" s="306" t="s">
        <v>297</v>
      </c>
      <c r="B65" s="307" t="s">
        <v>298</v>
      </c>
      <c r="C65" s="308"/>
      <c r="D65" s="113">
        <v>0.63781039073626855</v>
      </c>
      <c r="E65" s="115">
        <v>309</v>
      </c>
      <c r="F65" s="114">
        <v>319</v>
      </c>
      <c r="G65" s="114">
        <v>329</v>
      </c>
      <c r="H65" s="114">
        <v>328</v>
      </c>
      <c r="I65" s="140">
        <v>338</v>
      </c>
      <c r="J65" s="115">
        <v>-29</v>
      </c>
      <c r="K65" s="116">
        <v>-8.5798816568047336</v>
      </c>
    </row>
    <row r="66" spans="1:11" ht="14.1" customHeight="1" x14ac:dyDescent="0.2">
      <c r="A66" s="306">
        <v>82</v>
      </c>
      <c r="B66" s="307" t="s">
        <v>299</v>
      </c>
      <c r="C66" s="308"/>
      <c r="D66" s="113">
        <v>2.7328833570706133</v>
      </c>
      <c r="E66" s="115">
        <v>1324</v>
      </c>
      <c r="F66" s="114">
        <v>1381</v>
      </c>
      <c r="G66" s="114">
        <v>1355</v>
      </c>
      <c r="H66" s="114">
        <v>1357</v>
      </c>
      <c r="I66" s="140">
        <v>1366</v>
      </c>
      <c r="J66" s="115">
        <v>-42</v>
      </c>
      <c r="K66" s="116">
        <v>-3.0746705710102491</v>
      </c>
    </row>
    <row r="67" spans="1:11" ht="14.1" customHeight="1" x14ac:dyDescent="0.2">
      <c r="A67" s="306" t="s">
        <v>300</v>
      </c>
      <c r="B67" s="307" t="s">
        <v>301</v>
      </c>
      <c r="C67" s="308"/>
      <c r="D67" s="113">
        <v>1.0981072099407601</v>
      </c>
      <c r="E67" s="115">
        <v>532</v>
      </c>
      <c r="F67" s="114">
        <v>529</v>
      </c>
      <c r="G67" s="114">
        <v>497</v>
      </c>
      <c r="H67" s="114">
        <v>504</v>
      </c>
      <c r="I67" s="140">
        <v>511</v>
      </c>
      <c r="J67" s="115">
        <v>21</v>
      </c>
      <c r="K67" s="116">
        <v>4.1095890410958908</v>
      </c>
    </row>
    <row r="68" spans="1:11" ht="14.1" customHeight="1" x14ac:dyDescent="0.2">
      <c r="A68" s="306" t="s">
        <v>302</v>
      </c>
      <c r="B68" s="307" t="s">
        <v>303</v>
      </c>
      <c r="C68" s="308"/>
      <c r="D68" s="113">
        <v>0.99283753379982254</v>
      </c>
      <c r="E68" s="115">
        <v>481</v>
      </c>
      <c r="F68" s="114">
        <v>531</v>
      </c>
      <c r="G68" s="114">
        <v>530</v>
      </c>
      <c r="H68" s="114">
        <v>523</v>
      </c>
      <c r="I68" s="140">
        <v>532</v>
      </c>
      <c r="J68" s="115">
        <v>-51</v>
      </c>
      <c r="K68" s="116">
        <v>-9.5864661654135332</v>
      </c>
    </row>
    <row r="69" spans="1:11" ht="14.1" customHeight="1" x14ac:dyDescent="0.2">
      <c r="A69" s="306">
        <v>83</v>
      </c>
      <c r="B69" s="307" t="s">
        <v>304</v>
      </c>
      <c r="C69" s="308"/>
      <c r="D69" s="113">
        <v>3.5461432080417774</v>
      </c>
      <c r="E69" s="115">
        <v>1718</v>
      </c>
      <c r="F69" s="114">
        <v>1723</v>
      </c>
      <c r="G69" s="114">
        <v>1713</v>
      </c>
      <c r="H69" s="114">
        <v>1736</v>
      </c>
      <c r="I69" s="140">
        <v>1754</v>
      </c>
      <c r="J69" s="115">
        <v>-36</v>
      </c>
      <c r="K69" s="116">
        <v>-2.0524515393386547</v>
      </c>
    </row>
    <row r="70" spans="1:11" ht="14.1" customHeight="1" x14ac:dyDescent="0.2">
      <c r="A70" s="306" t="s">
        <v>305</v>
      </c>
      <c r="B70" s="307" t="s">
        <v>306</v>
      </c>
      <c r="C70" s="308"/>
      <c r="D70" s="113">
        <v>1.9629698433339526</v>
      </c>
      <c r="E70" s="115">
        <v>951</v>
      </c>
      <c r="F70" s="114">
        <v>944</v>
      </c>
      <c r="G70" s="114">
        <v>934</v>
      </c>
      <c r="H70" s="114">
        <v>948</v>
      </c>
      <c r="I70" s="140">
        <v>954</v>
      </c>
      <c r="J70" s="115">
        <v>-3</v>
      </c>
      <c r="K70" s="116">
        <v>-0.31446540880503143</v>
      </c>
    </row>
    <row r="71" spans="1:11" ht="14.1" customHeight="1" x14ac:dyDescent="0.2">
      <c r="A71" s="306"/>
      <c r="B71" s="307" t="s">
        <v>307</v>
      </c>
      <c r="C71" s="308"/>
      <c r="D71" s="113">
        <v>1.2653002249881313</v>
      </c>
      <c r="E71" s="115">
        <v>613</v>
      </c>
      <c r="F71" s="114">
        <v>608</v>
      </c>
      <c r="G71" s="114">
        <v>602</v>
      </c>
      <c r="H71" s="114">
        <v>596</v>
      </c>
      <c r="I71" s="140">
        <v>585</v>
      </c>
      <c r="J71" s="115">
        <v>28</v>
      </c>
      <c r="K71" s="116">
        <v>4.7863247863247862</v>
      </c>
    </row>
    <row r="72" spans="1:11" ht="14.1" customHeight="1" x14ac:dyDescent="0.2">
      <c r="A72" s="306">
        <v>84</v>
      </c>
      <c r="B72" s="307" t="s">
        <v>308</v>
      </c>
      <c r="C72" s="308"/>
      <c r="D72" s="113">
        <v>1.22608211034739</v>
      </c>
      <c r="E72" s="115">
        <v>594</v>
      </c>
      <c r="F72" s="114">
        <v>608</v>
      </c>
      <c r="G72" s="114">
        <v>605</v>
      </c>
      <c r="H72" s="114">
        <v>575</v>
      </c>
      <c r="I72" s="140">
        <v>567</v>
      </c>
      <c r="J72" s="115">
        <v>27</v>
      </c>
      <c r="K72" s="116">
        <v>4.7619047619047619</v>
      </c>
    </row>
    <row r="73" spans="1:11" ht="14.1" customHeight="1" x14ac:dyDescent="0.2">
      <c r="A73" s="306" t="s">
        <v>309</v>
      </c>
      <c r="B73" s="307" t="s">
        <v>310</v>
      </c>
      <c r="C73" s="308"/>
      <c r="D73" s="113">
        <v>9.4949119656531883E-2</v>
      </c>
      <c r="E73" s="115">
        <v>46</v>
      </c>
      <c r="F73" s="114">
        <v>39</v>
      </c>
      <c r="G73" s="114">
        <v>38</v>
      </c>
      <c r="H73" s="114">
        <v>34</v>
      </c>
      <c r="I73" s="140">
        <v>37</v>
      </c>
      <c r="J73" s="115">
        <v>9</v>
      </c>
      <c r="K73" s="116">
        <v>24.324324324324323</v>
      </c>
    </row>
    <row r="74" spans="1:11" ht="14.1" customHeight="1" x14ac:dyDescent="0.2">
      <c r="A74" s="306" t="s">
        <v>311</v>
      </c>
      <c r="B74" s="307" t="s">
        <v>312</v>
      </c>
      <c r="C74" s="308"/>
      <c r="D74" s="113">
        <v>2.6833446859454661E-2</v>
      </c>
      <c r="E74" s="115">
        <v>13</v>
      </c>
      <c r="F74" s="114">
        <v>14</v>
      </c>
      <c r="G74" s="114">
        <v>14</v>
      </c>
      <c r="H74" s="114">
        <v>16</v>
      </c>
      <c r="I74" s="140">
        <v>11</v>
      </c>
      <c r="J74" s="115">
        <v>2</v>
      </c>
      <c r="K74" s="116">
        <v>18.181818181818183</v>
      </c>
    </row>
    <row r="75" spans="1:11" ht="14.1" customHeight="1" x14ac:dyDescent="0.2">
      <c r="A75" s="306" t="s">
        <v>313</v>
      </c>
      <c r="B75" s="307" t="s">
        <v>314</v>
      </c>
      <c r="C75" s="308"/>
      <c r="D75" s="113">
        <v>0.13003901170351106</v>
      </c>
      <c r="E75" s="115">
        <v>63</v>
      </c>
      <c r="F75" s="114">
        <v>93</v>
      </c>
      <c r="G75" s="114">
        <v>81</v>
      </c>
      <c r="H75" s="114">
        <v>68</v>
      </c>
      <c r="I75" s="140">
        <v>70</v>
      </c>
      <c r="J75" s="115">
        <v>-7</v>
      </c>
      <c r="K75" s="116">
        <v>-10</v>
      </c>
    </row>
    <row r="76" spans="1:11" ht="14.1" customHeight="1" x14ac:dyDescent="0.2">
      <c r="A76" s="306">
        <v>91</v>
      </c>
      <c r="B76" s="307" t="s">
        <v>315</v>
      </c>
      <c r="C76" s="308"/>
      <c r="D76" s="113">
        <v>6.3987450203314963E-2</v>
      </c>
      <c r="E76" s="115">
        <v>31</v>
      </c>
      <c r="F76" s="114">
        <v>26</v>
      </c>
      <c r="G76" s="114">
        <v>26</v>
      </c>
      <c r="H76" s="114">
        <v>24</v>
      </c>
      <c r="I76" s="140">
        <v>24</v>
      </c>
      <c r="J76" s="115">
        <v>7</v>
      </c>
      <c r="K76" s="116">
        <v>29.166666666666668</v>
      </c>
    </row>
    <row r="77" spans="1:11" ht="14.1" customHeight="1" x14ac:dyDescent="0.2">
      <c r="A77" s="306">
        <v>92</v>
      </c>
      <c r="B77" s="307" t="s">
        <v>316</v>
      </c>
      <c r="C77" s="308"/>
      <c r="D77" s="113">
        <v>0.32612958490721822</v>
      </c>
      <c r="E77" s="115">
        <v>158</v>
      </c>
      <c r="F77" s="114">
        <v>153</v>
      </c>
      <c r="G77" s="114">
        <v>151</v>
      </c>
      <c r="H77" s="114">
        <v>144</v>
      </c>
      <c r="I77" s="140">
        <v>141</v>
      </c>
      <c r="J77" s="115">
        <v>17</v>
      </c>
      <c r="K77" s="116">
        <v>12.056737588652481</v>
      </c>
    </row>
    <row r="78" spans="1:11" ht="14.1" customHeight="1" x14ac:dyDescent="0.2">
      <c r="A78" s="306">
        <v>93</v>
      </c>
      <c r="B78" s="307" t="s">
        <v>317</v>
      </c>
      <c r="C78" s="308"/>
      <c r="D78" s="113">
        <v>0.11352612132846203</v>
      </c>
      <c r="E78" s="115">
        <v>55</v>
      </c>
      <c r="F78" s="114">
        <v>63</v>
      </c>
      <c r="G78" s="114">
        <v>60</v>
      </c>
      <c r="H78" s="114">
        <v>60</v>
      </c>
      <c r="I78" s="140">
        <v>62</v>
      </c>
      <c r="J78" s="115">
        <v>-7</v>
      </c>
      <c r="K78" s="116">
        <v>-11.290322580645162</v>
      </c>
    </row>
    <row r="79" spans="1:11" ht="14.1" customHeight="1" x14ac:dyDescent="0.2">
      <c r="A79" s="306">
        <v>94</v>
      </c>
      <c r="B79" s="307" t="s">
        <v>318</v>
      </c>
      <c r="C79" s="308"/>
      <c r="D79" s="113">
        <v>0.65225916981443643</v>
      </c>
      <c r="E79" s="115">
        <v>316</v>
      </c>
      <c r="F79" s="114">
        <v>346</v>
      </c>
      <c r="G79" s="114">
        <v>369</v>
      </c>
      <c r="H79" s="114">
        <v>319</v>
      </c>
      <c r="I79" s="140">
        <v>329</v>
      </c>
      <c r="J79" s="115">
        <v>-13</v>
      </c>
      <c r="K79" s="116">
        <v>-3.9513677811550152</v>
      </c>
    </row>
    <row r="80" spans="1:11" ht="14.1" customHeight="1" x14ac:dyDescent="0.2">
      <c r="A80" s="306" t="s">
        <v>319</v>
      </c>
      <c r="B80" s="307" t="s">
        <v>320</v>
      </c>
      <c r="C80" s="308"/>
      <c r="D80" s="113">
        <v>1.4448779078167894E-2</v>
      </c>
      <c r="E80" s="115">
        <v>7</v>
      </c>
      <c r="F80" s="114">
        <v>6</v>
      </c>
      <c r="G80" s="114">
        <v>7</v>
      </c>
      <c r="H80" s="114">
        <v>6</v>
      </c>
      <c r="I80" s="140">
        <v>5</v>
      </c>
      <c r="J80" s="115">
        <v>2</v>
      </c>
      <c r="K80" s="116">
        <v>40</v>
      </c>
    </row>
    <row r="81" spans="1:11" ht="14.1" customHeight="1" x14ac:dyDescent="0.2">
      <c r="A81" s="310" t="s">
        <v>321</v>
      </c>
      <c r="B81" s="311" t="s">
        <v>334</v>
      </c>
      <c r="C81" s="312"/>
      <c r="D81" s="125">
        <v>4.2293640473094305</v>
      </c>
      <c r="E81" s="143">
        <v>2049</v>
      </c>
      <c r="F81" s="144">
        <v>2098</v>
      </c>
      <c r="G81" s="144">
        <v>2090</v>
      </c>
      <c r="H81" s="144">
        <v>2141</v>
      </c>
      <c r="I81" s="145">
        <v>2046</v>
      </c>
      <c r="J81" s="143">
        <v>3</v>
      </c>
      <c r="K81" s="146">
        <v>0.1466275659824047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17619</v>
      </c>
      <c r="G12" s="536">
        <v>14093</v>
      </c>
      <c r="H12" s="536">
        <v>21219</v>
      </c>
      <c r="I12" s="536">
        <v>14906</v>
      </c>
      <c r="J12" s="537">
        <v>18191</v>
      </c>
      <c r="K12" s="538">
        <v>-572</v>
      </c>
      <c r="L12" s="349">
        <v>-3.1444120719036888</v>
      </c>
    </row>
    <row r="13" spans="1:17" s="110" customFormat="1" ht="15" customHeight="1" x14ac:dyDescent="0.2">
      <c r="A13" s="350" t="s">
        <v>345</v>
      </c>
      <c r="B13" s="351" t="s">
        <v>346</v>
      </c>
      <c r="C13" s="347"/>
      <c r="D13" s="347"/>
      <c r="E13" s="348"/>
      <c r="F13" s="536">
        <v>10557</v>
      </c>
      <c r="G13" s="536">
        <v>8074</v>
      </c>
      <c r="H13" s="536">
        <v>12741</v>
      </c>
      <c r="I13" s="536">
        <v>9304</v>
      </c>
      <c r="J13" s="537">
        <v>10801</v>
      </c>
      <c r="K13" s="538">
        <v>-244</v>
      </c>
      <c r="L13" s="349">
        <v>-2.2590500879548192</v>
      </c>
    </row>
    <row r="14" spans="1:17" s="110" customFormat="1" ht="22.5" customHeight="1" x14ac:dyDescent="0.2">
      <c r="A14" s="350"/>
      <c r="B14" s="351" t="s">
        <v>347</v>
      </c>
      <c r="C14" s="347"/>
      <c r="D14" s="347"/>
      <c r="E14" s="348"/>
      <c r="F14" s="536">
        <v>7062</v>
      </c>
      <c r="G14" s="536">
        <v>6019</v>
      </c>
      <c r="H14" s="536">
        <v>8478</v>
      </c>
      <c r="I14" s="536">
        <v>5602</v>
      </c>
      <c r="J14" s="537">
        <v>7390</v>
      </c>
      <c r="K14" s="538">
        <v>-328</v>
      </c>
      <c r="L14" s="349">
        <v>-4.4384303112313939</v>
      </c>
    </row>
    <row r="15" spans="1:17" s="110" customFormat="1" ht="15" customHeight="1" x14ac:dyDescent="0.2">
      <c r="A15" s="350" t="s">
        <v>348</v>
      </c>
      <c r="B15" s="351" t="s">
        <v>108</v>
      </c>
      <c r="C15" s="347"/>
      <c r="D15" s="347"/>
      <c r="E15" s="348"/>
      <c r="F15" s="536">
        <v>3929</v>
      </c>
      <c r="G15" s="536">
        <v>3818</v>
      </c>
      <c r="H15" s="536">
        <v>8574</v>
      </c>
      <c r="I15" s="536">
        <v>3381</v>
      </c>
      <c r="J15" s="537">
        <v>3892</v>
      </c>
      <c r="K15" s="538">
        <v>37</v>
      </c>
      <c r="L15" s="349">
        <v>0.95066803699897229</v>
      </c>
    </row>
    <row r="16" spans="1:17" s="110" customFormat="1" ht="15" customHeight="1" x14ac:dyDescent="0.2">
      <c r="A16" s="350"/>
      <c r="B16" s="351" t="s">
        <v>109</v>
      </c>
      <c r="C16" s="347"/>
      <c r="D16" s="347"/>
      <c r="E16" s="348"/>
      <c r="F16" s="536">
        <v>11690</v>
      </c>
      <c r="G16" s="536">
        <v>9264</v>
      </c>
      <c r="H16" s="536">
        <v>11267</v>
      </c>
      <c r="I16" s="536">
        <v>10301</v>
      </c>
      <c r="J16" s="537">
        <v>12550</v>
      </c>
      <c r="K16" s="538">
        <v>-860</v>
      </c>
      <c r="L16" s="349">
        <v>-6.8525896414342631</v>
      </c>
    </row>
    <row r="17" spans="1:12" s="110" customFormat="1" ht="15" customHeight="1" x14ac:dyDescent="0.2">
      <c r="A17" s="350"/>
      <c r="B17" s="351" t="s">
        <v>110</v>
      </c>
      <c r="C17" s="347"/>
      <c r="D17" s="347"/>
      <c r="E17" s="348"/>
      <c r="F17" s="536">
        <v>1856</v>
      </c>
      <c r="G17" s="536">
        <v>904</v>
      </c>
      <c r="H17" s="536">
        <v>1237</v>
      </c>
      <c r="I17" s="536">
        <v>1102</v>
      </c>
      <c r="J17" s="537">
        <v>1609</v>
      </c>
      <c r="K17" s="538">
        <v>247</v>
      </c>
      <c r="L17" s="349">
        <v>15.351149782473586</v>
      </c>
    </row>
    <row r="18" spans="1:12" s="110" customFormat="1" ht="15" customHeight="1" x14ac:dyDescent="0.2">
      <c r="A18" s="350"/>
      <c r="B18" s="351" t="s">
        <v>111</v>
      </c>
      <c r="C18" s="347"/>
      <c r="D18" s="347"/>
      <c r="E18" s="348"/>
      <c r="F18" s="536">
        <v>144</v>
      </c>
      <c r="G18" s="536">
        <v>107</v>
      </c>
      <c r="H18" s="536">
        <v>141</v>
      </c>
      <c r="I18" s="536">
        <v>122</v>
      </c>
      <c r="J18" s="537">
        <v>140</v>
      </c>
      <c r="K18" s="538">
        <v>4</v>
      </c>
      <c r="L18" s="349">
        <v>2.8571428571428572</v>
      </c>
    </row>
    <row r="19" spans="1:12" s="110" customFormat="1" ht="15" customHeight="1" x14ac:dyDescent="0.2">
      <c r="A19" s="118" t="s">
        <v>113</v>
      </c>
      <c r="B19" s="119" t="s">
        <v>181</v>
      </c>
      <c r="C19" s="347"/>
      <c r="D19" s="347"/>
      <c r="E19" s="348"/>
      <c r="F19" s="536">
        <v>12406</v>
      </c>
      <c r="G19" s="536">
        <v>9504</v>
      </c>
      <c r="H19" s="536">
        <v>15983</v>
      </c>
      <c r="I19" s="536">
        <v>10577</v>
      </c>
      <c r="J19" s="537">
        <v>12416</v>
      </c>
      <c r="K19" s="538">
        <v>-10</v>
      </c>
      <c r="L19" s="349">
        <v>-8.0541237113402067E-2</v>
      </c>
    </row>
    <row r="20" spans="1:12" s="110" customFormat="1" ht="15" customHeight="1" x14ac:dyDescent="0.2">
      <c r="A20" s="118"/>
      <c r="B20" s="119" t="s">
        <v>182</v>
      </c>
      <c r="C20" s="347"/>
      <c r="D20" s="347"/>
      <c r="E20" s="348"/>
      <c r="F20" s="536">
        <v>5213</v>
      </c>
      <c r="G20" s="536">
        <v>4589</v>
      </c>
      <c r="H20" s="536">
        <v>5236</v>
      </c>
      <c r="I20" s="536">
        <v>4329</v>
      </c>
      <c r="J20" s="537">
        <v>5775</v>
      </c>
      <c r="K20" s="538">
        <v>-562</v>
      </c>
      <c r="L20" s="349">
        <v>-9.7316017316017316</v>
      </c>
    </row>
    <row r="21" spans="1:12" s="110" customFormat="1" ht="15" customHeight="1" x14ac:dyDescent="0.2">
      <c r="A21" s="118" t="s">
        <v>113</v>
      </c>
      <c r="B21" s="119" t="s">
        <v>116</v>
      </c>
      <c r="C21" s="347"/>
      <c r="D21" s="347"/>
      <c r="E21" s="348"/>
      <c r="F21" s="536">
        <v>12953</v>
      </c>
      <c r="G21" s="536">
        <v>10014</v>
      </c>
      <c r="H21" s="536">
        <v>16305</v>
      </c>
      <c r="I21" s="536">
        <v>10658</v>
      </c>
      <c r="J21" s="537">
        <v>13473</v>
      </c>
      <c r="K21" s="538">
        <v>-520</v>
      </c>
      <c r="L21" s="349">
        <v>-3.8595709938395308</v>
      </c>
    </row>
    <row r="22" spans="1:12" s="110" customFormat="1" ht="15" customHeight="1" x14ac:dyDescent="0.2">
      <c r="A22" s="118"/>
      <c r="B22" s="119" t="s">
        <v>117</v>
      </c>
      <c r="C22" s="347"/>
      <c r="D22" s="347"/>
      <c r="E22" s="348"/>
      <c r="F22" s="536">
        <v>4653</v>
      </c>
      <c r="G22" s="536">
        <v>4048</v>
      </c>
      <c r="H22" s="536">
        <v>4884</v>
      </c>
      <c r="I22" s="536">
        <v>4218</v>
      </c>
      <c r="J22" s="537">
        <v>4695</v>
      </c>
      <c r="K22" s="538">
        <v>-42</v>
      </c>
      <c r="L22" s="349">
        <v>-0.89456869009584661</v>
      </c>
    </row>
    <row r="23" spans="1:12" s="110" customFormat="1" ht="15" customHeight="1" x14ac:dyDescent="0.2">
      <c r="A23" s="352" t="s">
        <v>348</v>
      </c>
      <c r="B23" s="353" t="s">
        <v>193</v>
      </c>
      <c r="C23" s="354"/>
      <c r="D23" s="354"/>
      <c r="E23" s="355"/>
      <c r="F23" s="539">
        <v>479</v>
      </c>
      <c r="G23" s="539">
        <v>766</v>
      </c>
      <c r="H23" s="539">
        <v>3873</v>
      </c>
      <c r="I23" s="539">
        <v>392</v>
      </c>
      <c r="J23" s="540">
        <v>362</v>
      </c>
      <c r="K23" s="541">
        <v>117</v>
      </c>
      <c r="L23" s="356">
        <v>32.320441988950279</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36.799999999999997</v>
      </c>
      <c r="G25" s="542">
        <v>41.2</v>
      </c>
      <c r="H25" s="542">
        <v>40.4</v>
      </c>
      <c r="I25" s="542">
        <v>40.299999999999997</v>
      </c>
      <c r="J25" s="542">
        <v>40.6</v>
      </c>
      <c r="K25" s="543" t="s">
        <v>350</v>
      </c>
      <c r="L25" s="364">
        <v>-3.8000000000000043</v>
      </c>
    </row>
    <row r="26" spans="1:12" s="110" customFormat="1" ht="15" customHeight="1" x14ac:dyDescent="0.2">
      <c r="A26" s="365" t="s">
        <v>105</v>
      </c>
      <c r="B26" s="366" t="s">
        <v>346</v>
      </c>
      <c r="C26" s="362"/>
      <c r="D26" s="362"/>
      <c r="E26" s="363"/>
      <c r="F26" s="542">
        <v>35.1</v>
      </c>
      <c r="G26" s="542">
        <v>38.799999999999997</v>
      </c>
      <c r="H26" s="542">
        <v>37.700000000000003</v>
      </c>
      <c r="I26" s="542">
        <v>37.5</v>
      </c>
      <c r="J26" s="544">
        <v>38.9</v>
      </c>
      <c r="K26" s="543" t="s">
        <v>350</v>
      </c>
      <c r="L26" s="364">
        <v>-3.7999999999999972</v>
      </c>
    </row>
    <row r="27" spans="1:12" s="110" customFormat="1" ht="15" customHeight="1" x14ac:dyDescent="0.2">
      <c r="A27" s="365"/>
      <c r="B27" s="366" t="s">
        <v>347</v>
      </c>
      <c r="C27" s="362"/>
      <c r="D27" s="362"/>
      <c r="E27" s="363"/>
      <c r="F27" s="542">
        <v>39.4</v>
      </c>
      <c r="G27" s="542">
        <v>44.6</v>
      </c>
      <c r="H27" s="542">
        <v>44.7</v>
      </c>
      <c r="I27" s="542">
        <v>45.2</v>
      </c>
      <c r="J27" s="542">
        <v>43.2</v>
      </c>
      <c r="K27" s="543" t="s">
        <v>350</v>
      </c>
      <c r="L27" s="364">
        <v>-3.8000000000000043</v>
      </c>
    </row>
    <row r="28" spans="1:12" s="110" customFormat="1" ht="15" customHeight="1" x14ac:dyDescent="0.2">
      <c r="A28" s="365" t="s">
        <v>113</v>
      </c>
      <c r="B28" s="366" t="s">
        <v>108</v>
      </c>
      <c r="C28" s="362"/>
      <c r="D28" s="362"/>
      <c r="E28" s="363"/>
      <c r="F28" s="542">
        <v>50.8</v>
      </c>
      <c r="G28" s="542">
        <v>47.9</v>
      </c>
      <c r="H28" s="542">
        <v>49.9</v>
      </c>
      <c r="I28" s="542">
        <v>50.9</v>
      </c>
      <c r="J28" s="542">
        <v>49.2</v>
      </c>
      <c r="K28" s="543" t="s">
        <v>350</v>
      </c>
      <c r="L28" s="364">
        <v>1.5999999999999943</v>
      </c>
    </row>
    <row r="29" spans="1:12" s="110" customFormat="1" ht="11.25" x14ac:dyDescent="0.2">
      <c r="A29" s="365"/>
      <c r="B29" s="366" t="s">
        <v>109</v>
      </c>
      <c r="C29" s="362"/>
      <c r="D29" s="362"/>
      <c r="E29" s="363"/>
      <c r="F29" s="542">
        <v>35.1</v>
      </c>
      <c r="G29" s="542">
        <v>39.9</v>
      </c>
      <c r="H29" s="542">
        <v>37.6</v>
      </c>
      <c r="I29" s="542">
        <v>38.200000000000003</v>
      </c>
      <c r="J29" s="544">
        <v>39.200000000000003</v>
      </c>
      <c r="K29" s="543" t="s">
        <v>350</v>
      </c>
      <c r="L29" s="364">
        <v>-4.1000000000000014</v>
      </c>
    </row>
    <row r="30" spans="1:12" s="110" customFormat="1" ht="15" customHeight="1" x14ac:dyDescent="0.2">
      <c r="A30" s="365"/>
      <c r="B30" s="366" t="s">
        <v>110</v>
      </c>
      <c r="C30" s="362"/>
      <c r="D30" s="362"/>
      <c r="E30" s="363"/>
      <c r="F30" s="542">
        <v>20.9</v>
      </c>
      <c r="G30" s="542">
        <v>32.1</v>
      </c>
      <c r="H30" s="542">
        <v>32.6</v>
      </c>
      <c r="I30" s="542">
        <v>31.6</v>
      </c>
      <c r="J30" s="542">
        <v>33.5</v>
      </c>
      <c r="K30" s="543" t="s">
        <v>350</v>
      </c>
      <c r="L30" s="364">
        <v>-12.600000000000001</v>
      </c>
    </row>
    <row r="31" spans="1:12" s="110" customFormat="1" ht="15" customHeight="1" x14ac:dyDescent="0.2">
      <c r="A31" s="365"/>
      <c r="B31" s="366" t="s">
        <v>111</v>
      </c>
      <c r="C31" s="362"/>
      <c r="D31" s="362"/>
      <c r="E31" s="363"/>
      <c r="F31" s="542">
        <v>41</v>
      </c>
      <c r="G31" s="542">
        <v>46.7</v>
      </c>
      <c r="H31" s="542">
        <v>36.200000000000003</v>
      </c>
      <c r="I31" s="542">
        <v>32</v>
      </c>
      <c r="J31" s="542">
        <v>32.9</v>
      </c>
      <c r="K31" s="543" t="s">
        <v>350</v>
      </c>
      <c r="L31" s="364">
        <v>8.1000000000000014</v>
      </c>
    </row>
    <row r="32" spans="1:12" s="110" customFormat="1" ht="15" customHeight="1" x14ac:dyDescent="0.2">
      <c r="A32" s="367" t="s">
        <v>113</v>
      </c>
      <c r="B32" s="368" t="s">
        <v>181</v>
      </c>
      <c r="C32" s="362"/>
      <c r="D32" s="362"/>
      <c r="E32" s="363"/>
      <c r="F32" s="542">
        <v>35.9</v>
      </c>
      <c r="G32" s="542">
        <v>40.4</v>
      </c>
      <c r="H32" s="542">
        <v>38.9</v>
      </c>
      <c r="I32" s="542">
        <v>39.700000000000003</v>
      </c>
      <c r="J32" s="544">
        <v>40.6</v>
      </c>
      <c r="K32" s="543" t="s">
        <v>350</v>
      </c>
      <c r="L32" s="364">
        <v>-4.7000000000000028</v>
      </c>
    </row>
    <row r="33" spans="1:12" s="110" customFormat="1" ht="15" customHeight="1" x14ac:dyDescent="0.2">
      <c r="A33" s="367"/>
      <c r="B33" s="368" t="s">
        <v>182</v>
      </c>
      <c r="C33" s="362"/>
      <c r="D33" s="362"/>
      <c r="E33" s="363"/>
      <c r="F33" s="542">
        <v>39</v>
      </c>
      <c r="G33" s="542">
        <v>42.9</v>
      </c>
      <c r="H33" s="542">
        <v>43.7</v>
      </c>
      <c r="I33" s="542">
        <v>41.8</v>
      </c>
      <c r="J33" s="542">
        <v>40.6</v>
      </c>
      <c r="K33" s="543" t="s">
        <v>350</v>
      </c>
      <c r="L33" s="364">
        <v>-1.6000000000000014</v>
      </c>
    </row>
    <row r="34" spans="1:12" s="369" customFormat="1" ht="15" customHeight="1" x14ac:dyDescent="0.2">
      <c r="A34" s="367" t="s">
        <v>113</v>
      </c>
      <c r="B34" s="368" t="s">
        <v>116</v>
      </c>
      <c r="C34" s="362"/>
      <c r="D34" s="362"/>
      <c r="E34" s="363"/>
      <c r="F34" s="542">
        <v>33.799999999999997</v>
      </c>
      <c r="G34" s="542">
        <v>40.6</v>
      </c>
      <c r="H34" s="542">
        <v>40.299999999999997</v>
      </c>
      <c r="I34" s="542">
        <v>38</v>
      </c>
      <c r="J34" s="542">
        <v>39.4</v>
      </c>
      <c r="K34" s="543" t="s">
        <v>350</v>
      </c>
      <c r="L34" s="364">
        <v>-5.6000000000000014</v>
      </c>
    </row>
    <row r="35" spans="1:12" s="369" customFormat="1" ht="11.25" x14ac:dyDescent="0.2">
      <c r="A35" s="370"/>
      <c r="B35" s="371" t="s">
        <v>117</v>
      </c>
      <c r="C35" s="372"/>
      <c r="D35" s="372"/>
      <c r="E35" s="373"/>
      <c r="F35" s="545">
        <v>45.2</v>
      </c>
      <c r="G35" s="545">
        <v>42.9</v>
      </c>
      <c r="H35" s="545">
        <v>40.799999999999997</v>
      </c>
      <c r="I35" s="545">
        <v>46</v>
      </c>
      <c r="J35" s="546">
        <v>44.1</v>
      </c>
      <c r="K35" s="547" t="s">
        <v>350</v>
      </c>
      <c r="L35" s="374">
        <v>1.1000000000000014</v>
      </c>
    </row>
    <row r="36" spans="1:12" s="369" customFormat="1" ht="15.95" customHeight="1" x14ac:dyDescent="0.2">
      <c r="A36" s="375" t="s">
        <v>351</v>
      </c>
      <c r="B36" s="376"/>
      <c r="C36" s="377"/>
      <c r="D36" s="376"/>
      <c r="E36" s="378"/>
      <c r="F36" s="548">
        <v>17067</v>
      </c>
      <c r="G36" s="548">
        <v>13126</v>
      </c>
      <c r="H36" s="548">
        <v>16483</v>
      </c>
      <c r="I36" s="548">
        <v>14435</v>
      </c>
      <c r="J36" s="548">
        <v>17669</v>
      </c>
      <c r="K36" s="549">
        <v>-602</v>
      </c>
      <c r="L36" s="380">
        <v>-3.4070971758447</v>
      </c>
    </row>
    <row r="37" spans="1:12" s="369" customFormat="1" ht="15.95" customHeight="1" x14ac:dyDescent="0.2">
      <c r="A37" s="381"/>
      <c r="B37" s="382" t="s">
        <v>113</v>
      </c>
      <c r="C37" s="382" t="s">
        <v>352</v>
      </c>
      <c r="D37" s="382"/>
      <c r="E37" s="383"/>
      <c r="F37" s="548">
        <v>6287</v>
      </c>
      <c r="G37" s="548">
        <v>5414</v>
      </c>
      <c r="H37" s="548">
        <v>6660</v>
      </c>
      <c r="I37" s="548">
        <v>5820</v>
      </c>
      <c r="J37" s="548">
        <v>7175</v>
      </c>
      <c r="K37" s="549">
        <v>-888</v>
      </c>
      <c r="L37" s="380">
        <v>-12.376306620209059</v>
      </c>
    </row>
    <row r="38" spans="1:12" s="369" customFormat="1" ht="15.95" customHeight="1" x14ac:dyDescent="0.2">
      <c r="A38" s="381"/>
      <c r="B38" s="384" t="s">
        <v>105</v>
      </c>
      <c r="C38" s="384" t="s">
        <v>106</v>
      </c>
      <c r="D38" s="385"/>
      <c r="E38" s="383"/>
      <c r="F38" s="548">
        <v>10258</v>
      </c>
      <c r="G38" s="548">
        <v>7676</v>
      </c>
      <c r="H38" s="548">
        <v>10082</v>
      </c>
      <c r="I38" s="548">
        <v>9133</v>
      </c>
      <c r="J38" s="550">
        <v>10571</v>
      </c>
      <c r="K38" s="549">
        <v>-313</v>
      </c>
      <c r="L38" s="380">
        <v>-2.960930848547914</v>
      </c>
    </row>
    <row r="39" spans="1:12" s="369" customFormat="1" ht="15.95" customHeight="1" x14ac:dyDescent="0.2">
      <c r="A39" s="381"/>
      <c r="B39" s="385"/>
      <c r="C39" s="382" t="s">
        <v>353</v>
      </c>
      <c r="D39" s="385"/>
      <c r="E39" s="383"/>
      <c r="F39" s="548">
        <v>3605</v>
      </c>
      <c r="G39" s="548">
        <v>2981</v>
      </c>
      <c r="H39" s="548">
        <v>3801</v>
      </c>
      <c r="I39" s="548">
        <v>3422</v>
      </c>
      <c r="J39" s="548">
        <v>4112</v>
      </c>
      <c r="K39" s="549">
        <v>-507</v>
      </c>
      <c r="L39" s="380">
        <v>-12.32976653696498</v>
      </c>
    </row>
    <row r="40" spans="1:12" s="369" customFormat="1" ht="15.95" customHeight="1" x14ac:dyDescent="0.2">
      <c r="A40" s="381"/>
      <c r="B40" s="384"/>
      <c r="C40" s="384" t="s">
        <v>107</v>
      </c>
      <c r="D40" s="385"/>
      <c r="E40" s="383"/>
      <c r="F40" s="548">
        <v>6809</v>
      </c>
      <c r="G40" s="548">
        <v>5450</v>
      </c>
      <c r="H40" s="548">
        <v>6401</v>
      </c>
      <c r="I40" s="548">
        <v>5302</v>
      </c>
      <c r="J40" s="548">
        <v>7098</v>
      </c>
      <c r="K40" s="549">
        <v>-289</v>
      </c>
      <c r="L40" s="380">
        <v>-4.0715694561848412</v>
      </c>
    </row>
    <row r="41" spans="1:12" s="369" customFormat="1" ht="24" customHeight="1" x14ac:dyDescent="0.2">
      <c r="A41" s="381"/>
      <c r="B41" s="385"/>
      <c r="C41" s="382" t="s">
        <v>353</v>
      </c>
      <c r="D41" s="385"/>
      <c r="E41" s="383"/>
      <c r="F41" s="548">
        <v>2682</v>
      </c>
      <c r="G41" s="548">
        <v>2433</v>
      </c>
      <c r="H41" s="548">
        <v>2859</v>
      </c>
      <c r="I41" s="548">
        <v>2398</v>
      </c>
      <c r="J41" s="550">
        <v>3063</v>
      </c>
      <c r="K41" s="549">
        <v>-381</v>
      </c>
      <c r="L41" s="380">
        <v>-12.438785504407443</v>
      </c>
    </row>
    <row r="42" spans="1:12" s="110" customFormat="1" ht="15" customHeight="1" x14ac:dyDescent="0.2">
      <c r="A42" s="381"/>
      <c r="B42" s="384" t="s">
        <v>113</v>
      </c>
      <c r="C42" s="384" t="s">
        <v>354</v>
      </c>
      <c r="D42" s="385"/>
      <c r="E42" s="383"/>
      <c r="F42" s="548">
        <v>3490</v>
      </c>
      <c r="G42" s="548">
        <v>3015</v>
      </c>
      <c r="H42" s="548">
        <v>4262</v>
      </c>
      <c r="I42" s="548">
        <v>3034</v>
      </c>
      <c r="J42" s="548">
        <v>3483</v>
      </c>
      <c r="K42" s="549">
        <v>7</v>
      </c>
      <c r="L42" s="380">
        <v>0.20097616996841802</v>
      </c>
    </row>
    <row r="43" spans="1:12" s="110" customFormat="1" ht="15" customHeight="1" x14ac:dyDescent="0.2">
      <c r="A43" s="381"/>
      <c r="B43" s="385"/>
      <c r="C43" s="382" t="s">
        <v>353</v>
      </c>
      <c r="D43" s="385"/>
      <c r="E43" s="383"/>
      <c r="F43" s="548">
        <v>1772</v>
      </c>
      <c r="G43" s="548">
        <v>1445</v>
      </c>
      <c r="H43" s="548">
        <v>2128</v>
      </c>
      <c r="I43" s="548">
        <v>1545</v>
      </c>
      <c r="J43" s="548">
        <v>1715</v>
      </c>
      <c r="K43" s="549">
        <v>57</v>
      </c>
      <c r="L43" s="380">
        <v>3.323615160349854</v>
      </c>
    </row>
    <row r="44" spans="1:12" s="110" customFormat="1" ht="15" customHeight="1" x14ac:dyDescent="0.2">
      <c r="A44" s="381"/>
      <c r="B44" s="384"/>
      <c r="C44" s="366" t="s">
        <v>109</v>
      </c>
      <c r="D44" s="385"/>
      <c r="E44" s="383"/>
      <c r="F44" s="548">
        <v>11583</v>
      </c>
      <c r="G44" s="548">
        <v>9101</v>
      </c>
      <c r="H44" s="548">
        <v>10848</v>
      </c>
      <c r="I44" s="548">
        <v>10182</v>
      </c>
      <c r="J44" s="550">
        <v>12438</v>
      </c>
      <c r="K44" s="549">
        <v>-855</v>
      </c>
      <c r="L44" s="380">
        <v>-6.8740955137481912</v>
      </c>
    </row>
    <row r="45" spans="1:12" s="110" customFormat="1" ht="15" customHeight="1" x14ac:dyDescent="0.2">
      <c r="A45" s="381"/>
      <c r="B45" s="385"/>
      <c r="C45" s="382" t="s">
        <v>353</v>
      </c>
      <c r="D45" s="385"/>
      <c r="E45" s="383"/>
      <c r="F45" s="548">
        <v>4069</v>
      </c>
      <c r="G45" s="548">
        <v>3629</v>
      </c>
      <c r="H45" s="548">
        <v>4079</v>
      </c>
      <c r="I45" s="548">
        <v>3889</v>
      </c>
      <c r="J45" s="548">
        <v>4875</v>
      </c>
      <c r="K45" s="549">
        <v>-806</v>
      </c>
      <c r="L45" s="380">
        <v>-16.533333333333335</v>
      </c>
    </row>
    <row r="46" spans="1:12" s="110" customFormat="1" ht="15" customHeight="1" x14ac:dyDescent="0.2">
      <c r="A46" s="381"/>
      <c r="B46" s="384"/>
      <c r="C46" s="366" t="s">
        <v>110</v>
      </c>
      <c r="D46" s="385"/>
      <c r="E46" s="383"/>
      <c r="F46" s="548">
        <v>1850</v>
      </c>
      <c r="G46" s="548">
        <v>903</v>
      </c>
      <c r="H46" s="548">
        <v>1232</v>
      </c>
      <c r="I46" s="548">
        <v>1097</v>
      </c>
      <c r="J46" s="548">
        <v>1608</v>
      </c>
      <c r="K46" s="549">
        <v>242</v>
      </c>
      <c r="L46" s="380">
        <v>15.049751243781095</v>
      </c>
    </row>
    <row r="47" spans="1:12" s="110" customFormat="1" ht="15" customHeight="1" x14ac:dyDescent="0.2">
      <c r="A47" s="381"/>
      <c r="B47" s="385"/>
      <c r="C47" s="382" t="s">
        <v>353</v>
      </c>
      <c r="D47" s="385"/>
      <c r="E47" s="383"/>
      <c r="F47" s="548">
        <v>387</v>
      </c>
      <c r="G47" s="548">
        <v>290</v>
      </c>
      <c r="H47" s="548">
        <v>402</v>
      </c>
      <c r="I47" s="548">
        <v>347</v>
      </c>
      <c r="J47" s="550">
        <v>539</v>
      </c>
      <c r="K47" s="549">
        <v>-152</v>
      </c>
      <c r="L47" s="380">
        <v>-28.200371057513916</v>
      </c>
    </row>
    <row r="48" spans="1:12" s="110" customFormat="1" ht="15" customHeight="1" x14ac:dyDescent="0.2">
      <c r="A48" s="381"/>
      <c r="B48" s="385"/>
      <c r="C48" s="366" t="s">
        <v>111</v>
      </c>
      <c r="D48" s="386"/>
      <c r="E48" s="387"/>
      <c r="F48" s="548">
        <v>144</v>
      </c>
      <c r="G48" s="548">
        <v>107</v>
      </c>
      <c r="H48" s="548">
        <v>141</v>
      </c>
      <c r="I48" s="548">
        <v>122</v>
      </c>
      <c r="J48" s="548">
        <v>140</v>
      </c>
      <c r="K48" s="549">
        <v>4</v>
      </c>
      <c r="L48" s="380">
        <v>2.8571428571428572</v>
      </c>
    </row>
    <row r="49" spans="1:12" s="110" customFormat="1" ht="15" customHeight="1" x14ac:dyDescent="0.2">
      <c r="A49" s="381"/>
      <c r="B49" s="385"/>
      <c r="C49" s="382" t="s">
        <v>353</v>
      </c>
      <c r="D49" s="385"/>
      <c r="E49" s="383"/>
      <c r="F49" s="548">
        <v>59</v>
      </c>
      <c r="G49" s="548">
        <v>50</v>
      </c>
      <c r="H49" s="548">
        <v>51</v>
      </c>
      <c r="I49" s="548">
        <v>39</v>
      </c>
      <c r="J49" s="548">
        <v>46</v>
      </c>
      <c r="K49" s="549">
        <v>13</v>
      </c>
      <c r="L49" s="380">
        <v>28.260869565217391</v>
      </c>
    </row>
    <row r="50" spans="1:12" s="110" customFormat="1" ht="15" customHeight="1" x14ac:dyDescent="0.2">
      <c r="A50" s="381"/>
      <c r="B50" s="384" t="s">
        <v>113</v>
      </c>
      <c r="C50" s="382" t="s">
        <v>181</v>
      </c>
      <c r="D50" s="385"/>
      <c r="E50" s="383"/>
      <c r="F50" s="548">
        <v>11889</v>
      </c>
      <c r="G50" s="548">
        <v>8599</v>
      </c>
      <c r="H50" s="548">
        <v>11425</v>
      </c>
      <c r="I50" s="548">
        <v>10145</v>
      </c>
      <c r="J50" s="550">
        <v>11928</v>
      </c>
      <c r="K50" s="549">
        <v>-39</v>
      </c>
      <c r="L50" s="380">
        <v>-0.32696177062374243</v>
      </c>
    </row>
    <row r="51" spans="1:12" s="110" customFormat="1" ht="15" customHeight="1" x14ac:dyDescent="0.2">
      <c r="A51" s="381"/>
      <c r="B51" s="385"/>
      <c r="C51" s="382" t="s">
        <v>353</v>
      </c>
      <c r="D51" s="385"/>
      <c r="E51" s="383"/>
      <c r="F51" s="548">
        <v>4265</v>
      </c>
      <c r="G51" s="548">
        <v>3473</v>
      </c>
      <c r="H51" s="548">
        <v>4450</v>
      </c>
      <c r="I51" s="548">
        <v>4027</v>
      </c>
      <c r="J51" s="548">
        <v>4843</v>
      </c>
      <c r="K51" s="549">
        <v>-578</v>
      </c>
      <c r="L51" s="380">
        <v>-11.934751187280611</v>
      </c>
    </row>
    <row r="52" spans="1:12" s="110" customFormat="1" ht="15" customHeight="1" x14ac:dyDescent="0.2">
      <c r="A52" s="381"/>
      <c r="B52" s="384"/>
      <c r="C52" s="382" t="s">
        <v>182</v>
      </c>
      <c r="D52" s="385"/>
      <c r="E52" s="383"/>
      <c r="F52" s="548">
        <v>5178</v>
      </c>
      <c r="G52" s="548">
        <v>4527</v>
      </c>
      <c r="H52" s="548">
        <v>5058</v>
      </c>
      <c r="I52" s="548">
        <v>4290</v>
      </c>
      <c r="J52" s="548">
        <v>5741</v>
      </c>
      <c r="K52" s="549">
        <v>-563</v>
      </c>
      <c r="L52" s="380">
        <v>-9.806653893049992</v>
      </c>
    </row>
    <row r="53" spans="1:12" s="269" customFormat="1" ht="11.25" customHeight="1" x14ac:dyDescent="0.2">
      <c r="A53" s="381"/>
      <c r="B53" s="385"/>
      <c r="C53" s="382" t="s">
        <v>353</v>
      </c>
      <c r="D53" s="385"/>
      <c r="E53" s="383"/>
      <c r="F53" s="548">
        <v>2022</v>
      </c>
      <c r="G53" s="548">
        <v>1941</v>
      </c>
      <c r="H53" s="548">
        <v>2210</v>
      </c>
      <c r="I53" s="548">
        <v>1793</v>
      </c>
      <c r="J53" s="550">
        <v>2332</v>
      </c>
      <c r="K53" s="549">
        <v>-310</v>
      </c>
      <c r="L53" s="380">
        <v>-13.293310463121784</v>
      </c>
    </row>
    <row r="54" spans="1:12" s="151" customFormat="1" ht="12.75" customHeight="1" x14ac:dyDescent="0.2">
      <c r="A54" s="381"/>
      <c r="B54" s="384" t="s">
        <v>113</v>
      </c>
      <c r="C54" s="384" t="s">
        <v>116</v>
      </c>
      <c r="D54" s="385"/>
      <c r="E54" s="383"/>
      <c r="F54" s="548">
        <v>12494</v>
      </c>
      <c r="G54" s="548">
        <v>9159</v>
      </c>
      <c r="H54" s="548">
        <v>12078</v>
      </c>
      <c r="I54" s="548">
        <v>10257</v>
      </c>
      <c r="J54" s="548">
        <v>13034</v>
      </c>
      <c r="K54" s="549">
        <v>-540</v>
      </c>
      <c r="L54" s="380">
        <v>-4.1430105876937242</v>
      </c>
    </row>
    <row r="55" spans="1:12" ht="11.25" x14ac:dyDescent="0.2">
      <c r="A55" s="381"/>
      <c r="B55" s="385"/>
      <c r="C55" s="382" t="s">
        <v>353</v>
      </c>
      <c r="D55" s="385"/>
      <c r="E55" s="383"/>
      <c r="F55" s="548">
        <v>4219</v>
      </c>
      <c r="G55" s="548">
        <v>3714</v>
      </c>
      <c r="H55" s="548">
        <v>4862</v>
      </c>
      <c r="I55" s="548">
        <v>3902</v>
      </c>
      <c r="J55" s="548">
        <v>5130</v>
      </c>
      <c r="K55" s="549">
        <v>-911</v>
      </c>
      <c r="L55" s="380">
        <v>-17.758284600389864</v>
      </c>
    </row>
    <row r="56" spans="1:12" ht="14.25" customHeight="1" x14ac:dyDescent="0.2">
      <c r="A56" s="381"/>
      <c r="B56" s="385"/>
      <c r="C56" s="384" t="s">
        <v>117</v>
      </c>
      <c r="D56" s="385"/>
      <c r="E56" s="383"/>
      <c r="F56" s="548">
        <v>4560</v>
      </c>
      <c r="G56" s="548">
        <v>3936</v>
      </c>
      <c r="H56" s="548">
        <v>4382</v>
      </c>
      <c r="I56" s="548">
        <v>4150</v>
      </c>
      <c r="J56" s="548">
        <v>4613</v>
      </c>
      <c r="K56" s="549">
        <v>-53</v>
      </c>
      <c r="L56" s="380">
        <v>-1.148926945588554</v>
      </c>
    </row>
    <row r="57" spans="1:12" ht="18.75" customHeight="1" x14ac:dyDescent="0.2">
      <c r="A57" s="388"/>
      <c r="B57" s="389"/>
      <c r="C57" s="390" t="s">
        <v>353</v>
      </c>
      <c r="D57" s="389"/>
      <c r="E57" s="391"/>
      <c r="F57" s="551">
        <v>2061</v>
      </c>
      <c r="G57" s="552">
        <v>1688</v>
      </c>
      <c r="H57" s="552">
        <v>1790</v>
      </c>
      <c r="I57" s="552">
        <v>1907</v>
      </c>
      <c r="J57" s="552">
        <v>2036</v>
      </c>
      <c r="K57" s="553">
        <f t="shared" ref="K57" si="0">IF(OR(F57=".",J57=".")=TRUE,".",IF(OR(F57="*",J57="*")=TRUE,"*",IF(AND(F57="-",J57="-")=TRUE,"-",IF(AND(ISNUMBER(J57),ISNUMBER(F57))=TRUE,IF(F57-J57=0,0,F57-J57),IF(ISNUMBER(F57)=TRUE,F57,-J57)))))</f>
        <v>25</v>
      </c>
      <c r="L57" s="392">
        <f t="shared" ref="L57" si="1">IF(K57 =".",".",IF(K57 ="*","*",IF(K57="-","-",IF(K57=0,0,IF(OR(J57="-",J57=".",F57="-",F57=".")=TRUE,"X",IF(J57=0,"0,0",IF(ABS(K57*100/J57)&gt;250,".X",(K57*100/J57))))))))</f>
        <v>1.2278978388998036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17619</v>
      </c>
      <c r="E11" s="114">
        <v>14093</v>
      </c>
      <c r="F11" s="114">
        <v>21219</v>
      </c>
      <c r="G11" s="114">
        <v>14906</v>
      </c>
      <c r="H11" s="140">
        <v>18191</v>
      </c>
      <c r="I11" s="115">
        <v>-572</v>
      </c>
      <c r="J11" s="116">
        <v>-3.1444120719036888</v>
      </c>
    </row>
    <row r="12" spans="1:15" s="110" customFormat="1" ht="24.95" customHeight="1" x14ac:dyDescent="0.2">
      <c r="A12" s="193" t="s">
        <v>132</v>
      </c>
      <c r="B12" s="194" t="s">
        <v>133</v>
      </c>
      <c r="C12" s="113">
        <v>0.30648731483058061</v>
      </c>
      <c r="D12" s="115">
        <v>54</v>
      </c>
      <c r="E12" s="114">
        <v>28</v>
      </c>
      <c r="F12" s="114">
        <v>85</v>
      </c>
      <c r="G12" s="114">
        <v>58</v>
      </c>
      <c r="H12" s="140">
        <v>54</v>
      </c>
      <c r="I12" s="115">
        <v>0</v>
      </c>
      <c r="J12" s="116">
        <v>0</v>
      </c>
    </row>
    <row r="13" spans="1:15" s="110" customFormat="1" ht="24.95" customHeight="1" x14ac:dyDescent="0.2">
      <c r="A13" s="193" t="s">
        <v>134</v>
      </c>
      <c r="B13" s="199" t="s">
        <v>214</v>
      </c>
      <c r="C13" s="113">
        <v>1.157840967137749</v>
      </c>
      <c r="D13" s="115">
        <v>204</v>
      </c>
      <c r="E13" s="114">
        <v>155</v>
      </c>
      <c r="F13" s="114">
        <v>389</v>
      </c>
      <c r="G13" s="114">
        <v>213</v>
      </c>
      <c r="H13" s="140">
        <v>224</v>
      </c>
      <c r="I13" s="115">
        <v>-20</v>
      </c>
      <c r="J13" s="116">
        <v>-8.9285714285714288</v>
      </c>
    </row>
    <row r="14" spans="1:15" s="287" customFormat="1" ht="24.95" customHeight="1" x14ac:dyDescent="0.2">
      <c r="A14" s="193" t="s">
        <v>215</v>
      </c>
      <c r="B14" s="199" t="s">
        <v>137</v>
      </c>
      <c r="C14" s="113">
        <v>10.375163176116692</v>
      </c>
      <c r="D14" s="115">
        <v>1828</v>
      </c>
      <c r="E14" s="114">
        <v>921</v>
      </c>
      <c r="F14" s="114">
        <v>2026</v>
      </c>
      <c r="G14" s="114">
        <v>1487</v>
      </c>
      <c r="H14" s="140">
        <v>1591</v>
      </c>
      <c r="I14" s="115">
        <v>237</v>
      </c>
      <c r="J14" s="116">
        <v>14.896291640477687</v>
      </c>
      <c r="K14" s="110"/>
      <c r="L14" s="110"/>
      <c r="M14" s="110"/>
      <c r="N14" s="110"/>
      <c r="O14" s="110"/>
    </row>
    <row r="15" spans="1:15" s="110" customFormat="1" ht="24.95" customHeight="1" x14ac:dyDescent="0.2">
      <c r="A15" s="193" t="s">
        <v>216</v>
      </c>
      <c r="B15" s="199" t="s">
        <v>217</v>
      </c>
      <c r="C15" s="113">
        <v>1.9524377092911063</v>
      </c>
      <c r="D15" s="115">
        <v>344</v>
      </c>
      <c r="E15" s="114">
        <v>335</v>
      </c>
      <c r="F15" s="114">
        <v>485</v>
      </c>
      <c r="G15" s="114">
        <v>273</v>
      </c>
      <c r="H15" s="140">
        <v>305</v>
      </c>
      <c r="I15" s="115">
        <v>39</v>
      </c>
      <c r="J15" s="116">
        <v>12.78688524590164</v>
      </c>
    </row>
    <row r="16" spans="1:15" s="287" customFormat="1" ht="24.95" customHeight="1" x14ac:dyDescent="0.2">
      <c r="A16" s="193" t="s">
        <v>218</v>
      </c>
      <c r="B16" s="199" t="s">
        <v>141</v>
      </c>
      <c r="C16" s="113">
        <v>6.9867756399341623</v>
      </c>
      <c r="D16" s="115">
        <v>1231</v>
      </c>
      <c r="E16" s="114">
        <v>419</v>
      </c>
      <c r="F16" s="114">
        <v>1241</v>
      </c>
      <c r="G16" s="114">
        <v>909</v>
      </c>
      <c r="H16" s="140">
        <v>997</v>
      </c>
      <c r="I16" s="115">
        <v>234</v>
      </c>
      <c r="J16" s="116">
        <v>23.470411233701103</v>
      </c>
      <c r="K16" s="110"/>
      <c r="L16" s="110"/>
      <c r="M16" s="110"/>
      <c r="N16" s="110"/>
      <c r="O16" s="110"/>
    </row>
    <row r="17" spans="1:15" s="110" customFormat="1" ht="24.95" customHeight="1" x14ac:dyDescent="0.2">
      <c r="A17" s="193" t="s">
        <v>142</v>
      </c>
      <c r="B17" s="199" t="s">
        <v>220</v>
      </c>
      <c r="C17" s="113">
        <v>1.4359498268914241</v>
      </c>
      <c r="D17" s="115">
        <v>253</v>
      </c>
      <c r="E17" s="114">
        <v>167</v>
      </c>
      <c r="F17" s="114">
        <v>300</v>
      </c>
      <c r="G17" s="114">
        <v>305</v>
      </c>
      <c r="H17" s="140">
        <v>289</v>
      </c>
      <c r="I17" s="115">
        <v>-36</v>
      </c>
      <c r="J17" s="116">
        <v>-12.456747404844291</v>
      </c>
    </row>
    <row r="18" spans="1:15" s="287" customFormat="1" ht="24.95" customHeight="1" x14ac:dyDescent="0.2">
      <c r="A18" s="201" t="s">
        <v>144</v>
      </c>
      <c r="B18" s="202" t="s">
        <v>145</v>
      </c>
      <c r="C18" s="113">
        <v>6.9470458028264943</v>
      </c>
      <c r="D18" s="115">
        <v>1224</v>
      </c>
      <c r="E18" s="114">
        <v>811</v>
      </c>
      <c r="F18" s="114">
        <v>1540</v>
      </c>
      <c r="G18" s="114">
        <v>1076</v>
      </c>
      <c r="H18" s="140">
        <v>1176</v>
      </c>
      <c r="I18" s="115">
        <v>48</v>
      </c>
      <c r="J18" s="116">
        <v>4.0816326530612246</v>
      </c>
      <c r="K18" s="110"/>
      <c r="L18" s="110"/>
      <c r="M18" s="110"/>
      <c r="N18" s="110"/>
      <c r="O18" s="110"/>
    </row>
    <row r="19" spans="1:15" s="110" customFormat="1" ht="24.95" customHeight="1" x14ac:dyDescent="0.2">
      <c r="A19" s="193" t="s">
        <v>146</v>
      </c>
      <c r="B19" s="199" t="s">
        <v>147</v>
      </c>
      <c r="C19" s="113">
        <v>12.577331290084567</v>
      </c>
      <c r="D19" s="115">
        <v>2216</v>
      </c>
      <c r="E19" s="114">
        <v>2104</v>
      </c>
      <c r="F19" s="114">
        <v>3208</v>
      </c>
      <c r="G19" s="114">
        <v>2042</v>
      </c>
      <c r="H19" s="140">
        <v>2144</v>
      </c>
      <c r="I19" s="115">
        <v>72</v>
      </c>
      <c r="J19" s="116">
        <v>3.3582089552238807</v>
      </c>
    </row>
    <row r="20" spans="1:15" s="287" customFormat="1" ht="24.95" customHeight="1" x14ac:dyDescent="0.2">
      <c r="A20" s="193" t="s">
        <v>148</v>
      </c>
      <c r="B20" s="199" t="s">
        <v>149</v>
      </c>
      <c r="C20" s="113">
        <v>17.021397355127988</v>
      </c>
      <c r="D20" s="115">
        <v>2999</v>
      </c>
      <c r="E20" s="114">
        <v>1345</v>
      </c>
      <c r="F20" s="114">
        <v>1991</v>
      </c>
      <c r="G20" s="114">
        <v>1441</v>
      </c>
      <c r="H20" s="140">
        <v>2110</v>
      </c>
      <c r="I20" s="115">
        <v>889</v>
      </c>
      <c r="J20" s="116">
        <v>42.132701421800945</v>
      </c>
      <c r="K20" s="110"/>
      <c r="L20" s="110"/>
      <c r="M20" s="110"/>
      <c r="N20" s="110"/>
      <c r="O20" s="110"/>
    </row>
    <row r="21" spans="1:15" s="110" customFormat="1" ht="24.95" customHeight="1" x14ac:dyDescent="0.2">
      <c r="A21" s="201" t="s">
        <v>150</v>
      </c>
      <c r="B21" s="202" t="s">
        <v>151</v>
      </c>
      <c r="C21" s="113">
        <v>3.4167659912594357</v>
      </c>
      <c r="D21" s="115">
        <v>602</v>
      </c>
      <c r="E21" s="114">
        <v>598</v>
      </c>
      <c r="F21" s="114">
        <v>720</v>
      </c>
      <c r="G21" s="114">
        <v>620</v>
      </c>
      <c r="H21" s="140">
        <v>974</v>
      </c>
      <c r="I21" s="115">
        <v>-372</v>
      </c>
      <c r="J21" s="116">
        <v>-38.19301848049281</v>
      </c>
    </row>
    <row r="22" spans="1:15" s="110" customFormat="1" ht="24.95" customHeight="1" x14ac:dyDescent="0.2">
      <c r="A22" s="201" t="s">
        <v>152</v>
      </c>
      <c r="B22" s="199" t="s">
        <v>153</v>
      </c>
      <c r="C22" s="113">
        <v>1.3110846245530394</v>
      </c>
      <c r="D22" s="115">
        <v>231</v>
      </c>
      <c r="E22" s="114">
        <v>165</v>
      </c>
      <c r="F22" s="114">
        <v>283</v>
      </c>
      <c r="G22" s="114">
        <v>195</v>
      </c>
      <c r="H22" s="140">
        <v>280</v>
      </c>
      <c r="I22" s="115">
        <v>-49</v>
      </c>
      <c r="J22" s="116">
        <v>-17.5</v>
      </c>
    </row>
    <row r="23" spans="1:15" s="110" customFormat="1" ht="24.95" customHeight="1" x14ac:dyDescent="0.2">
      <c r="A23" s="193" t="s">
        <v>154</v>
      </c>
      <c r="B23" s="199" t="s">
        <v>155</v>
      </c>
      <c r="C23" s="113">
        <v>0.78892105113797606</v>
      </c>
      <c r="D23" s="115">
        <v>139</v>
      </c>
      <c r="E23" s="114">
        <v>94</v>
      </c>
      <c r="F23" s="114">
        <v>162</v>
      </c>
      <c r="G23" s="114">
        <v>73</v>
      </c>
      <c r="H23" s="140">
        <v>119</v>
      </c>
      <c r="I23" s="115">
        <v>20</v>
      </c>
      <c r="J23" s="116">
        <v>16.806722689075631</v>
      </c>
    </row>
    <row r="24" spans="1:15" s="110" customFormat="1" ht="24.95" customHeight="1" x14ac:dyDescent="0.2">
      <c r="A24" s="193" t="s">
        <v>156</v>
      </c>
      <c r="B24" s="199" t="s">
        <v>221</v>
      </c>
      <c r="C24" s="113">
        <v>5.1592031329814407</v>
      </c>
      <c r="D24" s="115">
        <v>909</v>
      </c>
      <c r="E24" s="114">
        <v>725</v>
      </c>
      <c r="F24" s="114">
        <v>1081</v>
      </c>
      <c r="G24" s="114">
        <v>714</v>
      </c>
      <c r="H24" s="140">
        <v>905</v>
      </c>
      <c r="I24" s="115">
        <v>4</v>
      </c>
      <c r="J24" s="116">
        <v>0.44198895027624308</v>
      </c>
    </row>
    <row r="25" spans="1:15" s="110" customFormat="1" ht="24.95" customHeight="1" x14ac:dyDescent="0.2">
      <c r="A25" s="193" t="s">
        <v>222</v>
      </c>
      <c r="B25" s="204" t="s">
        <v>159</v>
      </c>
      <c r="C25" s="113">
        <v>4.8754185822123848</v>
      </c>
      <c r="D25" s="115">
        <v>859</v>
      </c>
      <c r="E25" s="114">
        <v>980</v>
      </c>
      <c r="F25" s="114">
        <v>883</v>
      </c>
      <c r="G25" s="114">
        <v>897</v>
      </c>
      <c r="H25" s="140">
        <v>1037</v>
      </c>
      <c r="I25" s="115">
        <v>-178</v>
      </c>
      <c r="J25" s="116">
        <v>-17.164898746383798</v>
      </c>
    </row>
    <row r="26" spans="1:15" s="110" customFormat="1" ht="24.95" customHeight="1" x14ac:dyDescent="0.2">
      <c r="A26" s="201">
        <v>782.78300000000002</v>
      </c>
      <c r="B26" s="203" t="s">
        <v>160</v>
      </c>
      <c r="C26" s="113">
        <v>16.555990691866736</v>
      </c>
      <c r="D26" s="115">
        <v>2917</v>
      </c>
      <c r="E26" s="114">
        <v>2835</v>
      </c>
      <c r="F26" s="114">
        <v>3485</v>
      </c>
      <c r="G26" s="114">
        <v>2990</v>
      </c>
      <c r="H26" s="140">
        <v>3168</v>
      </c>
      <c r="I26" s="115">
        <v>-251</v>
      </c>
      <c r="J26" s="116">
        <v>-7.9229797979797976</v>
      </c>
    </row>
    <row r="27" spans="1:15" s="110" customFormat="1" ht="24.95" customHeight="1" x14ac:dyDescent="0.2">
      <c r="A27" s="193" t="s">
        <v>161</v>
      </c>
      <c r="B27" s="199" t="s">
        <v>162</v>
      </c>
      <c r="C27" s="113">
        <v>1.895680799137295</v>
      </c>
      <c r="D27" s="115">
        <v>334</v>
      </c>
      <c r="E27" s="114">
        <v>199</v>
      </c>
      <c r="F27" s="114">
        <v>460</v>
      </c>
      <c r="G27" s="114">
        <v>217</v>
      </c>
      <c r="H27" s="140">
        <v>236</v>
      </c>
      <c r="I27" s="115">
        <v>98</v>
      </c>
      <c r="J27" s="116">
        <v>41.525423728813557</v>
      </c>
    </row>
    <row r="28" spans="1:15" s="110" customFormat="1" ht="24.95" customHeight="1" x14ac:dyDescent="0.2">
      <c r="A28" s="193" t="s">
        <v>163</v>
      </c>
      <c r="B28" s="199" t="s">
        <v>164</v>
      </c>
      <c r="C28" s="113">
        <v>2.0489244565525855</v>
      </c>
      <c r="D28" s="115">
        <v>361</v>
      </c>
      <c r="E28" s="114">
        <v>358</v>
      </c>
      <c r="F28" s="114">
        <v>861</v>
      </c>
      <c r="G28" s="114">
        <v>285</v>
      </c>
      <c r="H28" s="140">
        <v>1021</v>
      </c>
      <c r="I28" s="115">
        <v>-660</v>
      </c>
      <c r="J28" s="116">
        <v>-64.642507345739475</v>
      </c>
    </row>
    <row r="29" spans="1:15" s="110" customFormat="1" ht="24.95" customHeight="1" x14ac:dyDescent="0.2">
      <c r="A29" s="193">
        <v>86</v>
      </c>
      <c r="B29" s="199" t="s">
        <v>165</v>
      </c>
      <c r="C29" s="113">
        <v>5.0229865486122938</v>
      </c>
      <c r="D29" s="115">
        <v>885</v>
      </c>
      <c r="E29" s="114">
        <v>852</v>
      </c>
      <c r="F29" s="114">
        <v>1214</v>
      </c>
      <c r="G29" s="114">
        <v>772</v>
      </c>
      <c r="H29" s="140">
        <v>775</v>
      </c>
      <c r="I29" s="115">
        <v>110</v>
      </c>
      <c r="J29" s="116">
        <v>14.193548387096774</v>
      </c>
    </row>
    <row r="30" spans="1:15" s="110" customFormat="1" ht="24.95" customHeight="1" x14ac:dyDescent="0.2">
      <c r="A30" s="193">
        <v>87.88</v>
      </c>
      <c r="B30" s="204" t="s">
        <v>166</v>
      </c>
      <c r="C30" s="113">
        <v>7.5883988875645612</v>
      </c>
      <c r="D30" s="115">
        <v>1337</v>
      </c>
      <c r="E30" s="114">
        <v>1450</v>
      </c>
      <c r="F30" s="114">
        <v>1803</v>
      </c>
      <c r="G30" s="114">
        <v>1387</v>
      </c>
      <c r="H30" s="140">
        <v>1660</v>
      </c>
      <c r="I30" s="115">
        <v>-323</v>
      </c>
      <c r="J30" s="116">
        <v>-19.457831325301203</v>
      </c>
    </row>
    <row r="31" spans="1:15" s="110" customFormat="1" ht="24.95" customHeight="1" x14ac:dyDescent="0.2">
      <c r="A31" s="193" t="s">
        <v>167</v>
      </c>
      <c r="B31" s="199" t="s">
        <v>168</v>
      </c>
      <c r="C31" s="113">
        <v>2.9513593279981838</v>
      </c>
      <c r="D31" s="115">
        <v>520</v>
      </c>
      <c r="E31" s="114">
        <v>473</v>
      </c>
      <c r="F31" s="114">
        <v>1028</v>
      </c>
      <c r="G31" s="114">
        <v>439</v>
      </c>
      <c r="H31" s="140">
        <v>717</v>
      </c>
      <c r="I31" s="115">
        <v>-197</v>
      </c>
      <c r="J31" s="116">
        <v>-27.475592747559276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0.30648731483058061</v>
      </c>
      <c r="D34" s="115">
        <v>54</v>
      </c>
      <c r="E34" s="114">
        <v>28</v>
      </c>
      <c r="F34" s="114">
        <v>85</v>
      </c>
      <c r="G34" s="114">
        <v>58</v>
      </c>
      <c r="H34" s="140">
        <v>54</v>
      </c>
      <c r="I34" s="115">
        <v>0</v>
      </c>
      <c r="J34" s="116">
        <v>0</v>
      </c>
    </row>
    <row r="35" spans="1:10" s="110" customFormat="1" ht="24.95" customHeight="1" x14ac:dyDescent="0.2">
      <c r="A35" s="292" t="s">
        <v>171</v>
      </c>
      <c r="B35" s="293" t="s">
        <v>172</v>
      </c>
      <c r="C35" s="113">
        <v>18.480049946080936</v>
      </c>
      <c r="D35" s="115">
        <v>3256</v>
      </c>
      <c r="E35" s="114">
        <v>1887</v>
      </c>
      <c r="F35" s="114">
        <v>3955</v>
      </c>
      <c r="G35" s="114">
        <v>2776</v>
      </c>
      <c r="H35" s="140">
        <v>2991</v>
      </c>
      <c r="I35" s="115">
        <v>265</v>
      </c>
      <c r="J35" s="116">
        <v>8.8599130725509863</v>
      </c>
    </row>
    <row r="36" spans="1:10" s="110" customFormat="1" ht="24.95" customHeight="1" x14ac:dyDescent="0.2">
      <c r="A36" s="294" t="s">
        <v>173</v>
      </c>
      <c r="B36" s="295" t="s">
        <v>174</v>
      </c>
      <c r="C36" s="125">
        <v>81.213462739088484</v>
      </c>
      <c r="D36" s="143">
        <v>14309</v>
      </c>
      <c r="E36" s="144">
        <v>12178</v>
      </c>
      <c r="F36" s="144">
        <v>17179</v>
      </c>
      <c r="G36" s="144">
        <v>12072</v>
      </c>
      <c r="H36" s="145">
        <v>15146</v>
      </c>
      <c r="I36" s="143">
        <v>-837</v>
      </c>
      <c r="J36" s="146">
        <v>-5.526211541000924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17619</v>
      </c>
      <c r="F11" s="264">
        <v>14093</v>
      </c>
      <c r="G11" s="264">
        <v>21219</v>
      </c>
      <c r="H11" s="264">
        <v>14906</v>
      </c>
      <c r="I11" s="265">
        <v>18191</v>
      </c>
      <c r="J11" s="263">
        <v>-572</v>
      </c>
      <c r="K11" s="266">
        <v>-3.1444120719036888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33.872523979794543</v>
      </c>
      <c r="E13" s="115">
        <v>5968</v>
      </c>
      <c r="F13" s="114">
        <v>4934</v>
      </c>
      <c r="G13" s="114">
        <v>6071</v>
      </c>
      <c r="H13" s="114">
        <v>5386</v>
      </c>
      <c r="I13" s="140">
        <v>6445</v>
      </c>
      <c r="J13" s="115">
        <v>-477</v>
      </c>
      <c r="K13" s="116">
        <v>-7.4010861132660981</v>
      </c>
    </row>
    <row r="14" spans="1:15" ht="15.95" customHeight="1" x14ac:dyDescent="0.2">
      <c r="A14" s="306" t="s">
        <v>230</v>
      </c>
      <c r="B14" s="307"/>
      <c r="C14" s="308"/>
      <c r="D14" s="113">
        <v>53.19825188716726</v>
      </c>
      <c r="E14" s="115">
        <v>9373</v>
      </c>
      <c r="F14" s="114">
        <v>7254</v>
      </c>
      <c r="G14" s="114">
        <v>12963</v>
      </c>
      <c r="H14" s="114">
        <v>7592</v>
      </c>
      <c r="I14" s="140">
        <v>9328</v>
      </c>
      <c r="J14" s="115">
        <v>45</v>
      </c>
      <c r="K14" s="116">
        <v>0.48241852487135506</v>
      </c>
    </row>
    <row r="15" spans="1:15" ht="15.95" customHeight="1" x14ac:dyDescent="0.2">
      <c r="A15" s="306" t="s">
        <v>231</v>
      </c>
      <c r="B15" s="307"/>
      <c r="C15" s="308"/>
      <c r="D15" s="113">
        <v>6.1410976786423745</v>
      </c>
      <c r="E15" s="115">
        <v>1082</v>
      </c>
      <c r="F15" s="114">
        <v>1072</v>
      </c>
      <c r="G15" s="114">
        <v>1024</v>
      </c>
      <c r="H15" s="114">
        <v>927</v>
      </c>
      <c r="I15" s="140">
        <v>1109</v>
      </c>
      <c r="J15" s="115">
        <v>-27</v>
      </c>
      <c r="K15" s="116">
        <v>-2.4346257889990981</v>
      </c>
    </row>
    <row r="16" spans="1:15" ht="15.95" customHeight="1" x14ac:dyDescent="0.2">
      <c r="A16" s="306" t="s">
        <v>232</v>
      </c>
      <c r="B16" s="307"/>
      <c r="C16" s="308"/>
      <c r="D16" s="113">
        <v>6.6462341790112944</v>
      </c>
      <c r="E16" s="115">
        <v>1171</v>
      </c>
      <c r="F16" s="114">
        <v>785</v>
      </c>
      <c r="G16" s="114">
        <v>1039</v>
      </c>
      <c r="H16" s="114">
        <v>972</v>
      </c>
      <c r="I16" s="140">
        <v>1242</v>
      </c>
      <c r="J16" s="115">
        <v>-71</v>
      </c>
      <c r="K16" s="116">
        <v>-5.7165861513687597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0.26675747772291275</v>
      </c>
      <c r="E18" s="115">
        <v>47</v>
      </c>
      <c r="F18" s="114">
        <v>50</v>
      </c>
      <c r="G18" s="114">
        <v>111</v>
      </c>
      <c r="H18" s="114">
        <v>66</v>
      </c>
      <c r="I18" s="140">
        <v>57</v>
      </c>
      <c r="J18" s="115">
        <v>-10</v>
      </c>
      <c r="K18" s="116">
        <v>-17.543859649122808</v>
      </c>
    </row>
    <row r="19" spans="1:11" ht="14.1" customHeight="1" x14ac:dyDescent="0.2">
      <c r="A19" s="306" t="s">
        <v>235</v>
      </c>
      <c r="B19" s="307" t="s">
        <v>236</v>
      </c>
      <c r="C19" s="308"/>
      <c r="D19" s="113">
        <v>0.16459503944605255</v>
      </c>
      <c r="E19" s="115">
        <v>29</v>
      </c>
      <c r="F19" s="114">
        <v>27</v>
      </c>
      <c r="G19" s="114">
        <v>70</v>
      </c>
      <c r="H19" s="114">
        <v>54</v>
      </c>
      <c r="I19" s="140">
        <v>33</v>
      </c>
      <c r="J19" s="115">
        <v>-4</v>
      </c>
      <c r="K19" s="116">
        <v>-12.121212121212121</v>
      </c>
    </row>
    <row r="20" spans="1:11" ht="14.1" customHeight="1" x14ac:dyDescent="0.2">
      <c r="A20" s="306">
        <v>12</v>
      </c>
      <c r="B20" s="307" t="s">
        <v>237</v>
      </c>
      <c r="C20" s="308"/>
      <c r="D20" s="113">
        <v>0.94784039956864752</v>
      </c>
      <c r="E20" s="115">
        <v>167</v>
      </c>
      <c r="F20" s="114">
        <v>91</v>
      </c>
      <c r="G20" s="114">
        <v>288</v>
      </c>
      <c r="H20" s="114">
        <v>178</v>
      </c>
      <c r="I20" s="140">
        <v>251</v>
      </c>
      <c r="J20" s="115">
        <v>-84</v>
      </c>
      <c r="K20" s="116">
        <v>-33.466135458167329</v>
      </c>
    </row>
    <row r="21" spans="1:11" ht="14.1" customHeight="1" x14ac:dyDescent="0.2">
      <c r="A21" s="306">
        <v>21</v>
      </c>
      <c r="B21" s="307" t="s">
        <v>238</v>
      </c>
      <c r="C21" s="308"/>
      <c r="D21" s="113">
        <v>0.32919007889210511</v>
      </c>
      <c r="E21" s="115">
        <v>58</v>
      </c>
      <c r="F21" s="114">
        <v>30</v>
      </c>
      <c r="G21" s="114">
        <v>72</v>
      </c>
      <c r="H21" s="114">
        <v>61</v>
      </c>
      <c r="I21" s="140">
        <v>51</v>
      </c>
      <c r="J21" s="115">
        <v>7</v>
      </c>
      <c r="K21" s="116">
        <v>13.725490196078431</v>
      </c>
    </row>
    <row r="22" spans="1:11" ht="14.1" customHeight="1" x14ac:dyDescent="0.2">
      <c r="A22" s="306">
        <v>22</v>
      </c>
      <c r="B22" s="307" t="s">
        <v>239</v>
      </c>
      <c r="C22" s="308"/>
      <c r="D22" s="113">
        <v>1.3110846245530394</v>
      </c>
      <c r="E22" s="115">
        <v>231</v>
      </c>
      <c r="F22" s="114">
        <v>211</v>
      </c>
      <c r="G22" s="114">
        <v>341</v>
      </c>
      <c r="H22" s="114">
        <v>221</v>
      </c>
      <c r="I22" s="140">
        <v>169</v>
      </c>
      <c r="J22" s="115">
        <v>62</v>
      </c>
      <c r="K22" s="116">
        <v>36.68639053254438</v>
      </c>
    </row>
    <row r="23" spans="1:11" ht="14.1" customHeight="1" x14ac:dyDescent="0.2">
      <c r="A23" s="306">
        <v>23</v>
      </c>
      <c r="B23" s="307" t="s">
        <v>240</v>
      </c>
      <c r="C23" s="308"/>
      <c r="D23" s="113">
        <v>0.3518928429536296</v>
      </c>
      <c r="E23" s="115">
        <v>62</v>
      </c>
      <c r="F23" s="114">
        <v>38</v>
      </c>
      <c r="G23" s="114">
        <v>102</v>
      </c>
      <c r="H23" s="114">
        <v>75</v>
      </c>
      <c r="I23" s="140">
        <v>65</v>
      </c>
      <c r="J23" s="115">
        <v>-3</v>
      </c>
      <c r="K23" s="116">
        <v>-4.615384615384615</v>
      </c>
    </row>
    <row r="24" spans="1:11" ht="14.1" customHeight="1" x14ac:dyDescent="0.2">
      <c r="A24" s="306">
        <v>24</v>
      </c>
      <c r="B24" s="307" t="s">
        <v>241</v>
      </c>
      <c r="C24" s="308"/>
      <c r="D24" s="113">
        <v>5.5167716669504516</v>
      </c>
      <c r="E24" s="115">
        <v>972</v>
      </c>
      <c r="F24" s="114">
        <v>475</v>
      </c>
      <c r="G24" s="114">
        <v>1051</v>
      </c>
      <c r="H24" s="114">
        <v>884</v>
      </c>
      <c r="I24" s="140">
        <v>1199</v>
      </c>
      <c r="J24" s="115">
        <v>-227</v>
      </c>
      <c r="K24" s="116">
        <v>-18.932443703085905</v>
      </c>
    </row>
    <row r="25" spans="1:11" ht="14.1" customHeight="1" x14ac:dyDescent="0.2">
      <c r="A25" s="306">
        <v>25</v>
      </c>
      <c r="B25" s="307" t="s">
        <v>242</v>
      </c>
      <c r="C25" s="308"/>
      <c r="D25" s="113">
        <v>4.3816334638742269</v>
      </c>
      <c r="E25" s="115">
        <v>772</v>
      </c>
      <c r="F25" s="114">
        <v>470</v>
      </c>
      <c r="G25" s="114">
        <v>800</v>
      </c>
      <c r="H25" s="114">
        <v>607</v>
      </c>
      <c r="I25" s="140">
        <v>718</v>
      </c>
      <c r="J25" s="115">
        <v>54</v>
      </c>
      <c r="K25" s="116">
        <v>7.5208913649025071</v>
      </c>
    </row>
    <row r="26" spans="1:11" ht="14.1" customHeight="1" x14ac:dyDescent="0.2">
      <c r="A26" s="306">
        <v>26</v>
      </c>
      <c r="B26" s="307" t="s">
        <v>243</v>
      </c>
      <c r="C26" s="308"/>
      <c r="D26" s="113">
        <v>1.8843294171065328</v>
      </c>
      <c r="E26" s="115">
        <v>332</v>
      </c>
      <c r="F26" s="114">
        <v>184</v>
      </c>
      <c r="G26" s="114">
        <v>485</v>
      </c>
      <c r="H26" s="114">
        <v>289</v>
      </c>
      <c r="I26" s="140">
        <v>369</v>
      </c>
      <c r="J26" s="115">
        <v>-37</v>
      </c>
      <c r="K26" s="116">
        <v>-10.027100271002711</v>
      </c>
    </row>
    <row r="27" spans="1:11" ht="14.1" customHeight="1" x14ac:dyDescent="0.2">
      <c r="A27" s="306">
        <v>27</v>
      </c>
      <c r="B27" s="307" t="s">
        <v>244</v>
      </c>
      <c r="C27" s="308"/>
      <c r="D27" s="113">
        <v>1.4473012089221862</v>
      </c>
      <c r="E27" s="115">
        <v>255</v>
      </c>
      <c r="F27" s="114">
        <v>89</v>
      </c>
      <c r="G27" s="114">
        <v>183</v>
      </c>
      <c r="H27" s="114">
        <v>166</v>
      </c>
      <c r="I27" s="140">
        <v>167</v>
      </c>
      <c r="J27" s="115">
        <v>88</v>
      </c>
      <c r="K27" s="116">
        <v>52.694610778443113</v>
      </c>
    </row>
    <row r="28" spans="1:11" ht="14.1" customHeight="1" x14ac:dyDescent="0.2">
      <c r="A28" s="306">
        <v>28</v>
      </c>
      <c r="B28" s="307" t="s">
        <v>245</v>
      </c>
      <c r="C28" s="308"/>
      <c r="D28" s="113">
        <v>6.8108292184573468E-2</v>
      </c>
      <c r="E28" s="115">
        <v>12</v>
      </c>
      <c r="F28" s="114" t="s">
        <v>514</v>
      </c>
      <c r="G28" s="114">
        <v>25</v>
      </c>
      <c r="H28" s="114">
        <v>21</v>
      </c>
      <c r="I28" s="140">
        <v>20</v>
      </c>
      <c r="J28" s="115">
        <v>-8</v>
      </c>
      <c r="K28" s="116">
        <v>-40</v>
      </c>
    </row>
    <row r="29" spans="1:11" ht="14.1" customHeight="1" x14ac:dyDescent="0.2">
      <c r="A29" s="306">
        <v>29</v>
      </c>
      <c r="B29" s="307" t="s">
        <v>246</v>
      </c>
      <c r="C29" s="308"/>
      <c r="D29" s="113">
        <v>3.6210908678131561</v>
      </c>
      <c r="E29" s="115">
        <v>638</v>
      </c>
      <c r="F29" s="114">
        <v>500</v>
      </c>
      <c r="G29" s="114">
        <v>629</v>
      </c>
      <c r="H29" s="114">
        <v>535</v>
      </c>
      <c r="I29" s="140">
        <v>678</v>
      </c>
      <c r="J29" s="115">
        <v>-40</v>
      </c>
      <c r="K29" s="116">
        <v>-5.8997050147492622</v>
      </c>
    </row>
    <row r="30" spans="1:11" ht="14.1" customHeight="1" x14ac:dyDescent="0.2">
      <c r="A30" s="306" t="s">
        <v>247</v>
      </c>
      <c r="B30" s="307" t="s">
        <v>248</v>
      </c>
      <c r="C30" s="308"/>
      <c r="D30" s="113">
        <v>2.3327090073216414</v>
      </c>
      <c r="E30" s="115">
        <v>411</v>
      </c>
      <c r="F30" s="114">
        <v>285</v>
      </c>
      <c r="G30" s="114">
        <v>332</v>
      </c>
      <c r="H30" s="114">
        <v>303</v>
      </c>
      <c r="I30" s="140">
        <v>364</v>
      </c>
      <c r="J30" s="115">
        <v>47</v>
      </c>
      <c r="K30" s="116">
        <v>12.912087912087912</v>
      </c>
    </row>
    <row r="31" spans="1:11" ht="14.1" customHeight="1" x14ac:dyDescent="0.2">
      <c r="A31" s="306" t="s">
        <v>249</v>
      </c>
      <c r="B31" s="307" t="s">
        <v>250</v>
      </c>
      <c r="C31" s="308"/>
      <c r="D31" s="113">
        <v>1.2883818604915149</v>
      </c>
      <c r="E31" s="115">
        <v>227</v>
      </c>
      <c r="F31" s="114">
        <v>215</v>
      </c>
      <c r="G31" s="114" t="s">
        <v>514</v>
      </c>
      <c r="H31" s="114">
        <v>232</v>
      </c>
      <c r="I31" s="140">
        <v>314</v>
      </c>
      <c r="J31" s="115">
        <v>-87</v>
      </c>
      <c r="K31" s="116">
        <v>-27.70700636942675</v>
      </c>
    </row>
    <row r="32" spans="1:11" ht="14.1" customHeight="1" x14ac:dyDescent="0.2">
      <c r="A32" s="306">
        <v>31</v>
      </c>
      <c r="B32" s="307" t="s">
        <v>251</v>
      </c>
      <c r="C32" s="308"/>
      <c r="D32" s="113">
        <v>0.38594698904591634</v>
      </c>
      <c r="E32" s="115">
        <v>68</v>
      </c>
      <c r="F32" s="114">
        <v>47</v>
      </c>
      <c r="G32" s="114">
        <v>67</v>
      </c>
      <c r="H32" s="114">
        <v>83</v>
      </c>
      <c r="I32" s="140">
        <v>90</v>
      </c>
      <c r="J32" s="115">
        <v>-22</v>
      </c>
      <c r="K32" s="116">
        <v>-24.444444444444443</v>
      </c>
    </row>
    <row r="33" spans="1:11" ht="14.1" customHeight="1" x14ac:dyDescent="0.2">
      <c r="A33" s="306">
        <v>32</v>
      </c>
      <c r="B33" s="307" t="s">
        <v>252</v>
      </c>
      <c r="C33" s="308"/>
      <c r="D33" s="113">
        <v>3.6891991599977296</v>
      </c>
      <c r="E33" s="115">
        <v>650</v>
      </c>
      <c r="F33" s="114">
        <v>527</v>
      </c>
      <c r="G33" s="114">
        <v>717</v>
      </c>
      <c r="H33" s="114">
        <v>690</v>
      </c>
      <c r="I33" s="140">
        <v>561</v>
      </c>
      <c r="J33" s="115">
        <v>89</v>
      </c>
      <c r="K33" s="116">
        <v>15.864527629233512</v>
      </c>
    </row>
    <row r="34" spans="1:11" ht="14.1" customHeight="1" x14ac:dyDescent="0.2">
      <c r="A34" s="306">
        <v>33</v>
      </c>
      <c r="B34" s="307" t="s">
        <v>253</v>
      </c>
      <c r="C34" s="308"/>
      <c r="D34" s="113">
        <v>1.5721664112605709</v>
      </c>
      <c r="E34" s="115">
        <v>277</v>
      </c>
      <c r="F34" s="114">
        <v>167</v>
      </c>
      <c r="G34" s="114">
        <v>339</v>
      </c>
      <c r="H34" s="114">
        <v>227</v>
      </c>
      <c r="I34" s="140">
        <v>282</v>
      </c>
      <c r="J34" s="115">
        <v>-5</v>
      </c>
      <c r="K34" s="116">
        <v>-1.7730496453900708</v>
      </c>
    </row>
    <row r="35" spans="1:11" ht="14.1" customHeight="1" x14ac:dyDescent="0.2">
      <c r="A35" s="306">
        <v>34</v>
      </c>
      <c r="B35" s="307" t="s">
        <v>254</v>
      </c>
      <c r="C35" s="308"/>
      <c r="D35" s="113">
        <v>1.8729780350757705</v>
      </c>
      <c r="E35" s="115">
        <v>330</v>
      </c>
      <c r="F35" s="114">
        <v>219</v>
      </c>
      <c r="G35" s="114">
        <v>421</v>
      </c>
      <c r="H35" s="114">
        <v>221</v>
      </c>
      <c r="I35" s="140">
        <v>385</v>
      </c>
      <c r="J35" s="115">
        <v>-55</v>
      </c>
      <c r="K35" s="116">
        <v>-14.285714285714286</v>
      </c>
    </row>
    <row r="36" spans="1:11" ht="14.1" customHeight="1" x14ac:dyDescent="0.2">
      <c r="A36" s="306">
        <v>41</v>
      </c>
      <c r="B36" s="307" t="s">
        <v>255</v>
      </c>
      <c r="C36" s="308"/>
      <c r="D36" s="113">
        <v>0.61297462966116123</v>
      </c>
      <c r="E36" s="115">
        <v>108</v>
      </c>
      <c r="F36" s="114">
        <v>61</v>
      </c>
      <c r="G36" s="114">
        <v>121</v>
      </c>
      <c r="H36" s="114">
        <v>75</v>
      </c>
      <c r="I36" s="140">
        <v>93</v>
      </c>
      <c r="J36" s="115">
        <v>15</v>
      </c>
      <c r="K36" s="116">
        <v>16.129032258064516</v>
      </c>
    </row>
    <row r="37" spans="1:11" ht="14.1" customHeight="1" x14ac:dyDescent="0.2">
      <c r="A37" s="306">
        <v>42</v>
      </c>
      <c r="B37" s="307" t="s">
        <v>256</v>
      </c>
      <c r="C37" s="308"/>
      <c r="D37" s="113">
        <v>0.10783812929224133</v>
      </c>
      <c r="E37" s="115">
        <v>19</v>
      </c>
      <c r="F37" s="114">
        <v>6</v>
      </c>
      <c r="G37" s="114" t="s">
        <v>514</v>
      </c>
      <c r="H37" s="114">
        <v>9</v>
      </c>
      <c r="I37" s="140" t="s">
        <v>514</v>
      </c>
      <c r="J37" s="115" t="s">
        <v>514</v>
      </c>
      <c r="K37" s="116" t="s">
        <v>514</v>
      </c>
    </row>
    <row r="38" spans="1:11" ht="14.1" customHeight="1" x14ac:dyDescent="0.2">
      <c r="A38" s="306">
        <v>43</v>
      </c>
      <c r="B38" s="307" t="s">
        <v>257</v>
      </c>
      <c r="C38" s="308"/>
      <c r="D38" s="113">
        <v>1.0443271468301265</v>
      </c>
      <c r="E38" s="115">
        <v>184</v>
      </c>
      <c r="F38" s="114">
        <v>108</v>
      </c>
      <c r="G38" s="114">
        <v>301</v>
      </c>
      <c r="H38" s="114">
        <v>179</v>
      </c>
      <c r="I38" s="140">
        <v>178</v>
      </c>
      <c r="J38" s="115">
        <v>6</v>
      </c>
      <c r="K38" s="116">
        <v>3.3707865168539324</v>
      </c>
    </row>
    <row r="39" spans="1:11" ht="14.1" customHeight="1" x14ac:dyDescent="0.2">
      <c r="A39" s="306">
        <v>51</v>
      </c>
      <c r="B39" s="307" t="s">
        <v>258</v>
      </c>
      <c r="C39" s="308"/>
      <c r="D39" s="113">
        <v>23.083035359555026</v>
      </c>
      <c r="E39" s="115">
        <v>4067</v>
      </c>
      <c r="F39" s="114">
        <v>3021</v>
      </c>
      <c r="G39" s="114">
        <v>3937</v>
      </c>
      <c r="H39" s="114">
        <v>2815</v>
      </c>
      <c r="I39" s="140">
        <v>3552</v>
      </c>
      <c r="J39" s="115">
        <v>515</v>
      </c>
      <c r="K39" s="116">
        <v>14.498873873873874</v>
      </c>
    </row>
    <row r="40" spans="1:11" ht="14.1" customHeight="1" x14ac:dyDescent="0.2">
      <c r="A40" s="306" t="s">
        <v>259</v>
      </c>
      <c r="B40" s="307" t="s">
        <v>260</v>
      </c>
      <c r="C40" s="308"/>
      <c r="D40" s="113">
        <v>22.379249673647767</v>
      </c>
      <c r="E40" s="115">
        <v>3943</v>
      </c>
      <c r="F40" s="114">
        <v>2962</v>
      </c>
      <c r="G40" s="114">
        <v>3758</v>
      </c>
      <c r="H40" s="114">
        <v>2718</v>
      </c>
      <c r="I40" s="140">
        <v>3476</v>
      </c>
      <c r="J40" s="115">
        <v>467</v>
      </c>
      <c r="K40" s="116">
        <v>13.434982738780207</v>
      </c>
    </row>
    <row r="41" spans="1:11" ht="14.1" customHeight="1" x14ac:dyDescent="0.2">
      <c r="A41" s="306"/>
      <c r="B41" s="307" t="s">
        <v>261</v>
      </c>
      <c r="C41" s="308"/>
      <c r="D41" s="113">
        <v>20.767353425279527</v>
      </c>
      <c r="E41" s="115">
        <v>3659</v>
      </c>
      <c r="F41" s="114">
        <v>2772</v>
      </c>
      <c r="G41" s="114">
        <v>3392</v>
      </c>
      <c r="H41" s="114">
        <v>2519</v>
      </c>
      <c r="I41" s="140">
        <v>3163</v>
      </c>
      <c r="J41" s="115">
        <v>496</v>
      </c>
      <c r="K41" s="116">
        <v>15.681315207081884</v>
      </c>
    </row>
    <row r="42" spans="1:11" ht="14.1" customHeight="1" x14ac:dyDescent="0.2">
      <c r="A42" s="306">
        <v>52</v>
      </c>
      <c r="B42" s="307" t="s">
        <v>262</v>
      </c>
      <c r="C42" s="308"/>
      <c r="D42" s="113">
        <v>5.3919064646120667</v>
      </c>
      <c r="E42" s="115">
        <v>950</v>
      </c>
      <c r="F42" s="114">
        <v>674</v>
      </c>
      <c r="G42" s="114">
        <v>1019</v>
      </c>
      <c r="H42" s="114">
        <v>863</v>
      </c>
      <c r="I42" s="140">
        <v>825</v>
      </c>
      <c r="J42" s="115">
        <v>125</v>
      </c>
      <c r="K42" s="116">
        <v>15.151515151515152</v>
      </c>
    </row>
    <row r="43" spans="1:11" ht="14.1" customHeight="1" x14ac:dyDescent="0.2">
      <c r="A43" s="306" t="s">
        <v>263</v>
      </c>
      <c r="B43" s="307" t="s">
        <v>264</v>
      </c>
      <c r="C43" s="308"/>
      <c r="D43" s="113">
        <v>3.8594698904591636</v>
      </c>
      <c r="E43" s="115">
        <v>680</v>
      </c>
      <c r="F43" s="114">
        <v>530</v>
      </c>
      <c r="G43" s="114">
        <v>788</v>
      </c>
      <c r="H43" s="114">
        <v>680</v>
      </c>
      <c r="I43" s="140">
        <v>664</v>
      </c>
      <c r="J43" s="115">
        <v>16</v>
      </c>
      <c r="K43" s="116">
        <v>2.4096385542168677</v>
      </c>
    </row>
    <row r="44" spans="1:11" ht="14.1" customHeight="1" x14ac:dyDescent="0.2">
      <c r="A44" s="306">
        <v>53</v>
      </c>
      <c r="B44" s="307" t="s">
        <v>265</v>
      </c>
      <c r="C44" s="308"/>
      <c r="D44" s="113">
        <v>0.98757023667631538</v>
      </c>
      <c r="E44" s="115">
        <v>174</v>
      </c>
      <c r="F44" s="114">
        <v>92</v>
      </c>
      <c r="G44" s="114">
        <v>138</v>
      </c>
      <c r="H44" s="114">
        <v>121</v>
      </c>
      <c r="I44" s="140">
        <v>147</v>
      </c>
      <c r="J44" s="115">
        <v>27</v>
      </c>
      <c r="K44" s="116">
        <v>18.367346938775512</v>
      </c>
    </row>
    <row r="45" spans="1:11" ht="14.1" customHeight="1" x14ac:dyDescent="0.2">
      <c r="A45" s="306" t="s">
        <v>266</v>
      </c>
      <c r="B45" s="307" t="s">
        <v>267</v>
      </c>
      <c r="C45" s="308"/>
      <c r="D45" s="113">
        <v>0.93081332652250415</v>
      </c>
      <c r="E45" s="115">
        <v>164</v>
      </c>
      <c r="F45" s="114">
        <v>86</v>
      </c>
      <c r="G45" s="114">
        <v>127</v>
      </c>
      <c r="H45" s="114">
        <v>114</v>
      </c>
      <c r="I45" s="140">
        <v>135</v>
      </c>
      <c r="J45" s="115">
        <v>29</v>
      </c>
      <c r="K45" s="116">
        <v>21.481481481481481</v>
      </c>
    </row>
    <row r="46" spans="1:11" ht="14.1" customHeight="1" x14ac:dyDescent="0.2">
      <c r="A46" s="306">
        <v>54</v>
      </c>
      <c r="B46" s="307" t="s">
        <v>268</v>
      </c>
      <c r="C46" s="308"/>
      <c r="D46" s="113">
        <v>3.1102786764288552</v>
      </c>
      <c r="E46" s="115">
        <v>548</v>
      </c>
      <c r="F46" s="114">
        <v>415</v>
      </c>
      <c r="G46" s="114">
        <v>543</v>
      </c>
      <c r="H46" s="114">
        <v>467</v>
      </c>
      <c r="I46" s="140">
        <v>546</v>
      </c>
      <c r="J46" s="115">
        <v>2</v>
      </c>
      <c r="K46" s="116">
        <v>0.36630036630036628</v>
      </c>
    </row>
    <row r="47" spans="1:11" ht="14.1" customHeight="1" x14ac:dyDescent="0.2">
      <c r="A47" s="306">
        <v>61</v>
      </c>
      <c r="B47" s="307" t="s">
        <v>269</v>
      </c>
      <c r="C47" s="308"/>
      <c r="D47" s="113">
        <v>1.7537885237527668</v>
      </c>
      <c r="E47" s="115">
        <v>309</v>
      </c>
      <c r="F47" s="114">
        <v>170</v>
      </c>
      <c r="G47" s="114">
        <v>405</v>
      </c>
      <c r="H47" s="114">
        <v>210</v>
      </c>
      <c r="I47" s="140">
        <v>302</v>
      </c>
      <c r="J47" s="115">
        <v>7</v>
      </c>
      <c r="K47" s="116">
        <v>2.3178807947019866</v>
      </c>
    </row>
    <row r="48" spans="1:11" ht="14.1" customHeight="1" x14ac:dyDescent="0.2">
      <c r="A48" s="306">
        <v>62</v>
      </c>
      <c r="B48" s="307" t="s">
        <v>270</v>
      </c>
      <c r="C48" s="308"/>
      <c r="D48" s="113">
        <v>5.9594755661501786</v>
      </c>
      <c r="E48" s="115">
        <v>1050</v>
      </c>
      <c r="F48" s="114">
        <v>1095</v>
      </c>
      <c r="G48" s="114">
        <v>1564</v>
      </c>
      <c r="H48" s="114">
        <v>955</v>
      </c>
      <c r="I48" s="140">
        <v>1104</v>
      </c>
      <c r="J48" s="115">
        <v>-54</v>
      </c>
      <c r="K48" s="116">
        <v>-4.8913043478260869</v>
      </c>
    </row>
    <row r="49" spans="1:11" ht="14.1" customHeight="1" x14ac:dyDescent="0.2">
      <c r="A49" s="306">
        <v>63</v>
      </c>
      <c r="B49" s="307" t="s">
        <v>271</v>
      </c>
      <c r="C49" s="308"/>
      <c r="D49" s="113">
        <v>2.4859526647369319</v>
      </c>
      <c r="E49" s="115">
        <v>438</v>
      </c>
      <c r="F49" s="114">
        <v>391</v>
      </c>
      <c r="G49" s="114">
        <v>547</v>
      </c>
      <c r="H49" s="114">
        <v>421</v>
      </c>
      <c r="I49" s="140">
        <v>688</v>
      </c>
      <c r="J49" s="115">
        <v>-250</v>
      </c>
      <c r="K49" s="116">
        <v>-36.337209302325583</v>
      </c>
    </row>
    <row r="50" spans="1:11" ht="14.1" customHeight="1" x14ac:dyDescent="0.2">
      <c r="A50" s="306" t="s">
        <v>272</v>
      </c>
      <c r="B50" s="307" t="s">
        <v>273</v>
      </c>
      <c r="C50" s="308"/>
      <c r="D50" s="113">
        <v>0.1759464214768148</v>
      </c>
      <c r="E50" s="115">
        <v>31</v>
      </c>
      <c r="F50" s="114">
        <v>19</v>
      </c>
      <c r="G50" s="114">
        <v>35</v>
      </c>
      <c r="H50" s="114">
        <v>28</v>
      </c>
      <c r="I50" s="140">
        <v>81</v>
      </c>
      <c r="J50" s="115">
        <v>-50</v>
      </c>
      <c r="K50" s="116">
        <v>-61.728395061728392</v>
      </c>
    </row>
    <row r="51" spans="1:11" ht="14.1" customHeight="1" x14ac:dyDescent="0.2">
      <c r="A51" s="306" t="s">
        <v>274</v>
      </c>
      <c r="B51" s="307" t="s">
        <v>275</v>
      </c>
      <c r="C51" s="308"/>
      <c r="D51" s="113">
        <v>2.1397355127986835</v>
      </c>
      <c r="E51" s="115">
        <v>377</v>
      </c>
      <c r="F51" s="114">
        <v>347</v>
      </c>
      <c r="G51" s="114">
        <v>437</v>
      </c>
      <c r="H51" s="114">
        <v>361</v>
      </c>
      <c r="I51" s="140">
        <v>581</v>
      </c>
      <c r="J51" s="115">
        <v>-204</v>
      </c>
      <c r="K51" s="116">
        <v>-35.111876075731494</v>
      </c>
    </row>
    <row r="52" spans="1:11" ht="14.1" customHeight="1" x14ac:dyDescent="0.2">
      <c r="A52" s="306">
        <v>71</v>
      </c>
      <c r="B52" s="307" t="s">
        <v>276</v>
      </c>
      <c r="C52" s="308"/>
      <c r="D52" s="113">
        <v>7.3159657188262672</v>
      </c>
      <c r="E52" s="115">
        <v>1289</v>
      </c>
      <c r="F52" s="114">
        <v>851</v>
      </c>
      <c r="G52" s="114">
        <v>1423</v>
      </c>
      <c r="H52" s="114">
        <v>1190</v>
      </c>
      <c r="I52" s="140">
        <v>1275</v>
      </c>
      <c r="J52" s="115">
        <v>14</v>
      </c>
      <c r="K52" s="116">
        <v>1.0980392156862746</v>
      </c>
    </row>
    <row r="53" spans="1:11" ht="14.1" customHeight="1" x14ac:dyDescent="0.2">
      <c r="A53" s="306" t="s">
        <v>277</v>
      </c>
      <c r="B53" s="307" t="s">
        <v>278</v>
      </c>
      <c r="C53" s="308"/>
      <c r="D53" s="113">
        <v>3.1159543674442363</v>
      </c>
      <c r="E53" s="115">
        <v>549</v>
      </c>
      <c r="F53" s="114">
        <v>299</v>
      </c>
      <c r="G53" s="114">
        <v>565</v>
      </c>
      <c r="H53" s="114">
        <v>371</v>
      </c>
      <c r="I53" s="140">
        <v>478</v>
      </c>
      <c r="J53" s="115">
        <v>71</v>
      </c>
      <c r="K53" s="116">
        <v>14.853556485355648</v>
      </c>
    </row>
    <row r="54" spans="1:11" ht="14.1" customHeight="1" x14ac:dyDescent="0.2">
      <c r="A54" s="306" t="s">
        <v>279</v>
      </c>
      <c r="B54" s="307" t="s">
        <v>280</v>
      </c>
      <c r="C54" s="308"/>
      <c r="D54" s="113">
        <v>3.2862250979056702</v>
      </c>
      <c r="E54" s="115">
        <v>579</v>
      </c>
      <c r="F54" s="114">
        <v>474</v>
      </c>
      <c r="G54" s="114">
        <v>745</v>
      </c>
      <c r="H54" s="114">
        <v>702</v>
      </c>
      <c r="I54" s="140">
        <v>663</v>
      </c>
      <c r="J54" s="115">
        <v>-84</v>
      </c>
      <c r="K54" s="116">
        <v>-12.669683257918551</v>
      </c>
    </row>
    <row r="55" spans="1:11" ht="14.1" customHeight="1" x14ac:dyDescent="0.2">
      <c r="A55" s="306">
        <v>72</v>
      </c>
      <c r="B55" s="307" t="s">
        <v>281</v>
      </c>
      <c r="C55" s="308"/>
      <c r="D55" s="113">
        <v>1.3508144616607072</v>
      </c>
      <c r="E55" s="115">
        <v>238</v>
      </c>
      <c r="F55" s="114">
        <v>151</v>
      </c>
      <c r="G55" s="114">
        <v>286</v>
      </c>
      <c r="H55" s="114">
        <v>166</v>
      </c>
      <c r="I55" s="140">
        <v>198</v>
      </c>
      <c r="J55" s="115">
        <v>40</v>
      </c>
      <c r="K55" s="116">
        <v>20.202020202020201</v>
      </c>
    </row>
    <row r="56" spans="1:11" ht="14.1" customHeight="1" x14ac:dyDescent="0.2">
      <c r="A56" s="306" t="s">
        <v>282</v>
      </c>
      <c r="B56" s="307" t="s">
        <v>283</v>
      </c>
      <c r="C56" s="308"/>
      <c r="D56" s="113">
        <v>0.52216357341506325</v>
      </c>
      <c r="E56" s="115">
        <v>92</v>
      </c>
      <c r="F56" s="114">
        <v>50</v>
      </c>
      <c r="G56" s="114">
        <v>112</v>
      </c>
      <c r="H56" s="114">
        <v>38</v>
      </c>
      <c r="I56" s="140">
        <v>61</v>
      </c>
      <c r="J56" s="115">
        <v>31</v>
      </c>
      <c r="K56" s="116">
        <v>50.819672131147541</v>
      </c>
    </row>
    <row r="57" spans="1:11" ht="14.1" customHeight="1" x14ac:dyDescent="0.2">
      <c r="A57" s="306" t="s">
        <v>284</v>
      </c>
      <c r="B57" s="307" t="s">
        <v>285</v>
      </c>
      <c r="C57" s="308"/>
      <c r="D57" s="113">
        <v>0.45405528123048983</v>
      </c>
      <c r="E57" s="115">
        <v>80</v>
      </c>
      <c r="F57" s="114">
        <v>74</v>
      </c>
      <c r="G57" s="114">
        <v>95</v>
      </c>
      <c r="H57" s="114">
        <v>84</v>
      </c>
      <c r="I57" s="140">
        <v>87</v>
      </c>
      <c r="J57" s="115">
        <v>-7</v>
      </c>
      <c r="K57" s="116">
        <v>-8.0459770114942533</v>
      </c>
    </row>
    <row r="58" spans="1:11" ht="14.1" customHeight="1" x14ac:dyDescent="0.2">
      <c r="A58" s="306">
        <v>73</v>
      </c>
      <c r="B58" s="307" t="s">
        <v>286</v>
      </c>
      <c r="C58" s="308"/>
      <c r="D58" s="113">
        <v>1.4983824280606164</v>
      </c>
      <c r="E58" s="115">
        <v>264</v>
      </c>
      <c r="F58" s="114">
        <v>160</v>
      </c>
      <c r="G58" s="114">
        <v>353</v>
      </c>
      <c r="H58" s="114">
        <v>202</v>
      </c>
      <c r="I58" s="140">
        <v>259</v>
      </c>
      <c r="J58" s="115">
        <v>5</v>
      </c>
      <c r="K58" s="116">
        <v>1.9305019305019304</v>
      </c>
    </row>
    <row r="59" spans="1:11" ht="14.1" customHeight="1" x14ac:dyDescent="0.2">
      <c r="A59" s="306" t="s">
        <v>287</v>
      </c>
      <c r="B59" s="307" t="s">
        <v>288</v>
      </c>
      <c r="C59" s="308"/>
      <c r="D59" s="113">
        <v>0.99892161870707763</v>
      </c>
      <c r="E59" s="115">
        <v>176</v>
      </c>
      <c r="F59" s="114">
        <v>112</v>
      </c>
      <c r="G59" s="114">
        <v>230</v>
      </c>
      <c r="H59" s="114">
        <v>148</v>
      </c>
      <c r="I59" s="140">
        <v>193</v>
      </c>
      <c r="J59" s="115">
        <v>-17</v>
      </c>
      <c r="K59" s="116">
        <v>-8.8082901554404138</v>
      </c>
    </row>
    <row r="60" spans="1:11" ht="14.1" customHeight="1" x14ac:dyDescent="0.2">
      <c r="A60" s="306">
        <v>81</v>
      </c>
      <c r="B60" s="307" t="s">
        <v>289</v>
      </c>
      <c r="C60" s="308"/>
      <c r="D60" s="113">
        <v>6.1240706055962315</v>
      </c>
      <c r="E60" s="115">
        <v>1079</v>
      </c>
      <c r="F60" s="114">
        <v>1135</v>
      </c>
      <c r="G60" s="114">
        <v>1356</v>
      </c>
      <c r="H60" s="114">
        <v>1014</v>
      </c>
      <c r="I60" s="140">
        <v>1021</v>
      </c>
      <c r="J60" s="115">
        <v>58</v>
      </c>
      <c r="K60" s="116">
        <v>5.6807051909892259</v>
      </c>
    </row>
    <row r="61" spans="1:11" ht="14.1" customHeight="1" x14ac:dyDescent="0.2">
      <c r="A61" s="306" t="s">
        <v>290</v>
      </c>
      <c r="B61" s="307" t="s">
        <v>291</v>
      </c>
      <c r="C61" s="308"/>
      <c r="D61" s="113">
        <v>1.8445995799988648</v>
      </c>
      <c r="E61" s="115">
        <v>325</v>
      </c>
      <c r="F61" s="114">
        <v>209</v>
      </c>
      <c r="G61" s="114">
        <v>536</v>
      </c>
      <c r="H61" s="114">
        <v>291</v>
      </c>
      <c r="I61" s="140">
        <v>285</v>
      </c>
      <c r="J61" s="115">
        <v>40</v>
      </c>
      <c r="K61" s="116">
        <v>14.035087719298245</v>
      </c>
    </row>
    <row r="62" spans="1:11" ht="14.1" customHeight="1" x14ac:dyDescent="0.2">
      <c r="A62" s="306" t="s">
        <v>292</v>
      </c>
      <c r="B62" s="307" t="s">
        <v>293</v>
      </c>
      <c r="C62" s="308"/>
      <c r="D62" s="113">
        <v>2.2929791702139735</v>
      </c>
      <c r="E62" s="115">
        <v>404</v>
      </c>
      <c r="F62" s="114">
        <v>631</v>
      </c>
      <c r="G62" s="114">
        <v>525</v>
      </c>
      <c r="H62" s="114">
        <v>409</v>
      </c>
      <c r="I62" s="140">
        <v>384</v>
      </c>
      <c r="J62" s="115">
        <v>20</v>
      </c>
      <c r="K62" s="116">
        <v>5.208333333333333</v>
      </c>
    </row>
    <row r="63" spans="1:11" ht="14.1" customHeight="1" x14ac:dyDescent="0.2">
      <c r="A63" s="306"/>
      <c r="B63" s="307" t="s">
        <v>294</v>
      </c>
      <c r="C63" s="308"/>
      <c r="D63" s="113">
        <v>1.992167546398774</v>
      </c>
      <c r="E63" s="115">
        <v>351</v>
      </c>
      <c r="F63" s="114">
        <v>565</v>
      </c>
      <c r="G63" s="114">
        <v>446</v>
      </c>
      <c r="H63" s="114">
        <v>353</v>
      </c>
      <c r="I63" s="140">
        <v>314</v>
      </c>
      <c r="J63" s="115">
        <v>37</v>
      </c>
      <c r="K63" s="116">
        <v>11.783439490445859</v>
      </c>
    </row>
    <row r="64" spans="1:11" ht="14.1" customHeight="1" x14ac:dyDescent="0.2">
      <c r="A64" s="306" t="s">
        <v>295</v>
      </c>
      <c r="B64" s="307" t="s">
        <v>296</v>
      </c>
      <c r="C64" s="308"/>
      <c r="D64" s="113">
        <v>0.74351552301492707</v>
      </c>
      <c r="E64" s="115">
        <v>131</v>
      </c>
      <c r="F64" s="114">
        <v>96</v>
      </c>
      <c r="G64" s="114">
        <v>97</v>
      </c>
      <c r="H64" s="114">
        <v>93</v>
      </c>
      <c r="I64" s="140">
        <v>111</v>
      </c>
      <c r="J64" s="115">
        <v>20</v>
      </c>
      <c r="K64" s="116">
        <v>18.018018018018019</v>
      </c>
    </row>
    <row r="65" spans="1:11" ht="14.1" customHeight="1" x14ac:dyDescent="0.2">
      <c r="A65" s="306" t="s">
        <v>297</v>
      </c>
      <c r="B65" s="307" t="s">
        <v>298</v>
      </c>
      <c r="C65" s="308"/>
      <c r="D65" s="113">
        <v>0.43702820818434646</v>
      </c>
      <c r="E65" s="115">
        <v>77</v>
      </c>
      <c r="F65" s="114">
        <v>103</v>
      </c>
      <c r="G65" s="114">
        <v>74</v>
      </c>
      <c r="H65" s="114">
        <v>70</v>
      </c>
      <c r="I65" s="140">
        <v>109</v>
      </c>
      <c r="J65" s="115">
        <v>-32</v>
      </c>
      <c r="K65" s="116">
        <v>-29.357798165137616</v>
      </c>
    </row>
    <row r="66" spans="1:11" ht="14.1" customHeight="1" x14ac:dyDescent="0.2">
      <c r="A66" s="306">
        <v>82</v>
      </c>
      <c r="B66" s="307" t="s">
        <v>299</v>
      </c>
      <c r="C66" s="308"/>
      <c r="D66" s="113">
        <v>4.097848913105171</v>
      </c>
      <c r="E66" s="115">
        <v>722</v>
      </c>
      <c r="F66" s="114">
        <v>912</v>
      </c>
      <c r="G66" s="114">
        <v>888</v>
      </c>
      <c r="H66" s="114">
        <v>748</v>
      </c>
      <c r="I66" s="140">
        <v>687</v>
      </c>
      <c r="J66" s="115">
        <v>35</v>
      </c>
      <c r="K66" s="116">
        <v>5.094614264919942</v>
      </c>
    </row>
    <row r="67" spans="1:11" ht="14.1" customHeight="1" x14ac:dyDescent="0.2">
      <c r="A67" s="306" t="s">
        <v>300</v>
      </c>
      <c r="B67" s="307" t="s">
        <v>301</v>
      </c>
      <c r="C67" s="308"/>
      <c r="D67" s="113">
        <v>3.1613598955672852</v>
      </c>
      <c r="E67" s="115">
        <v>557</v>
      </c>
      <c r="F67" s="114">
        <v>764</v>
      </c>
      <c r="G67" s="114">
        <v>584</v>
      </c>
      <c r="H67" s="114">
        <v>611</v>
      </c>
      <c r="I67" s="140">
        <v>527</v>
      </c>
      <c r="J67" s="115">
        <v>30</v>
      </c>
      <c r="K67" s="116">
        <v>5.6925996204933584</v>
      </c>
    </row>
    <row r="68" spans="1:11" ht="14.1" customHeight="1" x14ac:dyDescent="0.2">
      <c r="A68" s="306" t="s">
        <v>302</v>
      </c>
      <c r="B68" s="307" t="s">
        <v>303</v>
      </c>
      <c r="C68" s="308"/>
      <c r="D68" s="113">
        <v>0.61297462966116123</v>
      </c>
      <c r="E68" s="115">
        <v>108</v>
      </c>
      <c r="F68" s="114">
        <v>91</v>
      </c>
      <c r="G68" s="114">
        <v>175</v>
      </c>
      <c r="H68" s="114">
        <v>83</v>
      </c>
      <c r="I68" s="140">
        <v>92</v>
      </c>
      <c r="J68" s="115">
        <v>16</v>
      </c>
      <c r="K68" s="116">
        <v>17.391304347826086</v>
      </c>
    </row>
    <row r="69" spans="1:11" ht="14.1" customHeight="1" x14ac:dyDescent="0.2">
      <c r="A69" s="306">
        <v>83</v>
      </c>
      <c r="B69" s="307" t="s">
        <v>304</v>
      </c>
      <c r="C69" s="308"/>
      <c r="D69" s="113">
        <v>3.9105511095975936</v>
      </c>
      <c r="E69" s="115">
        <v>689</v>
      </c>
      <c r="F69" s="114">
        <v>747</v>
      </c>
      <c r="G69" s="114">
        <v>1828</v>
      </c>
      <c r="H69" s="114">
        <v>604</v>
      </c>
      <c r="I69" s="140">
        <v>1540</v>
      </c>
      <c r="J69" s="115">
        <v>-851</v>
      </c>
      <c r="K69" s="116">
        <v>-55.259740259740262</v>
      </c>
    </row>
    <row r="70" spans="1:11" ht="14.1" customHeight="1" x14ac:dyDescent="0.2">
      <c r="A70" s="306" t="s">
        <v>305</v>
      </c>
      <c r="B70" s="307" t="s">
        <v>306</v>
      </c>
      <c r="C70" s="308"/>
      <c r="D70" s="113">
        <v>3.0591974572904252</v>
      </c>
      <c r="E70" s="115">
        <v>539</v>
      </c>
      <c r="F70" s="114">
        <v>576</v>
      </c>
      <c r="G70" s="114">
        <v>1450</v>
      </c>
      <c r="H70" s="114">
        <v>462</v>
      </c>
      <c r="I70" s="140">
        <v>1348</v>
      </c>
      <c r="J70" s="115">
        <v>-809</v>
      </c>
      <c r="K70" s="116">
        <v>-60.014836795252222</v>
      </c>
    </row>
    <row r="71" spans="1:11" ht="14.1" customHeight="1" x14ac:dyDescent="0.2">
      <c r="A71" s="306"/>
      <c r="B71" s="307" t="s">
        <v>307</v>
      </c>
      <c r="C71" s="308"/>
      <c r="D71" s="113">
        <v>1.4359498268914241</v>
      </c>
      <c r="E71" s="115">
        <v>253</v>
      </c>
      <c r="F71" s="114">
        <v>264</v>
      </c>
      <c r="G71" s="114">
        <v>881</v>
      </c>
      <c r="H71" s="114">
        <v>211</v>
      </c>
      <c r="I71" s="140">
        <v>947</v>
      </c>
      <c r="J71" s="115">
        <v>-694</v>
      </c>
      <c r="K71" s="116">
        <v>-73.284054910242872</v>
      </c>
    </row>
    <row r="72" spans="1:11" ht="14.1" customHeight="1" x14ac:dyDescent="0.2">
      <c r="A72" s="306">
        <v>84</v>
      </c>
      <c r="B72" s="307" t="s">
        <v>308</v>
      </c>
      <c r="C72" s="308"/>
      <c r="D72" s="113">
        <v>1.1691923491685112</v>
      </c>
      <c r="E72" s="115">
        <v>206</v>
      </c>
      <c r="F72" s="114">
        <v>198</v>
      </c>
      <c r="G72" s="114">
        <v>219</v>
      </c>
      <c r="H72" s="114">
        <v>175</v>
      </c>
      <c r="I72" s="140">
        <v>206</v>
      </c>
      <c r="J72" s="115">
        <v>0</v>
      </c>
      <c r="K72" s="116">
        <v>0</v>
      </c>
    </row>
    <row r="73" spans="1:11" ht="14.1" customHeight="1" x14ac:dyDescent="0.2">
      <c r="A73" s="306" t="s">
        <v>309</v>
      </c>
      <c r="B73" s="307" t="s">
        <v>310</v>
      </c>
      <c r="C73" s="308"/>
      <c r="D73" s="113">
        <v>0.51081219138430101</v>
      </c>
      <c r="E73" s="115">
        <v>90</v>
      </c>
      <c r="F73" s="114">
        <v>90</v>
      </c>
      <c r="G73" s="114">
        <v>84</v>
      </c>
      <c r="H73" s="114">
        <v>86</v>
      </c>
      <c r="I73" s="140">
        <v>96</v>
      </c>
      <c r="J73" s="115">
        <v>-6</v>
      </c>
      <c r="K73" s="116">
        <v>-6.25</v>
      </c>
    </row>
    <row r="74" spans="1:11" ht="14.1" customHeight="1" x14ac:dyDescent="0.2">
      <c r="A74" s="306" t="s">
        <v>311</v>
      </c>
      <c r="B74" s="307" t="s">
        <v>312</v>
      </c>
      <c r="C74" s="308"/>
      <c r="D74" s="113">
        <v>0.15324365741529031</v>
      </c>
      <c r="E74" s="115">
        <v>27</v>
      </c>
      <c r="F74" s="114">
        <v>22</v>
      </c>
      <c r="G74" s="114">
        <v>20</v>
      </c>
      <c r="H74" s="114">
        <v>16</v>
      </c>
      <c r="I74" s="140">
        <v>25</v>
      </c>
      <c r="J74" s="115">
        <v>2</v>
      </c>
      <c r="K74" s="116">
        <v>8</v>
      </c>
    </row>
    <row r="75" spans="1:11" ht="14.1" customHeight="1" x14ac:dyDescent="0.2">
      <c r="A75" s="306" t="s">
        <v>313</v>
      </c>
      <c r="B75" s="307" t="s">
        <v>314</v>
      </c>
      <c r="C75" s="308"/>
      <c r="D75" s="113">
        <v>0.10216243827686021</v>
      </c>
      <c r="E75" s="115">
        <v>18</v>
      </c>
      <c r="F75" s="114">
        <v>19</v>
      </c>
      <c r="G75" s="114">
        <v>37</v>
      </c>
      <c r="H75" s="114">
        <v>15</v>
      </c>
      <c r="I75" s="140">
        <v>9</v>
      </c>
      <c r="J75" s="115">
        <v>9</v>
      </c>
      <c r="K75" s="116">
        <v>100</v>
      </c>
    </row>
    <row r="76" spans="1:11" ht="14.1" customHeight="1" x14ac:dyDescent="0.2">
      <c r="A76" s="306">
        <v>91</v>
      </c>
      <c r="B76" s="307" t="s">
        <v>315</v>
      </c>
      <c r="C76" s="308"/>
      <c r="D76" s="113">
        <v>0.17027073046143368</v>
      </c>
      <c r="E76" s="115">
        <v>30</v>
      </c>
      <c r="F76" s="114">
        <v>25</v>
      </c>
      <c r="G76" s="114">
        <v>52</v>
      </c>
      <c r="H76" s="114">
        <v>43</v>
      </c>
      <c r="I76" s="140">
        <v>68</v>
      </c>
      <c r="J76" s="115">
        <v>-38</v>
      </c>
      <c r="K76" s="116">
        <v>-55.882352941176471</v>
      </c>
    </row>
    <row r="77" spans="1:11" ht="14.1" customHeight="1" x14ac:dyDescent="0.2">
      <c r="A77" s="306">
        <v>92</v>
      </c>
      <c r="B77" s="307" t="s">
        <v>316</v>
      </c>
      <c r="C77" s="308"/>
      <c r="D77" s="113">
        <v>1.7821669788296726</v>
      </c>
      <c r="E77" s="115">
        <v>314</v>
      </c>
      <c r="F77" s="114">
        <v>688</v>
      </c>
      <c r="G77" s="114">
        <v>363</v>
      </c>
      <c r="H77" s="114">
        <v>230</v>
      </c>
      <c r="I77" s="140">
        <v>298</v>
      </c>
      <c r="J77" s="115">
        <v>16</v>
      </c>
      <c r="K77" s="116">
        <v>5.3691275167785237</v>
      </c>
    </row>
    <row r="78" spans="1:11" ht="14.1" customHeight="1" x14ac:dyDescent="0.2">
      <c r="A78" s="306">
        <v>93</v>
      </c>
      <c r="B78" s="307" t="s">
        <v>317</v>
      </c>
      <c r="C78" s="308"/>
      <c r="D78" s="113">
        <v>6.2432601169192352E-2</v>
      </c>
      <c r="E78" s="115">
        <v>11</v>
      </c>
      <c r="F78" s="114">
        <v>7</v>
      </c>
      <c r="G78" s="114">
        <v>19</v>
      </c>
      <c r="H78" s="114" t="s">
        <v>514</v>
      </c>
      <c r="I78" s="140">
        <v>10</v>
      </c>
      <c r="J78" s="115">
        <v>1</v>
      </c>
      <c r="K78" s="116">
        <v>10</v>
      </c>
    </row>
    <row r="79" spans="1:11" ht="14.1" customHeight="1" x14ac:dyDescent="0.2">
      <c r="A79" s="306">
        <v>94</v>
      </c>
      <c r="B79" s="307" t="s">
        <v>318</v>
      </c>
      <c r="C79" s="308"/>
      <c r="D79" s="113">
        <v>0.1759464214768148</v>
      </c>
      <c r="E79" s="115">
        <v>31</v>
      </c>
      <c r="F79" s="114">
        <v>33</v>
      </c>
      <c r="G79" s="114">
        <v>84</v>
      </c>
      <c r="H79" s="114">
        <v>59</v>
      </c>
      <c r="I79" s="140">
        <v>60</v>
      </c>
      <c r="J79" s="115">
        <v>-29</v>
      </c>
      <c r="K79" s="116">
        <v>-48.333333333333336</v>
      </c>
    </row>
    <row r="80" spans="1:11" ht="14.1" customHeight="1" x14ac:dyDescent="0.2">
      <c r="A80" s="306" t="s">
        <v>319</v>
      </c>
      <c r="B80" s="307" t="s">
        <v>320</v>
      </c>
      <c r="C80" s="308"/>
      <c r="D80" s="113">
        <v>1.7027073046143367E-2</v>
      </c>
      <c r="E80" s="115">
        <v>3</v>
      </c>
      <c r="F80" s="114" t="s">
        <v>514</v>
      </c>
      <c r="G80" s="114" t="s">
        <v>514</v>
      </c>
      <c r="H80" s="114" t="s">
        <v>514</v>
      </c>
      <c r="I80" s="140" t="s">
        <v>514</v>
      </c>
      <c r="J80" s="115" t="s">
        <v>514</v>
      </c>
      <c r="K80" s="116" t="s">
        <v>514</v>
      </c>
    </row>
    <row r="81" spans="1:11" ht="14.1" customHeight="1" x14ac:dyDescent="0.2">
      <c r="A81" s="310" t="s">
        <v>321</v>
      </c>
      <c r="B81" s="311" t="s">
        <v>334</v>
      </c>
      <c r="C81" s="312"/>
      <c r="D81" s="125">
        <v>0.14189227538452806</v>
      </c>
      <c r="E81" s="143">
        <v>25</v>
      </c>
      <c r="F81" s="144">
        <v>48</v>
      </c>
      <c r="G81" s="144">
        <v>122</v>
      </c>
      <c r="H81" s="144">
        <v>29</v>
      </c>
      <c r="I81" s="145">
        <v>67</v>
      </c>
      <c r="J81" s="143">
        <v>-42</v>
      </c>
      <c r="K81" s="146">
        <v>-62.686567164179102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18725</v>
      </c>
      <c r="E11" s="114">
        <v>15048</v>
      </c>
      <c r="F11" s="114">
        <v>18468</v>
      </c>
      <c r="G11" s="114">
        <v>14928</v>
      </c>
      <c r="H11" s="140">
        <v>17929</v>
      </c>
      <c r="I11" s="115">
        <v>796</v>
      </c>
      <c r="J11" s="116">
        <v>4.4397345083384465</v>
      </c>
    </row>
    <row r="12" spans="1:15" s="110" customFormat="1" ht="24.95" customHeight="1" x14ac:dyDescent="0.2">
      <c r="A12" s="193" t="s">
        <v>132</v>
      </c>
      <c r="B12" s="194" t="s">
        <v>133</v>
      </c>
      <c r="C12" s="113">
        <v>0.20293724966622162</v>
      </c>
      <c r="D12" s="115">
        <v>38</v>
      </c>
      <c r="E12" s="114">
        <v>53</v>
      </c>
      <c r="F12" s="114">
        <v>95</v>
      </c>
      <c r="G12" s="114">
        <v>37</v>
      </c>
      <c r="H12" s="140">
        <v>33</v>
      </c>
      <c r="I12" s="115">
        <v>5</v>
      </c>
      <c r="J12" s="116">
        <v>15.151515151515152</v>
      </c>
    </row>
    <row r="13" spans="1:15" s="110" customFormat="1" ht="24.95" customHeight="1" x14ac:dyDescent="0.2">
      <c r="A13" s="193" t="s">
        <v>134</v>
      </c>
      <c r="B13" s="199" t="s">
        <v>214</v>
      </c>
      <c r="C13" s="113">
        <v>1.1001335113484647</v>
      </c>
      <c r="D13" s="115">
        <v>206</v>
      </c>
      <c r="E13" s="114">
        <v>234</v>
      </c>
      <c r="F13" s="114">
        <v>364</v>
      </c>
      <c r="G13" s="114">
        <v>206</v>
      </c>
      <c r="H13" s="140">
        <v>259</v>
      </c>
      <c r="I13" s="115">
        <v>-53</v>
      </c>
      <c r="J13" s="116">
        <v>-20.463320463320464</v>
      </c>
    </row>
    <row r="14" spans="1:15" s="287" customFormat="1" ht="24.95" customHeight="1" x14ac:dyDescent="0.2">
      <c r="A14" s="193" t="s">
        <v>215</v>
      </c>
      <c r="B14" s="199" t="s">
        <v>137</v>
      </c>
      <c r="C14" s="113">
        <v>11.562082777036048</v>
      </c>
      <c r="D14" s="115">
        <v>2165</v>
      </c>
      <c r="E14" s="114">
        <v>1317</v>
      </c>
      <c r="F14" s="114">
        <v>1663</v>
      </c>
      <c r="G14" s="114">
        <v>1554</v>
      </c>
      <c r="H14" s="140">
        <v>1529</v>
      </c>
      <c r="I14" s="115">
        <v>636</v>
      </c>
      <c r="J14" s="116">
        <v>41.595814257684758</v>
      </c>
      <c r="K14" s="110"/>
      <c r="L14" s="110"/>
      <c r="M14" s="110"/>
      <c r="N14" s="110"/>
      <c r="O14" s="110"/>
    </row>
    <row r="15" spans="1:15" s="110" customFormat="1" ht="24.95" customHeight="1" x14ac:dyDescent="0.2">
      <c r="A15" s="193" t="s">
        <v>216</v>
      </c>
      <c r="B15" s="199" t="s">
        <v>217</v>
      </c>
      <c r="C15" s="113">
        <v>1.8958611481975969</v>
      </c>
      <c r="D15" s="115">
        <v>355</v>
      </c>
      <c r="E15" s="114">
        <v>407</v>
      </c>
      <c r="F15" s="114">
        <v>439</v>
      </c>
      <c r="G15" s="114">
        <v>296</v>
      </c>
      <c r="H15" s="140">
        <v>352</v>
      </c>
      <c r="I15" s="115">
        <v>3</v>
      </c>
      <c r="J15" s="116">
        <v>0.85227272727272729</v>
      </c>
    </row>
    <row r="16" spans="1:15" s="287" customFormat="1" ht="24.95" customHeight="1" x14ac:dyDescent="0.2">
      <c r="A16" s="193" t="s">
        <v>218</v>
      </c>
      <c r="B16" s="199" t="s">
        <v>141</v>
      </c>
      <c r="C16" s="113">
        <v>7.6101468624833108</v>
      </c>
      <c r="D16" s="115">
        <v>1425</v>
      </c>
      <c r="E16" s="114">
        <v>713</v>
      </c>
      <c r="F16" s="114">
        <v>966</v>
      </c>
      <c r="G16" s="114">
        <v>953</v>
      </c>
      <c r="H16" s="140">
        <v>973</v>
      </c>
      <c r="I16" s="115">
        <v>452</v>
      </c>
      <c r="J16" s="116">
        <v>46.45426515930113</v>
      </c>
      <c r="K16" s="110"/>
      <c r="L16" s="110"/>
      <c r="M16" s="110"/>
      <c r="N16" s="110"/>
      <c r="O16" s="110"/>
    </row>
    <row r="17" spans="1:15" s="110" customFormat="1" ht="24.95" customHeight="1" x14ac:dyDescent="0.2">
      <c r="A17" s="193" t="s">
        <v>142</v>
      </c>
      <c r="B17" s="199" t="s">
        <v>220</v>
      </c>
      <c r="C17" s="113">
        <v>2.05607476635514</v>
      </c>
      <c r="D17" s="115">
        <v>385</v>
      </c>
      <c r="E17" s="114">
        <v>197</v>
      </c>
      <c r="F17" s="114">
        <v>258</v>
      </c>
      <c r="G17" s="114">
        <v>305</v>
      </c>
      <c r="H17" s="140">
        <v>204</v>
      </c>
      <c r="I17" s="115">
        <v>181</v>
      </c>
      <c r="J17" s="116">
        <v>88.725490196078425</v>
      </c>
    </row>
    <row r="18" spans="1:15" s="287" customFormat="1" ht="24.95" customHeight="1" x14ac:dyDescent="0.2">
      <c r="A18" s="201" t="s">
        <v>144</v>
      </c>
      <c r="B18" s="202" t="s">
        <v>145</v>
      </c>
      <c r="C18" s="113">
        <v>5.9492656875834449</v>
      </c>
      <c r="D18" s="115">
        <v>1114</v>
      </c>
      <c r="E18" s="114">
        <v>981</v>
      </c>
      <c r="F18" s="114">
        <v>1223</v>
      </c>
      <c r="G18" s="114">
        <v>973</v>
      </c>
      <c r="H18" s="140">
        <v>1076</v>
      </c>
      <c r="I18" s="115">
        <v>38</v>
      </c>
      <c r="J18" s="116">
        <v>3.5315985130111525</v>
      </c>
      <c r="K18" s="110"/>
      <c r="L18" s="110"/>
      <c r="M18" s="110"/>
      <c r="N18" s="110"/>
      <c r="O18" s="110"/>
    </row>
    <row r="19" spans="1:15" s="110" customFormat="1" ht="24.95" customHeight="1" x14ac:dyDescent="0.2">
      <c r="A19" s="193" t="s">
        <v>146</v>
      </c>
      <c r="B19" s="199" t="s">
        <v>147</v>
      </c>
      <c r="C19" s="113">
        <v>14.883845126835782</v>
      </c>
      <c r="D19" s="115">
        <v>2787</v>
      </c>
      <c r="E19" s="114">
        <v>2040</v>
      </c>
      <c r="F19" s="114">
        <v>2902</v>
      </c>
      <c r="G19" s="114">
        <v>2050</v>
      </c>
      <c r="H19" s="140">
        <v>2701</v>
      </c>
      <c r="I19" s="115">
        <v>86</v>
      </c>
      <c r="J19" s="116">
        <v>3.1840059237319513</v>
      </c>
    </row>
    <row r="20" spans="1:15" s="287" customFormat="1" ht="24.95" customHeight="1" x14ac:dyDescent="0.2">
      <c r="A20" s="193" t="s">
        <v>148</v>
      </c>
      <c r="B20" s="199" t="s">
        <v>149</v>
      </c>
      <c r="C20" s="113">
        <v>15.919893190921229</v>
      </c>
      <c r="D20" s="115">
        <v>2981</v>
      </c>
      <c r="E20" s="114">
        <v>1364</v>
      </c>
      <c r="F20" s="114">
        <v>1922</v>
      </c>
      <c r="G20" s="114">
        <v>1504</v>
      </c>
      <c r="H20" s="140">
        <v>1659</v>
      </c>
      <c r="I20" s="115">
        <v>1322</v>
      </c>
      <c r="J20" s="116">
        <v>79.686558167570823</v>
      </c>
      <c r="K20" s="110"/>
      <c r="L20" s="110"/>
      <c r="M20" s="110"/>
      <c r="N20" s="110"/>
      <c r="O20" s="110"/>
    </row>
    <row r="21" spans="1:15" s="110" customFormat="1" ht="24.95" customHeight="1" x14ac:dyDescent="0.2">
      <c r="A21" s="201" t="s">
        <v>150</v>
      </c>
      <c r="B21" s="202" t="s">
        <v>151</v>
      </c>
      <c r="C21" s="113">
        <v>3.8825100133511348</v>
      </c>
      <c r="D21" s="115">
        <v>727</v>
      </c>
      <c r="E21" s="114">
        <v>633</v>
      </c>
      <c r="F21" s="114">
        <v>660</v>
      </c>
      <c r="G21" s="114">
        <v>533</v>
      </c>
      <c r="H21" s="140">
        <v>747</v>
      </c>
      <c r="I21" s="115">
        <v>-20</v>
      </c>
      <c r="J21" s="116">
        <v>-2.677376171352075</v>
      </c>
    </row>
    <row r="22" spans="1:15" s="110" customFormat="1" ht="24.95" customHeight="1" x14ac:dyDescent="0.2">
      <c r="A22" s="201" t="s">
        <v>152</v>
      </c>
      <c r="B22" s="199" t="s">
        <v>153</v>
      </c>
      <c r="C22" s="113">
        <v>1.5060080106809079</v>
      </c>
      <c r="D22" s="115">
        <v>282</v>
      </c>
      <c r="E22" s="114">
        <v>190</v>
      </c>
      <c r="F22" s="114">
        <v>217</v>
      </c>
      <c r="G22" s="114">
        <v>255</v>
      </c>
      <c r="H22" s="140">
        <v>218</v>
      </c>
      <c r="I22" s="115">
        <v>64</v>
      </c>
      <c r="J22" s="116">
        <v>29.357798165137616</v>
      </c>
    </row>
    <row r="23" spans="1:15" s="110" customFormat="1" ht="24.95" customHeight="1" x14ac:dyDescent="0.2">
      <c r="A23" s="193" t="s">
        <v>154</v>
      </c>
      <c r="B23" s="199" t="s">
        <v>155</v>
      </c>
      <c r="C23" s="113">
        <v>0.95060080106809075</v>
      </c>
      <c r="D23" s="115">
        <v>178</v>
      </c>
      <c r="E23" s="114">
        <v>121</v>
      </c>
      <c r="F23" s="114">
        <v>139</v>
      </c>
      <c r="G23" s="114">
        <v>131</v>
      </c>
      <c r="H23" s="140">
        <v>206</v>
      </c>
      <c r="I23" s="115">
        <v>-28</v>
      </c>
      <c r="J23" s="116">
        <v>-13.592233009708737</v>
      </c>
    </row>
    <row r="24" spans="1:15" s="110" customFormat="1" ht="24.95" customHeight="1" x14ac:dyDescent="0.2">
      <c r="A24" s="193" t="s">
        <v>156</v>
      </c>
      <c r="B24" s="199" t="s">
        <v>221</v>
      </c>
      <c r="C24" s="113">
        <v>4.8064085447263016</v>
      </c>
      <c r="D24" s="115">
        <v>900</v>
      </c>
      <c r="E24" s="114">
        <v>731</v>
      </c>
      <c r="F24" s="114">
        <v>913</v>
      </c>
      <c r="G24" s="114">
        <v>783</v>
      </c>
      <c r="H24" s="140">
        <v>845</v>
      </c>
      <c r="I24" s="115">
        <v>55</v>
      </c>
      <c r="J24" s="116">
        <v>6.5088757396449708</v>
      </c>
    </row>
    <row r="25" spans="1:15" s="110" customFormat="1" ht="24.95" customHeight="1" x14ac:dyDescent="0.2">
      <c r="A25" s="193" t="s">
        <v>222</v>
      </c>
      <c r="B25" s="204" t="s">
        <v>159</v>
      </c>
      <c r="C25" s="113">
        <v>4.395193591455274</v>
      </c>
      <c r="D25" s="115">
        <v>823</v>
      </c>
      <c r="E25" s="114">
        <v>1048</v>
      </c>
      <c r="F25" s="114">
        <v>916</v>
      </c>
      <c r="G25" s="114">
        <v>778</v>
      </c>
      <c r="H25" s="140">
        <v>878</v>
      </c>
      <c r="I25" s="115">
        <v>-55</v>
      </c>
      <c r="J25" s="116">
        <v>-6.2642369020501141</v>
      </c>
    </row>
    <row r="26" spans="1:15" s="110" customFormat="1" ht="24.95" customHeight="1" x14ac:dyDescent="0.2">
      <c r="A26" s="201">
        <v>782.78300000000002</v>
      </c>
      <c r="B26" s="203" t="s">
        <v>160</v>
      </c>
      <c r="C26" s="113">
        <v>16.106809078771697</v>
      </c>
      <c r="D26" s="115">
        <v>3016</v>
      </c>
      <c r="E26" s="114">
        <v>3303</v>
      </c>
      <c r="F26" s="114">
        <v>3103</v>
      </c>
      <c r="G26" s="114">
        <v>2993</v>
      </c>
      <c r="H26" s="140">
        <v>2966</v>
      </c>
      <c r="I26" s="115">
        <v>50</v>
      </c>
      <c r="J26" s="116">
        <v>1.6857720836142953</v>
      </c>
    </row>
    <row r="27" spans="1:15" s="110" customFormat="1" ht="24.95" customHeight="1" x14ac:dyDescent="0.2">
      <c r="A27" s="193" t="s">
        <v>161</v>
      </c>
      <c r="B27" s="199" t="s">
        <v>162</v>
      </c>
      <c r="C27" s="113">
        <v>1.5700934579439252</v>
      </c>
      <c r="D27" s="115">
        <v>294</v>
      </c>
      <c r="E27" s="114">
        <v>189</v>
      </c>
      <c r="F27" s="114">
        <v>331</v>
      </c>
      <c r="G27" s="114">
        <v>217</v>
      </c>
      <c r="H27" s="140">
        <v>245</v>
      </c>
      <c r="I27" s="115">
        <v>49</v>
      </c>
      <c r="J27" s="116">
        <v>20</v>
      </c>
    </row>
    <row r="28" spans="1:15" s="110" customFormat="1" ht="24.95" customHeight="1" x14ac:dyDescent="0.2">
      <c r="A28" s="193" t="s">
        <v>163</v>
      </c>
      <c r="B28" s="199" t="s">
        <v>164</v>
      </c>
      <c r="C28" s="113">
        <v>1.7783711615487316</v>
      </c>
      <c r="D28" s="115">
        <v>333</v>
      </c>
      <c r="E28" s="114">
        <v>265</v>
      </c>
      <c r="F28" s="114">
        <v>663</v>
      </c>
      <c r="G28" s="114">
        <v>313</v>
      </c>
      <c r="H28" s="140">
        <v>1226</v>
      </c>
      <c r="I28" s="115">
        <v>-893</v>
      </c>
      <c r="J28" s="116">
        <v>-72.838499184339312</v>
      </c>
    </row>
    <row r="29" spans="1:15" s="110" customFormat="1" ht="24.95" customHeight="1" x14ac:dyDescent="0.2">
      <c r="A29" s="193">
        <v>86</v>
      </c>
      <c r="B29" s="199" t="s">
        <v>165</v>
      </c>
      <c r="C29" s="113">
        <v>4.7423230974632844</v>
      </c>
      <c r="D29" s="115">
        <v>888</v>
      </c>
      <c r="E29" s="114">
        <v>738</v>
      </c>
      <c r="F29" s="114">
        <v>913</v>
      </c>
      <c r="G29" s="114">
        <v>936</v>
      </c>
      <c r="H29" s="140">
        <v>779</v>
      </c>
      <c r="I29" s="115">
        <v>109</v>
      </c>
      <c r="J29" s="116">
        <v>13.99229781771502</v>
      </c>
    </row>
    <row r="30" spans="1:15" s="110" customFormat="1" ht="24.95" customHeight="1" x14ac:dyDescent="0.2">
      <c r="A30" s="193">
        <v>87.88</v>
      </c>
      <c r="B30" s="204" t="s">
        <v>166</v>
      </c>
      <c r="C30" s="113">
        <v>7.5514018691588785</v>
      </c>
      <c r="D30" s="115">
        <v>1414</v>
      </c>
      <c r="E30" s="114">
        <v>1315</v>
      </c>
      <c r="F30" s="114">
        <v>1547</v>
      </c>
      <c r="G30" s="114">
        <v>1212</v>
      </c>
      <c r="H30" s="140">
        <v>1716</v>
      </c>
      <c r="I30" s="115">
        <v>-302</v>
      </c>
      <c r="J30" s="116">
        <v>-17.599067599067599</v>
      </c>
    </row>
    <row r="31" spans="1:15" s="110" customFormat="1" ht="24.95" customHeight="1" x14ac:dyDescent="0.2">
      <c r="A31" s="193" t="s">
        <v>167</v>
      </c>
      <c r="B31" s="199" t="s">
        <v>168</v>
      </c>
      <c r="C31" s="113">
        <v>3.0921228304405877</v>
      </c>
      <c r="D31" s="115">
        <v>579</v>
      </c>
      <c r="E31" s="114">
        <v>526</v>
      </c>
      <c r="F31" s="114">
        <v>897</v>
      </c>
      <c r="G31" s="114">
        <v>453</v>
      </c>
      <c r="H31" s="140">
        <v>846</v>
      </c>
      <c r="I31" s="115">
        <v>-267</v>
      </c>
      <c r="J31" s="116">
        <v>-31.560283687943262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0.20293724966622162</v>
      </c>
      <c r="D34" s="115">
        <v>38</v>
      </c>
      <c r="E34" s="114">
        <v>53</v>
      </c>
      <c r="F34" s="114">
        <v>95</v>
      </c>
      <c r="G34" s="114">
        <v>37</v>
      </c>
      <c r="H34" s="140">
        <v>33</v>
      </c>
      <c r="I34" s="115">
        <v>5</v>
      </c>
      <c r="J34" s="116">
        <v>15.151515151515152</v>
      </c>
    </row>
    <row r="35" spans="1:10" s="110" customFormat="1" ht="24.95" customHeight="1" x14ac:dyDescent="0.2">
      <c r="A35" s="292" t="s">
        <v>171</v>
      </c>
      <c r="B35" s="293" t="s">
        <v>172</v>
      </c>
      <c r="C35" s="113">
        <v>18.611481975967958</v>
      </c>
      <c r="D35" s="115">
        <v>3485</v>
      </c>
      <c r="E35" s="114">
        <v>2532</v>
      </c>
      <c r="F35" s="114">
        <v>3250</v>
      </c>
      <c r="G35" s="114">
        <v>2733</v>
      </c>
      <c r="H35" s="140">
        <v>2864</v>
      </c>
      <c r="I35" s="115">
        <v>621</v>
      </c>
      <c r="J35" s="116">
        <v>21.682960893854748</v>
      </c>
    </row>
    <row r="36" spans="1:10" s="110" customFormat="1" ht="24.95" customHeight="1" x14ac:dyDescent="0.2">
      <c r="A36" s="294" t="s">
        <v>173</v>
      </c>
      <c r="B36" s="295" t="s">
        <v>174</v>
      </c>
      <c r="C36" s="125">
        <v>81.185580774365818</v>
      </c>
      <c r="D36" s="143">
        <v>15202</v>
      </c>
      <c r="E36" s="144">
        <v>12463</v>
      </c>
      <c r="F36" s="144">
        <v>15123</v>
      </c>
      <c r="G36" s="144">
        <v>12158</v>
      </c>
      <c r="H36" s="145">
        <v>15032</v>
      </c>
      <c r="I36" s="143">
        <v>170</v>
      </c>
      <c r="J36" s="146">
        <v>1.1309207025013306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18725</v>
      </c>
      <c r="F11" s="264">
        <v>15048</v>
      </c>
      <c r="G11" s="264">
        <v>18468</v>
      </c>
      <c r="H11" s="264">
        <v>14928</v>
      </c>
      <c r="I11" s="265">
        <v>17929</v>
      </c>
      <c r="J11" s="263">
        <v>796</v>
      </c>
      <c r="K11" s="266">
        <v>4.4397345083384465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32.945260347129505</v>
      </c>
      <c r="E13" s="115">
        <v>6169</v>
      </c>
      <c r="F13" s="114">
        <v>5260</v>
      </c>
      <c r="G13" s="114">
        <v>5889</v>
      </c>
      <c r="H13" s="114">
        <v>5166</v>
      </c>
      <c r="I13" s="140">
        <v>5954</v>
      </c>
      <c r="J13" s="115">
        <v>215</v>
      </c>
      <c r="K13" s="116">
        <v>3.6110178031575413</v>
      </c>
    </row>
    <row r="14" spans="1:17" ht="15.95" customHeight="1" x14ac:dyDescent="0.2">
      <c r="A14" s="306" t="s">
        <v>230</v>
      </c>
      <c r="B14" s="307"/>
      <c r="C14" s="308"/>
      <c r="D14" s="113">
        <v>55.305740987983981</v>
      </c>
      <c r="E14" s="115">
        <v>10356</v>
      </c>
      <c r="F14" s="114">
        <v>7834</v>
      </c>
      <c r="G14" s="114">
        <v>10409</v>
      </c>
      <c r="H14" s="114">
        <v>7894</v>
      </c>
      <c r="I14" s="140">
        <v>9622</v>
      </c>
      <c r="J14" s="115">
        <v>734</v>
      </c>
      <c r="K14" s="116">
        <v>7.628351694034504</v>
      </c>
    </row>
    <row r="15" spans="1:17" ht="15.95" customHeight="1" x14ac:dyDescent="0.2">
      <c r="A15" s="306" t="s">
        <v>231</v>
      </c>
      <c r="B15" s="307"/>
      <c r="C15" s="308"/>
      <c r="D15" s="113">
        <v>5.5433911882510012</v>
      </c>
      <c r="E15" s="115">
        <v>1038</v>
      </c>
      <c r="F15" s="114">
        <v>1111</v>
      </c>
      <c r="G15" s="114">
        <v>1042</v>
      </c>
      <c r="H15" s="114">
        <v>931</v>
      </c>
      <c r="I15" s="140">
        <v>1112</v>
      </c>
      <c r="J15" s="115">
        <v>-74</v>
      </c>
      <c r="K15" s="116">
        <v>-6.6546762589928061</v>
      </c>
    </row>
    <row r="16" spans="1:17" ht="15.95" customHeight="1" x14ac:dyDescent="0.2">
      <c r="A16" s="306" t="s">
        <v>232</v>
      </c>
      <c r="B16" s="307"/>
      <c r="C16" s="308"/>
      <c r="D16" s="113">
        <v>6.0080106809078773</v>
      </c>
      <c r="E16" s="115">
        <v>1125</v>
      </c>
      <c r="F16" s="114">
        <v>787</v>
      </c>
      <c r="G16" s="114">
        <v>1038</v>
      </c>
      <c r="H16" s="114">
        <v>884</v>
      </c>
      <c r="I16" s="140">
        <v>1187</v>
      </c>
      <c r="J16" s="115">
        <v>-62</v>
      </c>
      <c r="K16" s="116">
        <v>-5.2232518955349621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0.24032042723631508</v>
      </c>
      <c r="E18" s="115">
        <v>45</v>
      </c>
      <c r="F18" s="114">
        <v>60</v>
      </c>
      <c r="G18" s="114">
        <v>116</v>
      </c>
      <c r="H18" s="114">
        <v>42</v>
      </c>
      <c r="I18" s="140">
        <v>47</v>
      </c>
      <c r="J18" s="115">
        <v>-2</v>
      </c>
      <c r="K18" s="116">
        <v>-4.2553191489361701</v>
      </c>
    </row>
    <row r="19" spans="1:11" ht="14.1" customHeight="1" x14ac:dyDescent="0.2">
      <c r="A19" s="306" t="s">
        <v>235</v>
      </c>
      <c r="B19" s="307" t="s">
        <v>236</v>
      </c>
      <c r="C19" s="308"/>
      <c r="D19" s="113">
        <v>0.11214953271028037</v>
      </c>
      <c r="E19" s="115">
        <v>21</v>
      </c>
      <c r="F19" s="114">
        <v>43</v>
      </c>
      <c r="G19" s="114">
        <v>78</v>
      </c>
      <c r="H19" s="114">
        <v>27</v>
      </c>
      <c r="I19" s="140">
        <v>21</v>
      </c>
      <c r="J19" s="115">
        <v>0</v>
      </c>
      <c r="K19" s="116">
        <v>0</v>
      </c>
    </row>
    <row r="20" spans="1:11" ht="14.1" customHeight="1" x14ac:dyDescent="0.2">
      <c r="A20" s="306">
        <v>12</v>
      </c>
      <c r="B20" s="307" t="s">
        <v>237</v>
      </c>
      <c r="C20" s="308"/>
      <c r="D20" s="113">
        <v>0.93457943925233644</v>
      </c>
      <c r="E20" s="115">
        <v>175</v>
      </c>
      <c r="F20" s="114">
        <v>209</v>
      </c>
      <c r="G20" s="114">
        <v>200</v>
      </c>
      <c r="H20" s="114">
        <v>143</v>
      </c>
      <c r="I20" s="140">
        <v>312</v>
      </c>
      <c r="J20" s="115">
        <v>-137</v>
      </c>
      <c r="K20" s="116">
        <v>-43.910256410256409</v>
      </c>
    </row>
    <row r="21" spans="1:11" ht="14.1" customHeight="1" x14ac:dyDescent="0.2">
      <c r="A21" s="306">
        <v>21</v>
      </c>
      <c r="B21" s="307" t="s">
        <v>238</v>
      </c>
      <c r="C21" s="308"/>
      <c r="D21" s="113">
        <v>0.28304405874499333</v>
      </c>
      <c r="E21" s="115">
        <v>53</v>
      </c>
      <c r="F21" s="114">
        <v>47</v>
      </c>
      <c r="G21" s="114">
        <v>57</v>
      </c>
      <c r="H21" s="114">
        <v>48</v>
      </c>
      <c r="I21" s="140">
        <v>44</v>
      </c>
      <c r="J21" s="115">
        <v>9</v>
      </c>
      <c r="K21" s="116">
        <v>20.454545454545453</v>
      </c>
    </row>
    <row r="22" spans="1:11" ht="14.1" customHeight="1" x14ac:dyDescent="0.2">
      <c r="A22" s="306">
        <v>22</v>
      </c>
      <c r="B22" s="307" t="s">
        <v>239</v>
      </c>
      <c r="C22" s="308"/>
      <c r="D22" s="113">
        <v>1.2977303070761015</v>
      </c>
      <c r="E22" s="115">
        <v>243</v>
      </c>
      <c r="F22" s="114">
        <v>202</v>
      </c>
      <c r="G22" s="114">
        <v>219</v>
      </c>
      <c r="H22" s="114">
        <v>181</v>
      </c>
      <c r="I22" s="140">
        <v>148</v>
      </c>
      <c r="J22" s="115">
        <v>95</v>
      </c>
      <c r="K22" s="116">
        <v>64.189189189189193</v>
      </c>
    </row>
    <row r="23" spans="1:11" ht="14.1" customHeight="1" x14ac:dyDescent="0.2">
      <c r="A23" s="306">
        <v>23</v>
      </c>
      <c r="B23" s="307" t="s">
        <v>240</v>
      </c>
      <c r="C23" s="308"/>
      <c r="D23" s="113">
        <v>0.34178905206942589</v>
      </c>
      <c r="E23" s="115">
        <v>64</v>
      </c>
      <c r="F23" s="114">
        <v>71</v>
      </c>
      <c r="G23" s="114">
        <v>72</v>
      </c>
      <c r="H23" s="114">
        <v>62</v>
      </c>
      <c r="I23" s="140">
        <v>74</v>
      </c>
      <c r="J23" s="115">
        <v>-10</v>
      </c>
      <c r="K23" s="116">
        <v>-13.513513513513514</v>
      </c>
    </row>
    <row r="24" spans="1:11" ht="14.1" customHeight="1" x14ac:dyDescent="0.2">
      <c r="A24" s="306">
        <v>24</v>
      </c>
      <c r="B24" s="307" t="s">
        <v>241</v>
      </c>
      <c r="C24" s="308"/>
      <c r="D24" s="113">
        <v>6.088117489986649</v>
      </c>
      <c r="E24" s="115">
        <v>1140</v>
      </c>
      <c r="F24" s="114">
        <v>924</v>
      </c>
      <c r="G24" s="114">
        <v>1077</v>
      </c>
      <c r="H24" s="114">
        <v>996</v>
      </c>
      <c r="I24" s="140">
        <v>979</v>
      </c>
      <c r="J24" s="115">
        <v>161</v>
      </c>
      <c r="K24" s="116">
        <v>16.445352400408581</v>
      </c>
    </row>
    <row r="25" spans="1:11" ht="14.1" customHeight="1" x14ac:dyDescent="0.2">
      <c r="A25" s="306">
        <v>25</v>
      </c>
      <c r="B25" s="307" t="s">
        <v>242</v>
      </c>
      <c r="C25" s="308"/>
      <c r="D25" s="113">
        <v>4.5500667556742327</v>
      </c>
      <c r="E25" s="115">
        <v>852</v>
      </c>
      <c r="F25" s="114">
        <v>533</v>
      </c>
      <c r="G25" s="114">
        <v>628</v>
      </c>
      <c r="H25" s="114">
        <v>627</v>
      </c>
      <c r="I25" s="140">
        <v>674</v>
      </c>
      <c r="J25" s="115">
        <v>178</v>
      </c>
      <c r="K25" s="116">
        <v>26.409495548961424</v>
      </c>
    </row>
    <row r="26" spans="1:11" ht="14.1" customHeight="1" x14ac:dyDescent="0.2">
      <c r="A26" s="306">
        <v>26</v>
      </c>
      <c r="B26" s="307" t="s">
        <v>243</v>
      </c>
      <c r="C26" s="308"/>
      <c r="D26" s="113">
        <v>2.162883845126836</v>
      </c>
      <c r="E26" s="115">
        <v>405</v>
      </c>
      <c r="F26" s="114">
        <v>287</v>
      </c>
      <c r="G26" s="114">
        <v>350</v>
      </c>
      <c r="H26" s="114">
        <v>319</v>
      </c>
      <c r="I26" s="140">
        <v>418</v>
      </c>
      <c r="J26" s="115">
        <v>-13</v>
      </c>
      <c r="K26" s="116">
        <v>-3.1100478468899522</v>
      </c>
    </row>
    <row r="27" spans="1:11" ht="14.1" customHeight="1" x14ac:dyDescent="0.2">
      <c r="A27" s="306">
        <v>27</v>
      </c>
      <c r="B27" s="307" t="s">
        <v>244</v>
      </c>
      <c r="C27" s="308"/>
      <c r="D27" s="113">
        <v>1.3137516688918558</v>
      </c>
      <c r="E27" s="115">
        <v>246</v>
      </c>
      <c r="F27" s="114">
        <v>115</v>
      </c>
      <c r="G27" s="114">
        <v>158</v>
      </c>
      <c r="H27" s="114">
        <v>162</v>
      </c>
      <c r="I27" s="140">
        <v>143</v>
      </c>
      <c r="J27" s="115">
        <v>103</v>
      </c>
      <c r="K27" s="116">
        <v>72.027972027972027</v>
      </c>
    </row>
    <row r="28" spans="1:11" ht="14.1" customHeight="1" x14ac:dyDescent="0.2">
      <c r="A28" s="306">
        <v>28</v>
      </c>
      <c r="B28" s="307" t="s">
        <v>245</v>
      </c>
      <c r="C28" s="308"/>
      <c r="D28" s="113">
        <v>0.1068090787716956</v>
      </c>
      <c r="E28" s="115">
        <v>20</v>
      </c>
      <c r="F28" s="114">
        <v>31</v>
      </c>
      <c r="G28" s="114">
        <v>26</v>
      </c>
      <c r="H28" s="114">
        <v>27</v>
      </c>
      <c r="I28" s="140">
        <v>27</v>
      </c>
      <c r="J28" s="115">
        <v>-7</v>
      </c>
      <c r="K28" s="116">
        <v>-25.925925925925927</v>
      </c>
    </row>
    <row r="29" spans="1:11" ht="14.1" customHeight="1" x14ac:dyDescent="0.2">
      <c r="A29" s="306">
        <v>29</v>
      </c>
      <c r="B29" s="307" t="s">
        <v>246</v>
      </c>
      <c r="C29" s="308"/>
      <c r="D29" s="113">
        <v>3.2149532710280373</v>
      </c>
      <c r="E29" s="115">
        <v>602</v>
      </c>
      <c r="F29" s="114">
        <v>547</v>
      </c>
      <c r="G29" s="114">
        <v>642</v>
      </c>
      <c r="H29" s="114">
        <v>573</v>
      </c>
      <c r="I29" s="140">
        <v>616</v>
      </c>
      <c r="J29" s="115">
        <v>-14</v>
      </c>
      <c r="K29" s="116">
        <v>-2.2727272727272729</v>
      </c>
    </row>
    <row r="30" spans="1:11" ht="14.1" customHeight="1" x14ac:dyDescent="0.2">
      <c r="A30" s="306" t="s">
        <v>247</v>
      </c>
      <c r="B30" s="307" t="s">
        <v>248</v>
      </c>
      <c r="C30" s="308"/>
      <c r="D30" s="113">
        <v>1.6021361815754338</v>
      </c>
      <c r="E30" s="115">
        <v>300</v>
      </c>
      <c r="F30" s="114">
        <v>328</v>
      </c>
      <c r="G30" s="114">
        <v>368</v>
      </c>
      <c r="H30" s="114">
        <v>351</v>
      </c>
      <c r="I30" s="140">
        <v>342</v>
      </c>
      <c r="J30" s="115">
        <v>-42</v>
      </c>
      <c r="K30" s="116">
        <v>-12.280701754385966</v>
      </c>
    </row>
    <row r="31" spans="1:11" ht="14.1" customHeight="1" x14ac:dyDescent="0.2">
      <c r="A31" s="306" t="s">
        <v>249</v>
      </c>
      <c r="B31" s="307" t="s">
        <v>250</v>
      </c>
      <c r="C31" s="308"/>
      <c r="D31" s="113">
        <v>1.6128170894526035</v>
      </c>
      <c r="E31" s="115">
        <v>302</v>
      </c>
      <c r="F31" s="114">
        <v>219</v>
      </c>
      <c r="G31" s="114" t="s">
        <v>514</v>
      </c>
      <c r="H31" s="114">
        <v>222</v>
      </c>
      <c r="I31" s="140">
        <v>274</v>
      </c>
      <c r="J31" s="115">
        <v>28</v>
      </c>
      <c r="K31" s="116">
        <v>10.218978102189782</v>
      </c>
    </row>
    <row r="32" spans="1:11" ht="14.1" customHeight="1" x14ac:dyDescent="0.2">
      <c r="A32" s="306">
        <v>31</v>
      </c>
      <c r="B32" s="307" t="s">
        <v>251</v>
      </c>
      <c r="C32" s="308"/>
      <c r="D32" s="113">
        <v>0.31508678237650201</v>
      </c>
      <c r="E32" s="115">
        <v>59</v>
      </c>
      <c r="F32" s="114">
        <v>42</v>
      </c>
      <c r="G32" s="114">
        <v>68</v>
      </c>
      <c r="H32" s="114">
        <v>64</v>
      </c>
      <c r="I32" s="140">
        <v>118</v>
      </c>
      <c r="J32" s="115">
        <v>-59</v>
      </c>
      <c r="K32" s="116">
        <v>-50</v>
      </c>
    </row>
    <row r="33" spans="1:11" ht="14.1" customHeight="1" x14ac:dyDescent="0.2">
      <c r="A33" s="306">
        <v>32</v>
      </c>
      <c r="B33" s="307" t="s">
        <v>252</v>
      </c>
      <c r="C33" s="308"/>
      <c r="D33" s="113">
        <v>2.9425901201602138</v>
      </c>
      <c r="E33" s="115">
        <v>551</v>
      </c>
      <c r="F33" s="114">
        <v>613</v>
      </c>
      <c r="G33" s="114">
        <v>694</v>
      </c>
      <c r="H33" s="114">
        <v>523</v>
      </c>
      <c r="I33" s="140">
        <v>414</v>
      </c>
      <c r="J33" s="115">
        <v>137</v>
      </c>
      <c r="K33" s="116">
        <v>33.091787439613526</v>
      </c>
    </row>
    <row r="34" spans="1:11" ht="14.1" customHeight="1" x14ac:dyDescent="0.2">
      <c r="A34" s="306">
        <v>33</v>
      </c>
      <c r="B34" s="307" t="s">
        <v>253</v>
      </c>
      <c r="C34" s="308"/>
      <c r="D34" s="113">
        <v>1.2122830440587451</v>
      </c>
      <c r="E34" s="115">
        <v>227</v>
      </c>
      <c r="F34" s="114">
        <v>258</v>
      </c>
      <c r="G34" s="114">
        <v>294</v>
      </c>
      <c r="H34" s="114">
        <v>198</v>
      </c>
      <c r="I34" s="140">
        <v>266</v>
      </c>
      <c r="J34" s="115">
        <v>-39</v>
      </c>
      <c r="K34" s="116">
        <v>-14.661654135338345</v>
      </c>
    </row>
    <row r="35" spans="1:11" ht="14.1" customHeight="1" x14ac:dyDescent="0.2">
      <c r="A35" s="306">
        <v>34</v>
      </c>
      <c r="B35" s="307" t="s">
        <v>254</v>
      </c>
      <c r="C35" s="308"/>
      <c r="D35" s="113">
        <v>1.7303070761014687</v>
      </c>
      <c r="E35" s="115">
        <v>324</v>
      </c>
      <c r="F35" s="114">
        <v>260</v>
      </c>
      <c r="G35" s="114">
        <v>298</v>
      </c>
      <c r="H35" s="114">
        <v>263</v>
      </c>
      <c r="I35" s="140">
        <v>375</v>
      </c>
      <c r="J35" s="115">
        <v>-51</v>
      </c>
      <c r="K35" s="116">
        <v>-13.6</v>
      </c>
    </row>
    <row r="36" spans="1:11" ht="14.1" customHeight="1" x14ac:dyDescent="0.2">
      <c r="A36" s="306">
        <v>41</v>
      </c>
      <c r="B36" s="307" t="s">
        <v>255</v>
      </c>
      <c r="C36" s="308"/>
      <c r="D36" s="113">
        <v>0.84379172229639521</v>
      </c>
      <c r="E36" s="115">
        <v>158</v>
      </c>
      <c r="F36" s="114">
        <v>91</v>
      </c>
      <c r="G36" s="114">
        <v>105</v>
      </c>
      <c r="H36" s="114">
        <v>92</v>
      </c>
      <c r="I36" s="140">
        <v>115</v>
      </c>
      <c r="J36" s="115">
        <v>43</v>
      </c>
      <c r="K36" s="116">
        <v>37.391304347826086</v>
      </c>
    </row>
    <row r="37" spans="1:11" ht="14.1" customHeight="1" x14ac:dyDescent="0.2">
      <c r="A37" s="306">
        <v>42</v>
      </c>
      <c r="B37" s="307" t="s">
        <v>256</v>
      </c>
      <c r="C37" s="308"/>
      <c r="D37" s="113" t="s">
        <v>514</v>
      </c>
      <c r="E37" s="115" t="s">
        <v>514</v>
      </c>
      <c r="F37" s="114" t="s">
        <v>514</v>
      </c>
      <c r="G37" s="114" t="s">
        <v>514</v>
      </c>
      <c r="H37" s="114" t="s">
        <v>514</v>
      </c>
      <c r="I37" s="140">
        <v>4</v>
      </c>
      <c r="J37" s="115" t="s">
        <v>514</v>
      </c>
      <c r="K37" s="116" t="s">
        <v>514</v>
      </c>
    </row>
    <row r="38" spans="1:11" ht="14.1" customHeight="1" x14ac:dyDescent="0.2">
      <c r="A38" s="306">
        <v>43</v>
      </c>
      <c r="B38" s="307" t="s">
        <v>257</v>
      </c>
      <c r="C38" s="308"/>
      <c r="D38" s="113">
        <v>0.89719626168224298</v>
      </c>
      <c r="E38" s="115">
        <v>168</v>
      </c>
      <c r="F38" s="114">
        <v>93</v>
      </c>
      <c r="G38" s="114">
        <v>198</v>
      </c>
      <c r="H38" s="114">
        <v>120</v>
      </c>
      <c r="I38" s="140">
        <v>124</v>
      </c>
      <c r="J38" s="115">
        <v>44</v>
      </c>
      <c r="K38" s="116">
        <v>35.483870967741936</v>
      </c>
    </row>
    <row r="39" spans="1:11" ht="14.1" customHeight="1" x14ac:dyDescent="0.2">
      <c r="A39" s="306">
        <v>51</v>
      </c>
      <c r="B39" s="307" t="s">
        <v>258</v>
      </c>
      <c r="C39" s="308"/>
      <c r="D39" s="113">
        <v>23.172229639519358</v>
      </c>
      <c r="E39" s="115">
        <v>4339</v>
      </c>
      <c r="F39" s="114">
        <v>2965</v>
      </c>
      <c r="G39" s="114">
        <v>3416</v>
      </c>
      <c r="H39" s="114">
        <v>2823</v>
      </c>
      <c r="I39" s="140">
        <v>3279</v>
      </c>
      <c r="J39" s="115">
        <v>1060</v>
      </c>
      <c r="K39" s="116">
        <v>32.326928941750531</v>
      </c>
    </row>
    <row r="40" spans="1:11" ht="14.1" customHeight="1" x14ac:dyDescent="0.2">
      <c r="A40" s="306" t="s">
        <v>259</v>
      </c>
      <c r="B40" s="307" t="s">
        <v>260</v>
      </c>
      <c r="C40" s="308"/>
      <c r="D40" s="113">
        <v>22.590120160213619</v>
      </c>
      <c r="E40" s="115">
        <v>4230</v>
      </c>
      <c r="F40" s="114">
        <v>2892</v>
      </c>
      <c r="G40" s="114">
        <v>3279</v>
      </c>
      <c r="H40" s="114">
        <v>2719</v>
      </c>
      <c r="I40" s="140">
        <v>3192</v>
      </c>
      <c r="J40" s="115">
        <v>1038</v>
      </c>
      <c r="K40" s="116">
        <v>32.518796992481199</v>
      </c>
    </row>
    <row r="41" spans="1:11" ht="14.1" customHeight="1" x14ac:dyDescent="0.2">
      <c r="A41" s="306"/>
      <c r="B41" s="307" t="s">
        <v>261</v>
      </c>
      <c r="C41" s="308"/>
      <c r="D41" s="113">
        <v>20.99332443257677</v>
      </c>
      <c r="E41" s="115">
        <v>3931</v>
      </c>
      <c r="F41" s="114">
        <v>2731</v>
      </c>
      <c r="G41" s="114">
        <v>2926</v>
      </c>
      <c r="H41" s="114">
        <v>2544</v>
      </c>
      <c r="I41" s="140">
        <v>2882</v>
      </c>
      <c r="J41" s="115">
        <v>1049</v>
      </c>
      <c r="K41" s="116">
        <v>36.398334489937547</v>
      </c>
    </row>
    <row r="42" spans="1:11" ht="14.1" customHeight="1" x14ac:dyDescent="0.2">
      <c r="A42" s="306">
        <v>52</v>
      </c>
      <c r="B42" s="307" t="s">
        <v>262</v>
      </c>
      <c r="C42" s="308"/>
      <c r="D42" s="113">
        <v>5.3244325767690253</v>
      </c>
      <c r="E42" s="115">
        <v>997</v>
      </c>
      <c r="F42" s="114">
        <v>789</v>
      </c>
      <c r="G42" s="114">
        <v>955</v>
      </c>
      <c r="H42" s="114">
        <v>805</v>
      </c>
      <c r="I42" s="140">
        <v>831</v>
      </c>
      <c r="J42" s="115">
        <v>166</v>
      </c>
      <c r="K42" s="116">
        <v>19.975932611311674</v>
      </c>
    </row>
    <row r="43" spans="1:11" ht="14.1" customHeight="1" x14ac:dyDescent="0.2">
      <c r="A43" s="306" t="s">
        <v>263</v>
      </c>
      <c r="B43" s="307" t="s">
        <v>264</v>
      </c>
      <c r="C43" s="308"/>
      <c r="D43" s="113">
        <v>3.9519359145527369</v>
      </c>
      <c r="E43" s="115">
        <v>740</v>
      </c>
      <c r="F43" s="114">
        <v>603</v>
      </c>
      <c r="G43" s="114">
        <v>751</v>
      </c>
      <c r="H43" s="114">
        <v>637</v>
      </c>
      <c r="I43" s="140">
        <v>681</v>
      </c>
      <c r="J43" s="115">
        <v>59</v>
      </c>
      <c r="K43" s="116">
        <v>8.6637298091042592</v>
      </c>
    </row>
    <row r="44" spans="1:11" ht="14.1" customHeight="1" x14ac:dyDescent="0.2">
      <c r="A44" s="306">
        <v>53</v>
      </c>
      <c r="B44" s="307" t="s">
        <v>265</v>
      </c>
      <c r="C44" s="308"/>
      <c r="D44" s="113">
        <v>0.93991989319092117</v>
      </c>
      <c r="E44" s="115">
        <v>176</v>
      </c>
      <c r="F44" s="114">
        <v>124</v>
      </c>
      <c r="G44" s="114">
        <v>143</v>
      </c>
      <c r="H44" s="114">
        <v>99</v>
      </c>
      <c r="I44" s="140">
        <v>157</v>
      </c>
      <c r="J44" s="115">
        <v>19</v>
      </c>
      <c r="K44" s="116">
        <v>12.101910828025478</v>
      </c>
    </row>
    <row r="45" spans="1:11" ht="14.1" customHeight="1" x14ac:dyDescent="0.2">
      <c r="A45" s="306" t="s">
        <v>266</v>
      </c>
      <c r="B45" s="307" t="s">
        <v>267</v>
      </c>
      <c r="C45" s="308"/>
      <c r="D45" s="113">
        <v>0.91855807743658213</v>
      </c>
      <c r="E45" s="115">
        <v>172</v>
      </c>
      <c r="F45" s="114">
        <v>121</v>
      </c>
      <c r="G45" s="114">
        <v>128</v>
      </c>
      <c r="H45" s="114">
        <v>94</v>
      </c>
      <c r="I45" s="140">
        <v>152</v>
      </c>
      <c r="J45" s="115">
        <v>20</v>
      </c>
      <c r="K45" s="116">
        <v>13.157894736842104</v>
      </c>
    </row>
    <row r="46" spans="1:11" ht="14.1" customHeight="1" x14ac:dyDescent="0.2">
      <c r="A46" s="306">
        <v>54</v>
      </c>
      <c r="B46" s="307" t="s">
        <v>268</v>
      </c>
      <c r="C46" s="308"/>
      <c r="D46" s="113">
        <v>2.6328437917222964</v>
      </c>
      <c r="E46" s="115">
        <v>493</v>
      </c>
      <c r="F46" s="114">
        <v>449</v>
      </c>
      <c r="G46" s="114">
        <v>463</v>
      </c>
      <c r="H46" s="114">
        <v>397</v>
      </c>
      <c r="I46" s="140">
        <v>550</v>
      </c>
      <c r="J46" s="115">
        <v>-57</v>
      </c>
      <c r="K46" s="116">
        <v>-10.363636363636363</v>
      </c>
    </row>
    <row r="47" spans="1:11" ht="14.1" customHeight="1" x14ac:dyDescent="0.2">
      <c r="A47" s="306">
        <v>61</v>
      </c>
      <c r="B47" s="307" t="s">
        <v>269</v>
      </c>
      <c r="C47" s="308"/>
      <c r="D47" s="113">
        <v>1.7783711615487316</v>
      </c>
      <c r="E47" s="115">
        <v>333</v>
      </c>
      <c r="F47" s="114">
        <v>226</v>
      </c>
      <c r="G47" s="114">
        <v>306</v>
      </c>
      <c r="H47" s="114">
        <v>255</v>
      </c>
      <c r="I47" s="140">
        <v>321</v>
      </c>
      <c r="J47" s="115">
        <v>12</v>
      </c>
      <c r="K47" s="116">
        <v>3.7383177570093458</v>
      </c>
    </row>
    <row r="48" spans="1:11" ht="14.1" customHeight="1" x14ac:dyDescent="0.2">
      <c r="A48" s="306">
        <v>62</v>
      </c>
      <c r="B48" s="307" t="s">
        <v>270</v>
      </c>
      <c r="C48" s="308"/>
      <c r="D48" s="113">
        <v>6.7289719626168223</v>
      </c>
      <c r="E48" s="115">
        <v>1260</v>
      </c>
      <c r="F48" s="114">
        <v>1100</v>
      </c>
      <c r="G48" s="114">
        <v>1465</v>
      </c>
      <c r="H48" s="114">
        <v>1047</v>
      </c>
      <c r="I48" s="140">
        <v>1227</v>
      </c>
      <c r="J48" s="115">
        <v>33</v>
      </c>
      <c r="K48" s="116">
        <v>2.6894865525672373</v>
      </c>
    </row>
    <row r="49" spans="1:11" ht="14.1" customHeight="1" x14ac:dyDescent="0.2">
      <c r="A49" s="306">
        <v>63</v>
      </c>
      <c r="B49" s="307" t="s">
        <v>271</v>
      </c>
      <c r="C49" s="308"/>
      <c r="D49" s="113">
        <v>2.686248331108144</v>
      </c>
      <c r="E49" s="115">
        <v>503</v>
      </c>
      <c r="F49" s="114">
        <v>422</v>
      </c>
      <c r="G49" s="114">
        <v>491</v>
      </c>
      <c r="H49" s="114">
        <v>369</v>
      </c>
      <c r="I49" s="140">
        <v>547</v>
      </c>
      <c r="J49" s="115">
        <v>-44</v>
      </c>
      <c r="K49" s="116">
        <v>-8.0438756855575875</v>
      </c>
    </row>
    <row r="50" spans="1:11" ht="14.1" customHeight="1" x14ac:dyDescent="0.2">
      <c r="A50" s="306" t="s">
        <v>272</v>
      </c>
      <c r="B50" s="307" t="s">
        <v>273</v>
      </c>
      <c r="C50" s="308"/>
      <c r="D50" s="113">
        <v>0.20293724966622162</v>
      </c>
      <c r="E50" s="115">
        <v>38</v>
      </c>
      <c r="F50" s="114">
        <v>25</v>
      </c>
      <c r="G50" s="114">
        <v>19</v>
      </c>
      <c r="H50" s="114">
        <v>25</v>
      </c>
      <c r="I50" s="140">
        <v>70</v>
      </c>
      <c r="J50" s="115">
        <v>-32</v>
      </c>
      <c r="K50" s="116">
        <v>-45.714285714285715</v>
      </c>
    </row>
    <row r="51" spans="1:11" ht="14.1" customHeight="1" x14ac:dyDescent="0.2">
      <c r="A51" s="306" t="s">
        <v>274</v>
      </c>
      <c r="B51" s="307" t="s">
        <v>275</v>
      </c>
      <c r="C51" s="308"/>
      <c r="D51" s="113">
        <v>2.2162883845126835</v>
      </c>
      <c r="E51" s="115">
        <v>415</v>
      </c>
      <c r="F51" s="114">
        <v>368</v>
      </c>
      <c r="G51" s="114">
        <v>426</v>
      </c>
      <c r="H51" s="114">
        <v>314</v>
      </c>
      <c r="I51" s="140">
        <v>439</v>
      </c>
      <c r="J51" s="115">
        <v>-24</v>
      </c>
      <c r="K51" s="116">
        <v>-5.4669703872437356</v>
      </c>
    </row>
    <row r="52" spans="1:11" ht="14.1" customHeight="1" x14ac:dyDescent="0.2">
      <c r="A52" s="306">
        <v>71</v>
      </c>
      <c r="B52" s="307" t="s">
        <v>276</v>
      </c>
      <c r="C52" s="308"/>
      <c r="D52" s="113">
        <v>7.4552736982643522</v>
      </c>
      <c r="E52" s="115">
        <v>1396</v>
      </c>
      <c r="F52" s="114">
        <v>960</v>
      </c>
      <c r="G52" s="114">
        <v>1432</v>
      </c>
      <c r="H52" s="114">
        <v>1290</v>
      </c>
      <c r="I52" s="140">
        <v>1333</v>
      </c>
      <c r="J52" s="115">
        <v>63</v>
      </c>
      <c r="K52" s="116">
        <v>4.7261815453863463</v>
      </c>
    </row>
    <row r="53" spans="1:11" ht="14.1" customHeight="1" x14ac:dyDescent="0.2">
      <c r="A53" s="306" t="s">
        <v>277</v>
      </c>
      <c r="B53" s="307" t="s">
        <v>278</v>
      </c>
      <c r="C53" s="308"/>
      <c r="D53" s="113">
        <v>3.0493991989319094</v>
      </c>
      <c r="E53" s="115">
        <v>571</v>
      </c>
      <c r="F53" s="114">
        <v>368</v>
      </c>
      <c r="G53" s="114">
        <v>664</v>
      </c>
      <c r="H53" s="114">
        <v>469</v>
      </c>
      <c r="I53" s="140">
        <v>473</v>
      </c>
      <c r="J53" s="115">
        <v>98</v>
      </c>
      <c r="K53" s="116">
        <v>20.718816067653275</v>
      </c>
    </row>
    <row r="54" spans="1:11" ht="14.1" customHeight="1" x14ac:dyDescent="0.2">
      <c r="A54" s="306" t="s">
        <v>279</v>
      </c>
      <c r="B54" s="307" t="s">
        <v>280</v>
      </c>
      <c r="C54" s="308"/>
      <c r="D54" s="113">
        <v>3.5941255006675568</v>
      </c>
      <c r="E54" s="115">
        <v>673</v>
      </c>
      <c r="F54" s="114">
        <v>502</v>
      </c>
      <c r="G54" s="114">
        <v>656</v>
      </c>
      <c r="H54" s="114">
        <v>715</v>
      </c>
      <c r="I54" s="140">
        <v>729</v>
      </c>
      <c r="J54" s="115">
        <v>-56</v>
      </c>
      <c r="K54" s="116">
        <v>-7.6817558299039783</v>
      </c>
    </row>
    <row r="55" spans="1:11" ht="14.1" customHeight="1" x14ac:dyDescent="0.2">
      <c r="A55" s="306">
        <v>72</v>
      </c>
      <c r="B55" s="307" t="s">
        <v>281</v>
      </c>
      <c r="C55" s="308"/>
      <c r="D55" s="113">
        <v>1.4472630173564753</v>
      </c>
      <c r="E55" s="115">
        <v>271</v>
      </c>
      <c r="F55" s="114">
        <v>182</v>
      </c>
      <c r="G55" s="114">
        <v>214</v>
      </c>
      <c r="H55" s="114">
        <v>204</v>
      </c>
      <c r="I55" s="140">
        <v>273</v>
      </c>
      <c r="J55" s="115">
        <v>-2</v>
      </c>
      <c r="K55" s="116">
        <v>-0.73260073260073255</v>
      </c>
    </row>
    <row r="56" spans="1:11" ht="14.1" customHeight="1" x14ac:dyDescent="0.2">
      <c r="A56" s="306" t="s">
        <v>282</v>
      </c>
      <c r="B56" s="307" t="s">
        <v>283</v>
      </c>
      <c r="C56" s="308"/>
      <c r="D56" s="113">
        <v>0.58744993324432582</v>
      </c>
      <c r="E56" s="115">
        <v>110</v>
      </c>
      <c r="F56" s="114">
        <v>81</v>
      </c>
      <c r="G56" s="114">
        <v>82</v>
      </c>
      <c r="H56" s="114">
        <v>81</v>
      </c>
      <c r="I56" s="140">
        <v>132</v>
      </c>
      <c r="J56" s="115">
        <v>-22</v>
      </c>
      <c r="K56" s="116">
        <v>-16.666666666666668</v>
      </c>
    </row>
    <row r="57" spans="1:11" ht="14.1" customHeight="1" x14ac:dyDescent="0.2">
      <c r="A57" s="306" t="s">
        <v>284</v>
      </c>
      <c r="B57" s="307" t="s">
        <v>285</v>
      </c>
      <c r="C57" s="308"/>
      <c r="D57" s="113">
        <v>0.48064085447263016</v>
      </c>
      <c r="E57" s="115">
        <v>90</v>
      </c>
      <c r="F57" s="114">
        <v>67</v>
      </c>
      <c r="G57" s="114">
        <v>66</v>
      </c>
      <c r="H57" s="114">
        <v>62</v>
      </c>
      <c r="I57" s="140">
        <v>87</v>
      </c>
      <c r="J57" s="115">
        <v>3</v>
      </c>
      <c r="K57" s="116">
        <v>3.4482758620689653</v>
      </c>
    </row>
    <row r="58" spans="1:11" ht="14.1" customHeight="1" x14ac:dyDescent="0.2">
      <c r="A58" s="306">
        <v>73</v>
      </c>
      <c r="B58" s="307" t="s">
        <v>286</v>
      </c>
      <c r="C58" s="308"/>
      <c r="D58" s="113">
        <v>1.3778371161548733</v>
      </c>
      <c r="E58" s="115">
        <v>258</v>
      </c>
      <c r="F58" s="114">
        <v>141</v>
      </c>
      <c r="G58" s="114">
        <v>225</v>
      </c>
      <c r="H58" s="114">
        <v>227</v>
      </c>
      <c r="I58" s="140">
        <v>261</v>
      </c>
      <c r="J58" s="115">
        <v>-3</v>
      </c>
      <c r="K58" s="116">
        <v>-1.1494252873563218</v>
      </c>
    </row>
    <row r="59" spans="1:11" ht="14.1" customHeight="1" x14ac:dyDescent="0.2">
      <c r="A59" s="306" t="s">
        <v>287</v>
      </c>
      <c r="B59" s="307" t="s">
        <v>288</v>
      </c>
      <c r="C59" s="308"/>
      <c r="D59" s="113">
        <v>0.87583444592790383</v>
      </c>
      <c r="E59" s="115">
        <v>164</v>
      </c>
      <c r="F59" s="114">
        <v>88</v>
      </c>
      <c r="G59" s="114">
        <v>138</v>
      </c>
      <c r="H59" s="114">
        <v>145</v>
      </c>
      <c r="I59" s="140">
        <v>191</v>
      </c>
      <c r="J59" s="115">
        <v>-27</v>
      </c>
      <c r="K59" s="116">
        <v>-14.136125654450261</v>
      </c>
    </row>
    <row r="60" spans="1:11" ht="14.1" customHeight="1" x14ac:dyDescent="0.2">
      <c r="A60" s="306">
        <v>81</v>
      </c>
      <c r="B60" s="307" t="s">
        <v>289</v>
      </c>
      <c r="C60" s="308"/>
      <c r="D60" s="113">
        <v>6.0347129506008015</v>
      </c>
      <c r="E60" s="115">
        <v>1130</v>
      </c>
      <c r="F60" s="114">
        <v>952</v>
      </c>
      <c r="G60" s="114">
        <v>1098</v>
      </c>
      <c r="H60" s="114">
        <v>1104</v>
      </c>
      <c r="I60" s="140">
        <v>1069</v>
      </c>
      <c r="J60" s="115">
        <v>61</v>
      </c>
      <c r="K60" s="116">
        <v>5.7062675397567819</v>
      </c>
    </row>
    <row r="61" spans="1:11" ht="14.1" customHeight="1" x14ac:dyDescent="0.2">
      <c r="A61" s="306" t="s">
        <v>290</v>
      </c>
      <c r="B61" s="307" t="s">
        <v>291</v>
      </c>
      <c r="C61" s="308"/>
      <c r="D61" s="113">
        <v>2.0293724966622162</v>
      </c>
      <c r="E61" s="115">
        <v>380</v>
      </c>
      <c r="F61" s="114">
        <v>243</v>
      </c>
      <c r="G61" s="114">
        <v>339</v>
      </c>
      <c r="H61" s="114">
        <v>385</v>
      </c>
      <c r="I61" s="140">
        <v>316</v>
      </c>
      <c r="J61" s="115">
        <v>64</v>
      </c>
      <c r="K61" s="116">
        <v>20.253164556962027</v>
      </c>
    </row>
    <row r="62" spans="1:11" ht="14.1" customHeight="1" x14ac:dyDescent="0.2">
      <c r="A62" s="306" t="s">
        <v>292</v>
      </c>
      <c r="B62" s="307" t="s">
        <v>293</v>
      </c>
      <c r="C62" s="308"/>
      <c r="D62" s="113">
        <v>2.2056074766355138</v>
      </c>
      <c r="E62" s="115">
        <v>413</v>
      </c>
      <c r="F62" s="114">
        <v>465</v>
      </c>
      <c r="G62" s="114">
        <v>469</v>
      </c>
      <c r="H62" s="114">
        <v>407</v>
      </c>
      <c r="I62" s="140">
        <v>439</v>
      </c>
      <c r="J62" s="115">
        <v>-26</v>
      </c>
      <c r="K62" s="116">
        <v>-5.9225512528473807</v>
      </c>
    </row>
    <row r="63" spans="1:11" ht="14.1" customHeight="1" x14ac:dyDescent="0.2">
      <c r="A63" s="306"/>
      <c r="B63" s="307" t="s">
        <v>294</v>
      </c>
      <c r="C63" s="308"/>
      <c r="D63" s="113">
        <v>1.9439252336448598</v>
      </c>
      <c r="E63" s="115">
        <v>364</v>
      </c>
      <c r="F63" s="114">
        <v>412</v>
      </c>
      <c r="G63" s="114">
        <v>405</v>
      </c>
      <c r="H63" s="114">
        <v>367</v>
      </c>
      <c r="I63" s="140">
        <v>376</v>
      </c>
      <c r="J63" s="115">
        <v>-12</v>
      </c>
      <c r="K63" s="116">
        <v>-3.1914893617021276</v>
      </c>
    </row>
    <row r="64" spans="1:11" ht="14.1" customHeight="1" x14ac:dyDescent="0.2">
      <c r="A64" s="306" t="s">
        <v>295</v>
      </c>
      <c r="B64" s="307" t="s">
        <v>296</v>
      </c>
      <c r="C64" s="308"/>
      <c r="D64" s="113">
        <v>0.6568758344459279</v>
      </c>
      <c r="E64" s="115">
        <v>123</v>
      </c>
      <c r="F64" s="114">
        <v>85</v>
      </c>
      <c r="G64" s="114">
        <v>106</v>
      </c>
      <c r="H64" s="114">
        <v>119</v>
      </c>
      <c r="I64" s="140">
        <v>94</v>
      </c>
      <c r="J64" s="115">
        <v>29</v>
      </c>
      <c r="K64" s="116">
        <v>30.851063829787233</v>
      </c>
    </row>
    <row r="65" spans="1:11" ht="14.1" customHeight="1" x14ac:dyDescent="0.2">
      <c r="A65" s="306" t="s">
        <v>297</v>
      </c>
      <c r="B65" s="307" t="s">
        <v>298</v>
      </c>
      <c r="C65" s="308"/>
      <c r="D65" s="113">
        <v>0.40053404539385845</v>
      </c>
      <c r="E65" s="115">
        <v>75</v>
      </c>
      <c r="F65" s="114">
        <v>68</v>
      </c>
      <c r="G65" s="114">
        <v>70</v>
      </c>
      <c r="H65" s="114">
        <v>60</v>
      </c>
      <c r="I65" s="140">
        <v>96</v>
      </c>
      <c r="J65" s="115">
        <v>-21</v>
      </c>
      <c r="K65" s="116">
        <v>-21.875</v>
      </c>
    </row>
    <row r="66" spans="1:11" ht="14.1" customHeight="1" x14ac:dyDescent="0.2">
      <c r="A66" s="306">
        <v>82</v>
      </c>
      <c r="B66" s="307" t="s">
        <v>299</v>
      </c>
      <c r="C66" s="308"/>
      <c r="D66" s="113">
        <v>4.2242990654205608</v>
      </c>
      <c r="E66" s="115">
        <v>791</v>
      </c>
      <c r="F66" s="114">
        <v>759</v>
      </c>
      <c r="G66" s="114">
        <v>746</v>
      </c>
      <c r="H66" s="114">
        <v>762</v>
      </c>
      <c r="I66" s="140">
        <v>684</v>
      </c>
      <c r="J66" s="115">
        <v>107</v>
      </c>
      <c r="K66" s="116">
        <v>15.64327485380117</v>
      </c>
    </row>
    <row r="67" spans="1:11" ht="14.1" customHeight="1" x14ac:dyDescent="0.2">
      <c r="A67" s="306" t="s">
        <v>300</v>
      </c>
      <c r="B67" s="307" t="s">
        <v>301</v>
      </c>
      <c r="C67" s="308"/>
      <c r="D67" s="113">
        <v>3.1295060080106811</v>
      </c>
      <c r="E67" s="115">
        <v>586</v>
      </c>
      <c r="F67" s="114">
        <v>582</v>
      </c>
      <c r="G67" s="114">
        <v>535</v>
      </c>
      <c r="H67" s="114">
        <v>589</v>
      </c>
      <c r="I67" s="140">
        <v>515</v>
      </c>
      <c r="J67" s="115">
        <v>71</v>
      </c>
      <c r="K67" s="116">
        <v>13.78640776699029</v>
      </c>
    </row>
    <row r="68" spans="1:11" ht="14.1" customHeight="1" x14ac:dyDescent="0.2">
      <c r="A68" s="306" t="s">
        <v>302</v>
      </c>
      <c r="B68" s="307" t="s">
        <v>303</v>
      </c>
      <c r="C68" s="308"/>
      <c r="D68" s="113">
        <v>0.68891855807743663</v>
      </c>
      <c r="E68" s="115">
        <v>129</v>
      </c>
      <c r="F68" s="114">
        <v>100</v>
      </c>
      <c r="G68" s="114">
        <v>128</v>
      </c>
      <c r="H68" s="114">
        <v>106</v>
      </c>
      <c r="I68" s="140">
        <v>90</v>
      </c>
      <c r="J68" s="115">
        <v>39</v>
      </c>
      <c r="K68" s="116">
        <v>43.333333333333336</v>
      </c>
    </row>
    <row r="69" spans="1:11" ht="14.1" customHeight="1" x14ac:dyDescent="0.2">
      <c r="A69" s="306">
        <v>83</v>
      </c>
      <c r="B69" s="307" t="s">
        <v>304</v>
      </c>
      <c r="C69" s="308"/>
      <c r="D69" s="113">
        <v>3.7276368491321761</v>
      </c>
      <c r="E69" s="115">
        <v>698</v>
      </c>
      <c r="F69" s="114">
        <v>639</v>
      </c>
      <c r="G69" s="114">
        <v>1483</v>
      </c>
      <c r="H69" s="114">
        <v>506</v>
      </c>
      <c r="I69" s="140">
        <v>1641</v>
      </c>
      <c r="J69" s="115">
        <v>-943</v>
      </c>
      <c r="K69" s="116">
        <v>-57.464960390006091</v>
      </c>
    </row>
    <row r="70" spans="1:11" ht="14.1" customHeight="1" x14ac:dyDescent="0.2">
      <c r="A70" s="306" t="s">
        <v>305</v>
      </c>
      <c r="B70" s="307" t="s">
        <v>306</v>
      </c>
      <c r="C70" s="308"/>
      <c r="D70" s="113">
        <v>3.0440587449933245</v>
      </c>
      <c r="E70" s="115">
        <v>570</v>
      </c>
      <c r="F70" s="114">
        <v>494</v>
      </c>
      <c r="G70" s="114">
        <v>1163</v>
      </c>
      <c r="H70" s="114">
        <v>391</v>
      </c>
      <c r="I70" s="140">
        <v>1420</v>
      </c>
      <c r="J70" s="115">
        <v>-850</v>
      </c>
      <c r="K70" s="116">
        <v>-59.859154929577464</v>
      </c>
    </row>
    <row r="71" spans="1:11" ht="14.1" customHeight="1" x14ac:dyDescent="0.2">
      <c r="A71" s="306"/>
      <c r="B71" s="307" t="s">
        <v>307</v>
      </c>
      <c r="C71" s="308"/>
      <c r="D71" s="113">
        <v>1.4365821094793056</v>
      </c>
      <c r="E71" s="115">
        <v>269</v>
      </c>
      <c r="F71" s="114">
        <v>216</v>
      </c>
      <c r="G71" s="114">
        <v>668</v>
      </c>
      <c r="H71" s="114">
        <v>205</v>
      </c>
      <c r="I71" s="140">
        <v>989</v>
      </c>
      <c r="J71" s="115">
        <v>-720</v>
      </c>
      <c r="K71" s="116">
        <v>-72.800808897876649</v>
      </c>
    </row>
    <row r="72" spans="1:11" ht="14.1" customHeight="1" x14ac:dyDescent="0.2">
      <c r="A72" s="306">
        <v>84</v>
      </c>
      <c r="B72" s="307" t="s">
        <v>308</v>
      </c>
      <c r="C72" s="308"/>
      <c r="D72" s="113">
        <v>0.92923898531375171</v>
      </c>
      <c r="E72" s="115">
        <v>174</v>
      </c>
      <c r="F72" s="114">
        <v>158</v>
      </c>
      <c r="G72" s="114">
        <v>255</v>
      </c>
      <c r="H72" s="114">
        <v>174</v>
      </c>
      <c r="I72" s="140">
        <v>205</v>
      </c>
      <c r="J72" s="115">
        <v>-31</v>
      </c>
      <c r="K72" s="116">
        <v>-15.121951219512194</v>
      </c>
    </row>
    <row r="73" spans="1:11" ht="14.1" customHeight="1" x14ac:dyDescent="0.2">
      <c r="A73" s="306" t="s">
        <v>309</v>
      </c>
      <c r="B73" s="307" t="s">
        <v>310</v>
      </c>
      <c r="C73" s="308"/>
      <c r="D73" s="113">
        <v>0.40053404539385845</v>
      </c>
      <c r="E73" s="115">
        <v>75</v>
      </c>
      <c r="F73" s="114">
        <v>60</v>
      </c>
      <c r="G73" s="114">
        <v>146</v>
      </c>
      <c r="H73" s="114">
        <v>86</v>
      </c>
      <c r="I73" s="140">
        <v>96</v>
      </c>
      <c r="J73" s="115">
        <v>-21</v>
      </c>
      <c r="K73" s="116">
        <v>-21.875</v>
      </c>
    </row>
    <row r="74" spans="1:11" ht="14.1" customHeight="1" x14ac:dyDescent="0.2">
      <c r="A74" s="306" t="s">
        <v>311</v>
      </c>
      <c r="B74" s="307" t="s">
        <v>312</v>
      </c>
      <c r="C74" s="308"/>
      <c r="D74" s="113">
        <v>0.1068090787716956</v>
      </c>
      <c r="E74" s="115">
        <v>20</v>
      </c>
      <c r="F74" s="114">
        <v>19</v>
      </c>
      <c r="G74" s="114">
        <v>33</v>
      </c>
      <c r="H74" s="114">
        <v>34</v>
      </c>
      <c r="I74" s="140">
        <v>34</v>
      </c>
      <c r="J74" s="115">
        <v>-14</v>
      </c>
      <c r="K74" s="116">
        <v>-41.176470588235297</v>
      </c>
    </row>
    <row r="75" spans="1:11" ht="14.1" customHeight="1" x14ac:dyDescent="0.2">
      <c r="A75" s="306" t="s">
        <v>313</v>
      </c>
      <c r="B75" s="307" t="s">
        <v>314</v>
      </c>
      <c r="C75" s="308"/>
      <c r="D75" s="113">
        <v>7.476635514018691E-2</v>
      </c>
      <c r="E75" s="115">
        <v>14</v>
      </c>
      <c r="F75" s="114">
        <v>21</v>
      </c>
      <c r="G75" s="114">
        <v>15</v>
      </c>
      <c r="H75" s="114">
        <v>7</v>
      </c>
      <c r="I75" s="140">
        <v>17</v>
      </c>
      <c r="J75" s="115">
        <v>-3</v>
      </c>
      <c r="K75" s="116">
        <v>-17.647058823529413</v>
      </c>
    </row>
    <row r="76" spans="1:11" ht="14.1" customHeight="1" x14ac:dyDescent="0.2">
      <c r="A76" s="306">
        <v>91</v>
      </c>
      <c r="B76" s="307" t="s">
        <v>315</v>
      </c>
      <c r="C76" s="308"/>
      <c r="D76" s="113">
        <v>0.20293724966622162</v>
      </c>
      <c r="E76" s="115">
        <v>38</v>
      </c>
      <c r="F76" s="114">
        <v>28</v>
      </c>
      <c r="G76" s="114">
        <v>46</v>
      </c>
      <c r="H76" s="114">
        <v>35</v>
      </c>
      <c r="I76" s="140">
        <v>66</v>
      </c>
      <c r="J76" s="115">
        <v>-28</v>
      </c>
      <c r="K76" s="116">
        <v>-42.424242424242422</v>
      </c>
    </row>
    <row r="77" spans="1:11" ht="14.1" customHeight="1" x14ac:dyDescent="0.2">
      <c r="A77" s="306">
        <v>92</v>
      </c>
      <c r="B77" s="307" t="s">
        <v>316</v>
      </c>
      <c r="C77" s="308"/>
      <c r="D77" s="113">
        <v>2.2056074766355138</v>
      </c>
      <c r="E77" s="115">
        <v>413</v>
      </c>
      <c r="F77" s="114">
        <v>654</v>
      </c>
      <c r="G77" s="114">
        <v>341</v>
      </c>
      <c r="H77" s="114">
        <v>268</v>
      </c>
      <c r="I77" s="140">
        <v>432</v>
      </c>
      <c r="J77" s="115">
        <v>-19</v>
      </c>
      <c r="K77" s="116">
        <v>-4.3981481481481479</v>
      </c>
    </row>
    <row r="78" spans="1:11" ht="14.1" customHeight="1" x14ac:dyDescent="0.2">
      <c r="A78" s="306">
        <v>93</v>
      </c>
      <c r="B78" s="307" t="s">
        <v>317</v>
      </c>
      <c r="C78" s="308"/>
      <c r="D78" s="113">
        <v>0.11214953271028037</v>
      </c>
      <c r="E78" s="115">
        <v>21</v>
      </c>
      <c r="F78" s="114" t="s">
        <v>514</v>
      </c>
      <c r="G78" s="114">
        <v>19</v>
      </c>
      <c r="H78" s="114">
        <v>13</v>
      </c>
      <c r="I78" s="140">
        <v>11</v>
      </c>
      <c r="J78" s="115">
        <v>10</v>
      </c>
      <c r="K78" s="116">
        <v>90.909090909090907</v>
      </c>
    </row>
    <row r="79" spans="1:11" ht="14.1" customHeight="1" x14ac:dyDescent="0.2">
      <c r="A79" s="306">
        <v>94</v>
      </c>
      <c r="B79" s="307" t="s">
        <v>318</v>
      </c>
      <c r="C79" s="308"/>
      <c r="D79" s="113">
        <v>0.29906542056074764</v>
      </c>
      <c r="E79" s="115">
        <v>56</v>
      </c>
      <c r="F79" s="114">
        <v>51</v>
      </c>
      <c r="G79" s="114">
        <v>60</v>
      </c>
      <c r="H79" s="114">
        <v>45</v>
      </c>
      <c r="I79" s="140">
        <v>79</v>
      </c>
      <c r="J79" s="115">
        <v>-23</v>
      </c>
      <c r="K79" s="116">
        <v>-29.11392405063291</v>
      </c>
    </row>
    <row r="80" spans="1:11" ht="14.1" customHeight="1" x14ac:dyDescent="0.2">
      <c r="A80" s="306" t="s">
        <v>319</v>
      </c>
      <c r="B80" s="307" t="s">
        <v>320</v>
      </c>
      <c r="C80" s="308"/>
      <c r="D80" s="113" t="s">
        <v>514</v>
      </c>
      <c r="E80" s="115" t="s">
        <v>514</v>
      </c>
      <c r="F80" s="114">
        <v>0</v>
      </c>
      <c r="G80" s="114" t="s">
        <v>514</v>
      </c>
      <c r="H80" s="114" t="s">
        <v>514</v>
      </c>
      <c r="I80" s="140">
        <v>11</v>
      </c>
      <c r="J80" s="115" t="s">
        <v>514</v>
      </c>
      <c r="K80" s="116" t="s">
        <v>514</v>
      </c>
    </row>
    <row r="81" spans="1:11" ht="14.1" customHeight="1" x14ac:dyDescent="0.2">
      <c r="A81" s="310" t="s">
        <v>321</v>
      </c>
      <c r="B81" s="311" t="s">
        <v>334</v>
      </c>
      <c r="C81" s="312"/>
      <c r="D81" s="125">
        <v>0.19759679572763686</v>
      </c>
      <c r="E81" s="143">
        <v>37</v>
      </c>
      <c r="F81" s="144">
        <v>56</v>
      </c>
      <c r="G81" s="144">
        <v>90</v>
      </c>
      <c r="H81" s="144">
        <v>53</v>
      </c>
      <c r="I81" s="145">
        <v>54</v>
      </c>
      <c r="J81" s="143">
        <v>-17</v>
      </c>
      <c r="K81" s="146">
        <v>-31.481481481481481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156040</v>
      </c>
      <c r="C10" s="114">
        <v>85602</v>
      </c>
      <c r="D10" s="114">
        <v>70438</v>
      </c>
      <c r="E10" s="114">
        <v>122510</v>
      </c>
      <c r="F10" s="114">
        <v>31852</v>
      </c>
      <c r="G10" s="114">
        <v>19266</v>
      </c>
      <c r="H10" s="114">
        <v>40027</v>
      </c>
      <c r="I10" s="115">
        <v>49717</v>
      </c>
      <c r="J10" s="114">
        <v>38414</v>
      </c>
      <c r="K10" s="114">
        <v>11303</v>
      </c>
      <c r="L10" s="423">
        <v>11993</v>
      </c>
      <c r="M10" s="424">
        <v>13151</v>
      </c>
    </row>
    <row r="11" spans="1:13" ht="11.1" customHeight="1" x14ac:dyDescent="0.2">
      <c r="A11" s="422" t="s">
        <v>388</v>
      </c>
      <c r="B11" s="115">
        <v>154870</v>
      </c>
      <c r="C11" s="114">
        <v>84536</v>
      </c>
      <c r="D11" s="114">
        <v>70334</v>
      </c>
      <c r="E11" s="114">
        <v>121059</v>
      </c>
      <c r="F11" s="114">
        <v>32153</v>
      </c>
      <c r="G11" s="114">
        <v>18409</v>
      </c>
      <c r="H11" s="114">
        <v>40629</v>
      </c>
      <c r="I11" s="115">
        <v>50913</v>
      </c>
      <c r="J11" s="114">
        <v>39315</v>
      </c>
      <c r="K11" s="114">
        <v>11598</v>
      </c>
      <c r="L11" s="423">
        <v>11280</v>
      </c>
      <c r="M11" s="424">
        <v>10829</v>
      </c>
    </row>
    <row r="12" spans="1:13" ht="11.1" customHeight="1" x14ac:dyDescent="0.2">
      <c r="A12" s="422" t="s">
        <v>389</v>
      </c>
      <c r="B12" s="115">
        <v>158980</v>
      </c>
      <c r="C12" s="114">
        <v>86520</v>
      </c>
      <c r="D12" s="114">
        <v>72460</v>
      </c>
      <c r="E12" s="114">
        <v>123752</v>
      </c>
      <c r="F12" s="114">
        <v>33556</v>
      </c>
      <c r="G12" s="114">
        <v>20661</v>
      </c>
      <c r="H12" s="114">
        <v>41498</v>
      </c>
      <c r="I12" s="115">
        <v>53983</v>
      </c>
      <c r="J12" s="114">
        <v>41941</v>
      </c>
      <c r="K12" s="114">
        <v>12042</v>
      </c>
      <c r="L12" s="423">
        <v>19262</v>
      </c>
      <c r="M12" s="424">
        <v>15360</v>
      </c>
    </row>
    <row r="13" spans="1:13" s="110" customFormat="1" ht="11.1" customHeight="1" x14ac:dyDescent="0.2">
      <c r="A13" s="422" t="s">
        <v>390</v>
      </c>
      <c r="B13" s="115">
        <v>158313</v>
      </c>
      <c r="C13" s="114">
        <v>85588</v>
      </c>
      <c r="D13" s="114">
        <v>72725</v>
      </c>
      <c r="E13" s="114">
        <v>122535</v>
      </c>
      <c r="F13" s="114">
        <v>34387</v>
      </c>
      <c r="G13" s="114">
        <v>20176</v>
      </c>
      <c r="H13" s="114">
        <v>41939</v>
      </c>
      <c r="I13" s="115">
        <v>54650</v>
      </c>
      <c r="J13" s="114">
        <v>42686</v>
      </c>
      <c r="K13" s="114">
        <v>11964</v>
      </c>
      <c r="L13" s="423">
        <v>10455</v>
      </c>
      <c r="M13" s="424">
        <v>11262</v>
      </c>
    </row>
    <row r="14" spans="1:13" ht="15" customHeight="1" x14ac:dyDescent="0.2">
      <c r="A14" s="422" t="s">
        <v>391</v>
      </c>
      <c r="B14" s="115">
        <v>158997</v>
      </c>
      <c r="C14" s="114">
        <v>86155</v>
      </c>
      <c r="D14" s="114">
        <v>72842</v>
      </c>
      <c r="E14" s="114">
        <v>119341</v>
      </c>
      <c r="F14" s="114">
        <v>38145</v>
      </c>
      <c r="G14" s="114">
        <v>19481</v>
      </c>
      <c r="H14" s="114">
        <v>42815</v>
      </c>
      <c r="I14" s="115">
        <v>54896</v>
      </c>
      <c r="J14" s="114">
        <v>42902</v>
      </c>
      <c r="K14" s="114">
        <v>11994</v>
      </c>
      <c r="L14" s="423">
        <v>12524</v>
      </c>
      <c r="M14" s="424">
        <v>12283</v>
      </c>
    </row>
    <row r="15" spans="1:13" ht="11.1" customHeight="1" x14ac:dyDescent="0.2">
      <c r="A15" s="422" t="s">
        <v>388</v>
      </c>
      <c r="B15" s="115">
        <v>161055</v>
      </c>
      <c r="C15" s="114">
        <v>87803</v>
      </c>
      <c r="D15" s="114">
        <v>73252</v>
      </c>
      <c r="E15" s="114">
        <v>120282</v>
      </c>
      <c r="F15" s="114">
        <v>39280</v>
      </c>
      <c r="G15" s="114">
        <v>19046</v>
      </c>
      <c r="H15" s="114">
        <v>43833</v>
      </c>
      <c r="I15" s="115">
        <v>54977</v>
      </c>
      <c r="J15" s="114">
        <v>42837</v>
      </c>
      <c r="K15" s="114">
        <v>12140</v>
      </c>
      <c r="L15" s="423">
        <v>12520</v>
      </c>
      <c r="M15" s="424">
        <v>10508</v>
      </c>
    </row>
    <row r="16" spans="1:13" ht="11.1" customHeight="1" x14ac:dyDescent="0.2">
      <c r="A16" s="422" t="s">
        <v>389</v>
      </c>
      <c r="B16" s="115">
        <v>166095</v>
      </c>
      <c r="C16" s="114">
        <v>90901</v>
      </c>
      <c r="D16" s="114">
        <v>75194</v>
      </c>
      <c r="E16" s="114">
        <v>125852</v>
      </c>
      <c r="F16" s="114">
        <v>40068</v>
      </c>
      <c r="G16" s="114">
        <v>21783</v>
      </c>
      <c r="H16" s="114">
        <v>44622</v>
      </c>
      <c r="I16" s="115">
        <v>54020</v>
      </c>
      <c r="J16" s="114">
        <v>41600</v>
      </c>
      <c r="K16" s="114">
        <v>12420</v>
      </c>
      <c r="L16" s="423">
        <v>19235</v>
      </c>
      <c r="M16" s="424">
        <v>14671</v>
      </c>
    </row>
    <row r="17" spans="1:13" s="110" customFormat="1" ht="11.1" customHeight="1" x14ac:dyDescent="0.2">
      <c r="A17" s="422" t="s">
        <v>390</v>
      </c>
      <c r="B17" s="115">
        <v>168135</v>
      </c>
      <c r="C17" s="114">
        <v>92063</v>
      </c>
      <c r="D17" s="114">
        <v>76072</v>
      </c>
      <c r="E17" s="114">
        <v>127606</v>
      </c>
      <c r="F17" s="114">
        <v>40403</v>
      </c>
      <c r="G17" s="114">
        <v>21853</v>
      </c>
      <c r="H17" s="114">
        <v>45431</v>
      </c>
      <c r="I17" s="115">
        <v>54096</v>
      </c>
      <c r="J17" s="114">
        <v>41696</v>
      </c>
      <c r="K17" s="114">
        <v>12400</v>
      </c>
      <c r="L17" s="423">
        <v>14912</v>
      </c>
      <c r="M17" s="424">
        <v>13470</v>
      </c>
    </row>
    <row r="18" spans="1:13" ht="15" customHeight="1" x14ac:dyDescent="0.2">
      <c r="A18" s="422" t="s">
        <v>392</v>
      </c>
      <c r="B18" s="115">
        <v>165874</v>
      </c>
      <c r="C18" s="114">
        <v>90529</v>
      </c>
      <c r="D18" s="114">
        <v>75345</v>
      </c>
      <c r="E18" s="114">
        <v>124604</v>
      </c>
      <c r="F18" s="114">
        <v>41034</v>
      </c>
      <c r="G18" s="114">
        <v>20464</v>
      </c>
      <c r="H18" s="114">
        <v>45752</v>
      </c>
      <c r="I18" s="115">
        <v>52613</v>
      </c>
      <c r="J18" s="114">
        <v>40561</v>
      </c>
      <c r="K18" s="114">
        <v>12052</v>
      </c>
      <c r="L18" s="423">
        <v>12729</v>
      </c>
      <c r="M18" s="424">
        <v>14926</v>
      </c>
    </row>
    <row r="19" spans="1:13" ht="11.1" customHeight="1" x14ac:dyDescent="0.2">
      <c r="A19" s="422" t="s">
        <v>388</v>
      </c>
      <c r="B19" s="115">
        <v>166017</v>
      </c>
      <c r="C19" s="114">
        <v>90996</v>
      </c>
      <c r="D19" s="114">
        <v>75021</v>
      </c>
      <c r="E19" s="114">
        <v>124509</v>
      </c>
      <c r="F19" s="114">
        <v>41254</v>
      </c>
      <c r="G19" s="114">
        <v>19339</v>
      </c>
      <c r="H19" s="114">
        <v>46592</v>
      </c>
      <c r="I19" s="115">
        <v>53180</v>
      </c>
      <c r="J19" s="114">
        <v>40802</v>
      </c>
      <c r="K19" s="114">
        <v>12378</v>
      </c>
      <c r="L19" s="423">
        <v>11126</v>
      </c>
      <c r="M19" s="424">
        <v>10944</v>
      </c>
    </row>
    <row r="20" spans="1:13" ht="11.1" customHeight="1" x14ac:dyDescent="0.2">
      <c r="A20" s="422" t="s">
        <v>389</v>
      </c>
      <c r="B20" s="115">
        <v>168821</v>
      </c>
      <c r="C20" s="114">
        <v>92759</v>
      </c>
      <c r="D20" s="114">
        <v>76062</v>
      </c>
      <c r="E20" s="114">
        <v>126981</v>
      </c>
      <c r="F20" s="114">
        <v>41573</v>
      </c>
      <c r="G20" s="114">
        <v>21375</v>
      </c>
      <c r="H20" s="114">
        <v>47124</v>
      </c>
      <c r="I20" s="115">
        <v>52394</v>
      </c>
      <c r="J20" s="114">
        <v>39532</v>
      </c>
      <c r="K20" s="114">
        <v>12862</v>
      </c>
      <c r="L20" s="423">
        <v>16864</v>
      </c>
      <c r="M20" s="424">
        <v>14356</v>
      </c>
    </row>
    <row r="21" spans="1:13" s="110" customFormat="1" ht="11.1" customHeight="1" x14ac:dyDescent="0.2">
      <c r="A21" s="422" t="s">
        <v>390</v>
      </c>
      <c r="B21" s="115">
        <v>168370</v>
      </c>
      <c r="C21" s="114">
        <v>92429</v>
      </c>
      <c r="D21" s="114">
        <v>75941</v>
      </c>
      <c r="E21" s="114">
        <v>127032</v>
      </c>
      <c r="F21" s="114">
        <v>41276</v>
      </c>
      <c r="G21" s="114">
        <v>21067</v>
      </c>
      <c r="H21" s="114">
        <v>47566</v>
      </c>
      <c r="I21" s="115">
        <v>51243</v>
      </c>
      <c r="J21" s="114">
        <v>38485</v>
      </c>
      <c r="K21" s="114">
        <v>12758</v>
      </c>
      <c r="L21" s="423">
        <v>10510</v>
      </c>
      <c r="M21" s="424">
        <v>10439</v>
      </c>
    </row>
    <row r="22" spans="1:13" ht="15" customHeight="1" x14ac:dyDescent="0.2">
      <c r="A22" s="422" t="s">
        <v>393</v>
      </c>
      <c r="B22" s="115">
        <v>166409</v>
      </c>
      <c r="C22" s="114">
        <v>90962</v>
      </c>
      <c r="D22" s="114">
        <v>75447</v>
      </c>
      <c r="E22" s="114">
        <v>125060</v>
      </c>
      <c r="F22" s="114">
        <v>41083</v>
      </c>
      <c r="G22" s="114">
        <v>19678</v>
      </c>
      <c r="H22" s="114">
        <v>47976</v>
      </c>
      <c r="I22" s="115">
        <v>51023</v>
      </c>
      <c r="J22" s="114">
        <v>38487</v>
      </c>
      <c r="K22" s="114">
        <v>12536</v>
      </c>
      <c r="L22" s="423">
        <v>12207</v>
      </c>
      <c r="M22" s="424">
        <v>14341</v>
      </c>
    </row>
    <row r="23" spans="1:13" ht="11.1" customHeight="1" x14ac:dyDescent="0.2">
      <c r="A23" s="422" t="s">
        <v>388</v>
      </c>
      <c r="B23" s="115">
        <v>166346</v>
      </c>
      <c r="C23" s="114">
        <v>91171</v>
      </c>
      <c r="D23" s="114">
        <v>75175</v>
      </c>
      <c r="E23" s="114">
        <v>124582</v>
      </c>
      <c r="F23" s="114">
        <v>41465</v>
      </c>
      <c r="G23" s="114">
        <v>18802</v>
      </c>
      <c r="H23" s="114">
        <v>48820</v>
      </c>
      <c r="I23" s="115">
        <v>51798</v>
      </c>
      <c r="J23" s="114">
        <v>39144</v>
      </c>
      <c r="K23" s="114">
        <v>12654</v>
      </c>
      <c r="L23" s="423">
        <v>10290</v>
      </c>
      <c r="M23" s="424">
        <v>10688</v>
      </c>
    </row>
    <row r="24" spans="1:13" ht="11.1" customHeight="1" x14ac:dyDescent="0.2">
      <c r="A24" s="422" t="s">
        <v>389</v>
      </c>
      <c r="B24" s="115">
        <v>170163</v>
      </c>
      <c r="C24" s="114">
        <v>93499</v>
      </c>
      <c r="D24" s="114">
        <v>76664</v>
      </c>
      <c r="E24" s="114">
        <v>126598</v>
      </c>
      <c r="F24" s="114">
        <v>41874</v>
      </c>
      <c r="G24" s="114">
        <v>21289</v>
      </c>
      <c r="H24" s="114">
        <v>49650</v>
      </c>
      <c r="I24" s="115">
        <v>51819</v>
      </c>
      <c r="J24" s="114">
        <v>38673</v>
      </c>
      <c r="K24" s="114">
        <v>13146</v>
      </c>
      <c r="L24" s="423">
        <v>17077</v>
      </c>
      <c r="M24" s="424">
        <v>13638</v>
      </c>
    </row>
    <row r="25" spans="1:13" s="110" customFormat="1" ht="11.1" customHeight="1" x14ac:dyDescent="0.2">
      <c r="A25" s="422" t="s">
        <v>390</v>
      </c>
      <c r="B25" s="115">
        <v>170383</v>
      </c>
      <c r="C25" s="114">
        <v>93098</v>
      </c>
      <c r="D25" s="114">
        <v>77285</v>
      </c>
      <c r="E25" s="114">
        <v>126522</v>
      </c>
      <c r="F25" s="114">
        <v>42184</v>
      </c>
      <c r="G25" s="114">
        <v>21106</v>
      </c>
      <c r="H25" s="114">
        <v>50237</v>
      </c>
      <c r="I25" s="115">
        <v>51562</v>
      </c>
      <c r="J25" s="114">
        <v>38548</v>
      </c>
      <c r="K25" s="114">
        <v>13014</v>
      </c>
      <c r="L25" s="423">
        <v>12577</v>
      </c>
      <c r="M25" s="424">
        <v>11815</v>
      </c>
    </row>
    <row r="26" spans="1:13" ht="15" customHeight="1" x14ac:dyDescent="0.2">
      <c r="A26" s="422" t="s">
        <v>394</v>
      </c>
      <c r="B26" s="115">
        <v>169662</v>
      </c>
      <c r="C26" s="114">
        <v>92519</v>
      </c>
      <c r="D26" s="114">
        <v>77143</v>
      </c>
      <c r="E26" s="114">
        <v>125558</v>
      </c>
      <c r="F26" s="114">
        <v>42400</v>
      </c>
      <c r="G26" s="114">
        <v>19926</v>
      </c>
      <c r="H26" s="114">
        <v>50910</v>
      </c>
      <c r="I26" s="115">
        <v>51107</v>
      </c>
      <c r="J26" s="114">
        <v>38369</v>
      </c>
      <c r="K26" s="114">
        <v>12738</v>
      </c>
      <c r="L26" s="423">
        <v>12851</v>
      </c>
      <c r="M26" s="424">
        <v>13952</v>
      </c>
    </row>
    <row r="27" spans="1:13" ht="11.1" customHeight="1" x14ac:dyDescent="0.2">
      <c r="A27" s="422" t="s">
        <v>388</v>
      </c>
      <c r="B27" s="115">
        <v>170274</v>
      </c>
      <c r="C27" s="114">
        <v>93056</v>
      </c>
      <c r="D27" s="114">
        <v>77218</v>
      </c>
      <c r="E27" s="114">
        <v>125632</v>
      </c>
      <c r="F27" s="114">
        <v>42958</v>
      </c>
      <c r="G27" s="114">
        <v>19170</v>
      </c>
      <c r="H27" s="114">
        <v>52003</v>
      </c>
      <c r="I27" s="115">
        <v>52467</v>
      </c>
      <c r="J27" s="114">
        <v>39541</v>
      </c>
      <c r="K27" s="114">
        <v>12926</v>
      </c>
      <c r="L27" s="423">
        <v>11231</v>
      </c>
      <c r="M27" s="424">
        <v>10946</v>
      </c>
    </row>
    <row r="28" spans="1:13" ht="11.1" customHeight="1" x14ac:dyDescent="0.2">
      <c r="A28" s="422" t="s">
        <v>389</v>
      </c>
      <c r="B28" s="115">
        <v>173578</v>
      </c>
      <c r="C28" s="114">
        <v>94735</v>
      </c>
      <c r="D28" s="114">
        <v>78843</v>
      </c>
      <c r="E28" s="114">
        <v>130148</v>
      </c>
      <c r="F28" s="114">
        <v>43305</v>
      </c>
      <c r="G28" s="114">
        <v>21345</v>
      </c>
      <c r="H28" s="114">
        <v>52590</v>
      </c>
      <c r="I28" s="115">
        <v>52607</v>
      </c>
      <c r="J28" s="114">
        <v>39186</v>
      </c>
      <c r="K28" s="114">
        <v>13421</v>
      </c>
      <c r="L28" s="423">
        <v>16860</v>
      </c>
      <c r="M28" s="424">
        <v>14013</v>
      </c>
    </row>
    <row r="29" spans="1:13" s="110" customFormat="1" ht="11.1" customHeight="1" x14ac:dyDescent="0.2">
      <c r="A29" s="422" t="s">
        <v>390</v>
      </c>
      <c r="B29" s="115">
        <v>173509</v>
      </c>
      <c r="C29" s="114">
        <v>94216</v>
      </c>
      <c r="D29" s="114">
        <v>79293</v>
      </c>
      <c r="E29" s="114">
        <v>129728</v>
      </c>
      <c r="F29" s="114">
        <v>43734</v>
      </c>
      <c r="G29" s="114">
        <v>20968</v>
      </c>
      <c r="H29" s="114">
        <v>53107</v>
      </c>
      <c r="I29" s="115">
        <v>52305</v>
      </c>
      <c r="J29" s="114">
        <v>38981</v>
      </c>
      <c r="K29" s="114">
        <v>13324</v>
      </c>
      <c r="L29" s="423">
        <v>10604</v>
      </c>
      <c r="M29" s="424">
        <v>10862</v>
      </c>
    </row>
    <row r="30" spans="1:13" ht="15" customHeight="1" x14ac:dyDescent="0.2">
      <c r="A30" s="422" t="s">
        <v>395</v>
      </c>
      <c r="B30" s="115">
        <v>173480</v>
      </c>
      <c r="C30" s="114">
        <v>93760</v>
      </c>
      <c r="D30" s="114">
        <v>79720</v>
      </c>
      <c r="E30" s="114">
        <v>128675</v>
      </c>
      <c r="F30" s="114">
        <v>44769</v>
      </c>
      <c r="G30" s="114">
        <v>19958</v>
      </c>
      <c r="H30" s="114">
        <v>53828</v>
      </c>
      <c r="I30" s="115">
        <v>50843</v>
      </c>
      <c r="J30" s="114">
        <v>37904</v>
      </c>
      <c r="K30" s="114">
        <v>12939</v>
      </c>
      <c r="L30" s="423">
        <v>13475</v>
      </c>
      <c r="M30" s="424">
        <v>13685</v>
      </c>
    </row>
    <row r="31" spans="1:13" ht="11.1" customHeight="1" x14ac:dyDescent="0.2">
      <c r="A31" s="422" t="s">
        <v>388</v>
      </c>
      <c r="B31" s="115">
        <v>173851</v>
      </c>
      <c r="C31" s="114">
        <v>94325</v>
      </c>
      <c r="D31" s="114">
        <v>79526</v>
      </c>
      <c r="E31" s="114">
        <v>128539</v>
      </c>
      <c r="F31" s="114">
        <v>45280</v>
      </c>
      <c r="G31" s="114">
        <v>19124</v>
      </c>
      <c r="H31" s="114">
        <v>54679</v>
      </c>
      <c r="I31" s="115">
        <v>51154</v>
      </c>
      <c r="J31" s="114">
        <v>38044</v>
      </c>
      <c r="K31" s="114">
        <v>13110</v>
      </c>
      <c r="L31" s="423">
        <v>12131</v>
      </c>
      <c r="M31" s="424">
        <v>11857</v>
      </c>
    </row>
    <row r="32" spans="1:13" ht="11.1" customHeight="1" x14ac:dyDescent="0.2">
      <c r="A32" s="422" t="s">
        <v>389</v>
      </c>
      <c r="B32" s="115">
        <v>178441</v>
      </c>
      <c r="C32" s="114">
        <v>96812</v>
      </c>
      <c r="D32" s="114">
        <v>81629</v>
      </c>
      <c r="E32" s="114">
        <v>131964</v>
      </c>
      <c r="F32" s="114">
        <v>46463</v>
      </c>
      <c r="G32" s="114">
        <v>21772</v>
      </c>
      <c r="H32" s="114">
        <v>55460</v>
      </c>
      <c r="I32" s="115">
        <v>51100</v>
      </c>
      <c r="J32" s="114">
        <v>37308</v>
      </c>
      <c r="K32" s="114">
        <v>13792</v>
      </c>
      <c r="L32" s="423">
        <v>18603</v>
      </c>
      <c r="M32" s="424">
        <v>14542</v>
      </c>
    </row>
    <row r="33" spans="1:13" s="110" customFormat="1" ht="11.1" customHeight="1" x14ac:dyDescent="0.2">
      <c r="A33" s="422" t="s">
        <v>390</v>
      </c>
      <c r="B33" s="115">
        <v>178935</v>
      </c>
      <c r="C33" s="114">
        <v>96640</v>
      </c>
      <c r="D33" s="114">
        <v>82295</v>
      </c>
      <c r="E33" s="114">
        <v>131807</v>
      </c>
      <c r="F33" s="114">
        <v>47119</v>
      </c>
      <c r="G33" s="114">
        <v>21414</v>
      </c>
      <c r="H33" s="114">
        <v>55944</v>
      </c>
      <c r="I33" s="115">
        <v>50821</v>
      </c>
      <c r="J33" s="114">
        <v>37095</v>
      </c>
      <c r="K33" s="114">
        <v>13726</v>
      </c>
      <c r="L33" s="423">
        <v>11686</v>
      </c>
      <c r="M33" s="424">
        <v>11581</v>
      </c>
    </row>
    <row r="34" spans="1:13" ht="15" customHeight="1" x14ac:dyDescent="0.2">
      <c r="A34" s="422" t="s">
        <v>396</v>
      </c>
      <c r="B34" s="115">
        <v>178985</v>
      </c>
      <c r="C34" s="114">
        <v>96744</v>
      </c>
      <c r="D34" s="114">
        <v>82241</v>
      </c>
      <c r="E34" s="114">
        <v>131624</v>
      </c>
      <c r="F34" s="114">
        <v>47357</v>
      </c>
      <c r="G34" s="114">
        <v>20258</v>
      </c>
      <c r="H34" s="114">
        <v>56759</v>
      </c>
      <c r="I34" s="115">
        <v>50340</v>
      </c>
      <c r="J34" s="114">
        <v>36852</v>
      </c>
      <c r="K34" s="114">
        <v>13488</v>
      </c>
      <c r="L34" s="423">
        <v>14921</v>
      </c>
      <c r="M34" s="424">
        <v>15483</v>
      </c>
    </row>
    <row r="35" spans="1:13" ht="11.1" customHeight="1" x14ac:dyDescent="0.2">
      <c r="A35" s="422" t="s">
        <v>388</v>
      </c>
      <c r="B35" s="115">
        <v>179241</v>
      </c>
      <c r="C35" s="114">
        <v>97112</v>
      </c>
      <c r="D35" s="114">
        <v>82129</v>
      </c>
      <c r="E35" s="114">
        <v>131428</v>
      </c>
      <c r="F35" s="114">
        <v>47812</v>
      </c>
      <c r="G35" s="114">
        <v>19662</v>
      </c>
      <c r="H35" s="114">
        <v>57438</v>
      </c>
      <c r="I35" s="115">
        <v>50897</v>
      </c>
      <c r="J35" s="114">
        <v>37260</v>
      </c>
      <c r="K35" s="114">
        <v>13637</v>
      </c>
      <c r="L35" s="423">
        <v>13011</v>
      </c>
      <c r="M35" s="424">
        <v>12727</v>
      </c>
    </row>
    <row r="36" spans="1:13" ht="11.1" customHeight="1" x14ac:dyDescent="0.2">
      <c r="A36" s="422" t="s">
        <v>389</v>
      </c>
      <c r="B36" s="115">
        <v>181654</v>
      </c>
      <c r="C36" s="114">
        <v>98624</v>
      </c>
      <c r="D36" s="114">
        <v>83030</v>
      </c>
      <c r="E36" s="114">
        <v>133640</v>
      </c>
      <c r="F36" s="114">
        <v>48013</v>
      </c>
      <c r="G36" s="114">
        <v>21645</v>
      </c>
      <c r="H36" s="114">
        <v>57846</v>
      </c>
      <c r="I36" s="115">
        <v>50756</v>
      </c>
      <c r="J36" s="114">
        <v>36604</v>
      </c>
      <c r="K36" s="114">
        <v>14152</v>
      </c>
      <c r="L36" s="423">
        <v>19183</v>
      </c>
      <c r="M36" s="424">
        <v>16898</v>
      </c>
    </row>
    <row r="37" spans="1:13" s="110" customFormat="1" ht="11.1" customHeight="1" x14ac:dyDescent="0.2">
      <c r="A37" s="422" t="s">
        <v>390</v>
      </c>
      <c r="B37" s="115">
        <v>182047</v>
      </c>
      <c r="C37" s="114">
        <v>98643</v>
      </c>
      <c r="D37" s="114">
        <v>83404</v>
      </c>
      <c r="E37" s="114">
        <v>133422</v>
      </c>
      <c r="F37" s="114">
        <v>48624</v>
      </c>
      <c r="G37" s="114">
        <v>21496</v>
      </c>
      <c r="H37" s="114">
        <v>58153</v>
      </c>
      <c r="I37" s="115">
        <v>50499</v>
      </c>
      <c r="J37" s="114">
        <v>36367</v>
      </c>
      <c r="K37" s="114">
        <v>14132</v>
      </c>
      <c r="L37" s="423">
        <v>12695</v>
      </c>
      <c r="M37" s="424">
        <v>12528</v>
      </c>
    </row>
    <row r="38" spans="1:13" ht="15" customHeight="1" x14ac:dyDescent="0.2">
      <c r="A38" s="425" t="s">
        <v>397</v>
      </c>
      <c r="B38" s="115">
        <v>182587</v>
      </c>
      <c r="C38" s="114">
        <v>99030</v>
      </c>
      <c r="D38" s="114">
        <v>83557</v>
      </c>
      <c r="E38" s="114">
        <v>133221</v>
      </c>
      <c r="F38" s="114">
        <v>49366</v>
      </c>
      <c r="G38" s="114">
        <v>20634</v>
      </c>
      <c r="H38" s="114">
        <v>59048</v>
      </c>
      <c r="I38" s="115">
        <v>50506</v>
      </c>
      <c r="J38" s="114">
        <v>36307</v>
      </c>
      <c r="K38" s="114">
        <v>14199</v>
      </c>
      <c r="L38" s="423">
        <v>17063</v>
      </c>
      <c r="M38" s="424">
        <v>17184</v>
      </c>
    </row>
    <row r="39" spans="1:13" ht="11.1" customHeight="1" x14ac:dyDescent="0.2">
      <c r="A39" s="422" t="s">
        <v>388</v>
      </c>
      <c r="B39" s="115">
        <v>183391</v>
      </c>
      <c r="C39" s="114">
        <v>99939</v>
      </c>
      <c r="D39" s="114">
        <v>83452</v>
      </c>
      <c r="E39" s="114">
        <v>133280</v>
      </c>
      <c r="F39" s="114">
        <v>50111</v>
      </c>
      <c r="G39" s="114">
        <v>19959</v>
      </c>
      <c r="H39" s="114">
        <v>59929</v>
      </c>
      <c r="I39" s="115">
        <v>50851</v>
      </c>
      <c r="J39" s="114">
        <v>36539</v>
      </c>
      <c r="K39" s="114">
        <v>14312</v>
      </c>
      <c r="L39" s="423">
        <v>14013</v>
      </c>
      <c r="M39" s="424">
        <v>12994</v>
      </c>
    </row>
    <row r="40" spans="1:13" ht="11.1" customHeight="1" x14ac:dyDescent="0.2">
      <c r="A40" s="425" t="s">
        <v>389</v>
      </c>
      <c r="B40" s="115">
        <v>187718</v>
      </c>
      <c r="C40" s="114">
        <v>102567</v>
      </c>
      <c r="D40" s="114">
        <v>85151</v>
      </c>
      <c r="E40" s="114">
        <v>136580</v>
      </c>
      <c r="F40" s="114">
        <v>51138</v>
      </c>
      <c r="G40" s="114">
        <v>22400</v>
      </c>
      <c r="H40" s="114">
        <v>60832</v>
      </c>
      <c r="I40" s="115">
        <v>50805</v>
      </c>
      <c r="J40" s="114">
        <v>35931</v>
      </c>
      <c r="K40" s="114">
        <v>14874</v>
      </c>
      <c r="L40" s="423">
        <v>21325</v>
      </c>
      <c r="M40" s="424">
        <v>17556</v>
      </c>
    </row>
    <row r="41" spans="1:13" s="110" customFormat="1" ht="11.1" customHeight="1" x14ac:dyDescent="0.2">
      <c r="A41" s="422" t="s">
        <v>390</v>
      </c>
      <c r="B41" s="115">
        <v>188798</v>
      </c>
      <c r="C41" s="114">
        <v>102634</v>
      </c>
      <c r="D41" s="114">
        <v>86164</v>
      </c>
      <c r="E41" s="114">
        <v>136923</v>
      </c>
      <c r="F41" s="114">
        <v>51875</v>
      </c>
      <c r="G41" s="114">
        <v>22193</v>
      </c>
      <c r="H41" s="114">
        <v>61559</v>
      </c>
      <c r="I41" s="115">
        <v>50641</v>
      </c>
      <c r="J41" s="114">
        <v>35800</v>
      </c>
      <c r="K41" s="114">
        <v>14841</v>
      </c>
      <c r="L41" s="423">
        <v>13910</v>
      </c>
      <c r="M41" s="424">
        <v>13390</v>
      </c>
    </row>
    <row r="42" spans="1:13" ht="15" customHeight="1" x14ac:dyDescent="0.2">
      <c r="A42" s="422" t="s">
        <v>398</v>
      </c>
      <c r="B42" s="115">
        <v>188030</v>
      </c>
      <c r="C42" s="114">
        <v>102463</v>
      </c>
      <c r="D42" s="114">
        <v>85567</v>
      </c>
      <c r="E42" s="114">
        <v>135860</v>
      </c>
      <c r="F42" s="114">
        <v>52170</v>
      </c>
      <c r="G42" s="114">
        <v>20732</v>
      </c>
      <c r="H42" s="114">
        <v>62025</v>
      </c>
      <c r="I42" s="115">
        <v>50009</v>
      </c>
      <c r="J42" s="114">
        <v>35386</v>
      </c>
      <c r="K42" s="114">
        <v>14623</v>
      </c>
      <c r="L42" s="423">
        <v>16876</v>
      </c>
      <c r="M42" s="424">
        <v>16973</v>
      </c>
    </row>
    <row r="43" spans="1:13" ht="11.1" customHeight="1" x14ac:dyDescent="0.2">
      <c r="A43" s="422" t="s">
        <v>388</v>
      </c>
      <c r="B43" s="115">
        <v>188602</v>
      </c>
      <c r="C43" s="114">
        <v>103346</v>
      </c>
      <c r="D43" s="114">
        <v>85256</v>
      </c>
      <c r="E43" s="114">
        <v>135850</v>
      </c>
      <c r="F43" s="114">
        <v>52752</v>
      </c>
      <c r="G43" s="114">
        <v>20112</v>
      </c>
      <c r="H43" s="114">
        <v>62805</v>
      </c>
      <c r="I43" s="115">
        <v>50655</v>
      </c>
      <c r="J43" s="114">
        <v>35728</v>
      </c>
      <c r="K43" s="114">
        <v>14927</v>
      </c>
      <c r="L43" s="423">
        <v>15126</v>
      </c>
      <c r="M43" s="424">
        <v>14772</v>
      </c>
    </row>
    <row r="44" spans="1:13" ht="11.1" customHeight="1" x14ac:dyDescent="0.2">
      <c r="A44" s="422" t="s">
        <v>389</v>
      </c>
      <c r="B44" s="115">
        <v>192473</v>
      </c>
      <c r="C44" s="114">
        <v>105557</v>
      </c>
      <c r="D44" s="114">
        <v>86916</v>
      </c>
      <c r="E44" s="114">
        <v>139347</v>
      </c>
      <c r="F44" s="114">
        <v>53126</v>
      </c>
      <c r="G44" s="114">
        <v>22335</v>
      </c>
      <c r="H44" s="114">
        <v>63529</v>
      </c>
      <c r="I44" s="115">
        <v>50305</v>
      </c>
      <c r="J44" s="114">
        <v>34833</v>
      </c>
      <c r="K44" s="114">
        <v>15472</v>
      </c>
      <c r="L44" s="423">
        <v>21121</v>
      </c>
      <c r="M44" s="424">
        <v>17496</v>
      </c>
    </row>
    <row r="45" spans="1:13" s="110" customFormat="1" ht="11.1" customHeight="1" x14ac:dyDescent="0.2">
      <c r="A45" s="422" t="s">
        <v>390</v>
      </c>
      <c r="B45" s="115">
        <v>192471</v>
      </c>
      <c r="C45" s="114">
        <v>105368</v>
      </c>
      <c r="D45" s="114">
        <v>87103</v>
      </c>
      <c r="E45" s="114">
        <v>139154</v>
      </c>
      <c r="F45" s="114">
        <v>53317</v>
      </c>
      <c r="G45" s="114">
        <v>22074</v>
      </c>
      <c r="H45" s="114">
        <v>63921</v>
      </c>
      <c r="I45" s="115">
        <v>50043</v>
      </c>
      <c r="J45" s="114">
        <v>34624</v>
      </c>
      <c r="K45" s="114">
        <v>15419</v>
      </c>
      <c r="L45" s="423">
        <v>14074</v>
      </c>
      <c r="M45" s="424">
        <v>14344</v>
      </c>
    </row>
    <row r="46" spans="1:13" ht="15" customHeight="1" x14ac:dyDescent="0.2">
      <c r="A46" s="422" t="s">
        <v>399</v>
      </c>
      <c r="B46" s="115">
        <v>193238</v>
      </c>
      <c r="C46" s="114">
        <v>106281</v>
      </c>
      <c r="D46" s="114">
        <v>86957</v>
      </c>
      <c r="E46" s="114">
        <v>139926</v>
      </c>
      <c r="F46" s="114">
        <v>53312</v>
      </c>
      <c r="G46" s="114">
        <v>21475</v>
      </c>
      <c r="H46" s="114">
        <v>64650</v>
      </c>
      <c r="I46" s="115">
        <v>49470</v>
      </c>
      <c r="J46" s="114">
        <v>34189</v>
      </c>
      <c r="K46" s="114">
        <v>15281</v>
      </c>
      <c r="L46" s="423">
        <v>18191</v>
      </c>
      <c r="M46" s="424">
        <v>17929</v>
      </c>
    </row>
    <row r="47" spans="1:13" ht="11.1" customHeight="1" x14ac:dyDescent="0.2">
      <c r="A47" s="422" t="s">
        <v>388</v>
      </c>
      <c r="B47" s="115">
        <v>193556</v>
      </c>
      <c r="C47" s="114">
        <v>106535</v>
      </c>
      <c r="D47" s="114">
        <v>87021</v>
      </c>
      <c r="E47" s="114">
        <v>139688</v>
      </c>
      <c r="F47" s="114">
        <v>53868</v>
      </c>
      <c r="G47" s="114">
        <v>20706</v>
      </c>
      <c r="H47" s="114">
        <v>65320</v>
      </c>
      <c r="I47" s="115">
        <v>50064</v>
      </c>
      <c r="J47" s="114">
        <v>34609</v>
      </c>
      <c r="K47" s="114">
        <v>15455</v>
      </c>
      <c r="L47" s="423">
        <v>14906</v>
      </c>
      <c r="M47" s="424">
        <v>14928</v>
      </c>
    </row>
    <row r="48" spans="1:13" ht="11.1" customHeight="1" x14ac:dyDescent="0.2">
      <c r="A48" s="422" t="s">
        <v>389</v>
      </c>
      <c r="B48" s="115">
        <v>196832</v>
      </c>
      <c r="C48" s="114">
        <v>108255</v>
      </c>
      <c r="D48" s="114">
        <v>88577</v>
      </c>
      <c r="E48" s="114">
        <v>142187</v>
      </c>
      <c r="F48" s="114">
        <v>54645</v>
      </c>
      <c r="G48" s="114">
        <v>22870</v>
      </c>
      <c r="H48" s="114">
        <v>65934</v>
      </c>
      <c r="I48" s="115">
        <v>49929</v>
      </c>
      <c r="J48" s="114">
        <v>33932</v>
      </c>
      <c r="K48" s="114">
        <v>15997</v>
      </c>
      <c r="L48" s="423">
        <v>21219</v>
      </c>
      <c r="M48" s="424">
        <v>18468</v>
      </c>
    </row>
    <row r="49" spans="1:17" s="110" customFormat="1" ht="11.1" customHeight="1" x14ac:dyDescent="0.2">
      <c r="A49" s="422" t="s">
        <v>390</v>
      </c>
      <c r="B49" s="115">
        <v>196474</v>
      </c>
      <c r="C49" s="114">
        <v>107522</v>
      </c>
      <c r="D49" s="114">
        <v>88952</v>
      </c>
      <c r="E49" s="114">
        <v>141290</v>
      </c>
      <c r="F49" s="114">
        <v>55184</v>
      </c>
      <c r="G49" s="114">
        <v>22506</v>
      </c>
      <c r="H49" s="114">
        <v>66029</v>
      </c>
      <c r="I49" s="115">
        <v>49833</v>
      </c>
      <c r="J49" s="114">
        <v>33793</v>
      </c>
      <c r="K49" s="114">
        <v>16040</v>
      </c>
      <c r="L49" s="423">
        <v>14093</v>
      </c>
      <c r="M49" s="424">
        <v>15048</v>
      </c>
    </row>
    <row r="50" spans="1:17" ht="15" customHeight="1" x14ac:dyDescent="0.2">
      <c r="A50" s="422" t="s">
        <v>400</v>
      </c>
      <c r="B50" s="143">
        <v>194552</v>
      </c>
      <c r="C50" s="144">
        <v>106260</v>
      </c>
      <c r="D50" s="144">
        <v>88292</v>
      </c>
      <c r="E50" s="144">
        <v>139309</v>
      </c>
      <c r="F50" s="144">
        <v>55243</v>
      </c>
      <c r="G50" s="144">
        <v>21619</v>
      </c>
      <c r="H50" s="144">
        <v>65923</v>
      </c>
      <c r="I50" s="143">
        <v>48447</v>
      </c>
      <c r="J50" s="144">
        <v>32829</v>
      </c>
      <c r="K50" s="144">
        <v>15618</v>
      </c>
      <c r="L50" s="426">
        <v>17619</v>
      </c>
      <c r="M50" s="427">
        <v>18725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0.67999047806332091</v>
      </c>
      <c r="C6" s="480">
        <f>'Tabelle 3.3'!J11</f>
        <v>-2.0679199514857491</v>
      </c>
      <c r="D6" s="481">
        <f t="shared" ref="D6:E9" si="0">IF(OR(AND(B6&gt;=-50,B6&lt;=50),ISNUMBER(B6)=FALSE),B6,"")</f>
        <v>0.67999047806332091</v>
      </c>
      <c r="E6" s="481">
        <f t="shared" si="0"/>
        <v>-2.0679199514857491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0.67999047806332091</v>
      </c>
      <c r="C14" s="480">
        <f>'Tabelle 3.3'!J11</f>
        <v>-2.0679199514857491</v>
      </c>
      <c r="D14" s="481">
        <f>IF(OR(AND(B14&gt;=-50,B14&lt;=50),ISNUMBER(B14)=FALSE),B14,"")</f>
        <v>0.67999047806332091</v>
      </c>
      <c r="E14" s="481">
        <f>IF(OR(AND(C14&gt;=-50,C14&lt;=50),ISNUMBER(C14)=FALSE),C14,"")</f>
        <v>-2.0679199514857491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2.3310023310023311</v>
      </c>
      <c r="C15" s="480">
        <f>'Tabelle 3.3'!J12</f>
        <v>-3.1847133757961785</v>
      </c>
      <c r="D15" s="481">
        <f t="shared" ref="D15:E45" si="3">IF(OR(AND(B15&gt;=-50,B15&lt;=50),ISNUMBER(B15)=FALSE),B15,"")</f>
        <v>2.3310023310023311</v>
      </c>
      <c r="E15" s="481">
        <f t="shared" si="3"/>
        <v>-3.1847133757961785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-1.7973568281938326</v>
      </c>
      <c r="C16" s="480">
        <f>'Tabelle 3.3'!J13</f>
        <v>-15.352697095435685</v>
      </c>
      <c r="D16" s="481">
        <f t="shared" si="3"/>
        <v>-1.7973568281938326</v>
      </c>
      <c r="E16" s="481">
        <f t="shared" si="3"/>
        <v>-15.352697095435685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-1.5356087384829344</v>
      </c>
      <c r="C17" s="480">
        <f>'Tabelle 3.3'!J14</f>
        <v>-2.2199098161637183</v>
      </c>
      <c r="D17" s="481">
        <f t="shared" si="3"/>
        <v>-1.5356087384829344</v>
      </c>
      <c r="E17" s="481">
        <f t="shared" si="3"/>
        <v>-2.2199098161637183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-0.79937609670501075</v>
      </c>
      <c r="C18" s="480">
        <f>'Tabelle 3.3'!J15</f>
        <v>-6.4420218037661048</v>
      </c>
      <c r="D18" s="481">
        <f t="shared" si="3"/>
        <v>-0.79937609670501075</v>
      </c>
      <c r="E18" s="481">
        <f t="shared" si="3"/>
        <v>-6.4420218037661048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-1.651268759667238</v>
      </c>
      <c r="C19" s="480">
        <f>'Tabelle 3.3'!J16</f>
        <v>0.12113870381586916</v>
      </c>
      <c r="D19" s="481">
        <f t="shared" si="3"/>
        <v>-1.651268759667238</v>
      </c>
      <c r="E19" s="481">
        <f t="shared" si="3"/>
        <v>0.12113870381586916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-1.7203513909224011</v>
      </c>
      <c r="C20" s="480">
        <f>'Tabelle 3.3'!J17</f>
        <v>-0.44843049327354262</v>
      </c>
      <c r="D20" s="481">
        <f t="shared" si="3"/>
        <v>-1.7203513909224011</v>
      </c>
      <c r="E20" s="481">
        <f t="shared" si="3"/>
        <v>-0.44843049327354262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4.2792348649181617</v>
      </c>
      <c r="C21" s="480">
        <f>'Tabelle 3.3'!J18</f>
        <v>2.5285076846802181</v>
      </c>
      <c r="D21" s="481">
        <f t="shared" si="3"/>
        <v>4.2792348649181617</v>
      </c>
      <c r="E21" s="481">
        <f t="shared" si="3"/>
        <v>2.5285076846802181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0.5548924089428009</v>
      </c>
      <c r="C22" s="480">
        <f>'Tabelle 3.3'!J19</f>
        <v>0.71003206596426938</v>
      </c>
      <c r="D22" s="481">
        <f t="shared" si="3"/>
        <v>0.5548924089428009</v>
      </c>
      <c r="E22" s="481">
        <f t="shared" si="3"/>
        <v>0.71003206596426938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-1.7663181402903259</v>
      </c>
      <c r="C23" s="480">
        <f>'Tabelle 3.3'!J20</f>
        <v>-3.3598409542743539</v>
      </c>
      <c r="D23" s="481">
        <f t="shared" si="3"/>
        <v>-1.7663181402903259</v>
      </c>
      <c r="E23" s="481">
        <f t="shared" si="3"/>
        <v>-3.3598409542743539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-0.11981787682722263</v>
      </c>
      <c r="C24" s="480">
        <f>'Tabelle 3.3'!J21</f>
        <v>-11.169537624660018</v>
      </c>
      <c r="D24" s="481">
        <f t="shared" si="3"/>
        <v>-0.11981787682722263</v>
      </c>
      <c r="E24" s="481">
        <f t="shared" si="3"/>
        <v>-11.169537624660018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-3.6724864539434074</v>
      </c>
      <c r="C25" s="480">
        <f>'Tabelle 3.3'!J22</f>
        <v>-3.5419126328217239</v>
      </c>
      <c r="D25" s="481">
        <f t="shared" si="3"/>
        <v>-3.6724864539434074</v>
      </c>
      <c r="E25" s="481">
        <f t="shared" si="3"/>
        <v>-3.5419126328217239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-1.8961253091508656</v>
      </c>
      <c r="C26" s="480">
        <f>'Tabelle 3.3'!J23</f>
        <v>-0.22371364653243847</v>
      </c>
      <c r="D26" s="481">
        <f t="shared" si="3"/>
        <v>-1.8961253091508656</v>
      </c>
      <c r="E26" s="481">
        <f t="shared" si="3"/>
        <v>-0.22371364653243847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2.4183610597658656</v>
      </c>
      <c r="C27" s="480">
        <f>'Tabelle 3.3'!J24</f>
        <v>-0.25664955669622025</v>
      </c>
      <c r="D27" s="481">
        <f t="shared" si="3"/>
        <v>2.4183610597658656</v>
      </c>
      <c r="E27" s="481">
        <f t="shared" si="3"/>
        <v>-0.25664955669622025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-0.15518311607697083</v>
      </c>
      <c r="C28" s="480">
        <f>'Tabelle 3.3'!J25</f>
        <v>-2.0734962020119072</v>
      </c>
      <c r="D28" s="481">
        <f t="shared" si="3"/>
        <v>-0.15518311607697083</v>
      </c>
      <c r="E28" s="481">
        <f t="shared" si="3"/>
        <v>-2.0734962020119072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-2.8782636049072035</v>
      </c>
      <c r="C29" s="480">
        <f>'Tabelle 3.3'!J26</f>
        <v>-2.0746887966804981</v>
      </c>
      <c r="D29" s="481">
        <f t="shared" si="3"/>
        <v>-2.8782636049072035</v>
      </c>
      <c r="E29" s="481">
        <f t="shared" si="3"/>
        <v>-2.0746887966804981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3.3123868356587498</v>
      </c>
      <c r="C30" s="480">
        <f>'Tabelle 3.3'!J27</f>
        <v>9.5070422535211261</v>
      </c>
      <c r="D30" s="481">
        <f t="shared" si="3"/>
        <v>3.3123868356587498</v>
      </c>
      <c r="E30" s="481">
        <f t="shared" si="3"/>
        <v>9.5070422535211261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6.8207902934907363</v>
      </c>
      <c r="C31" s="480">
        <f>'Tabelle 3.3'!J28</f>
        <v>-3.2608695652173911</v>
      </c>
      <c r="D31" s="481">
        <f t="shared" si="3"/>
        <v>6.8207902934907363</v>
      </c>
      <c r="E31" s="481">
        <f t="shared" si="3"/>
        <v>-3.2608695652173911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2.5711159737417941</v>
      </c>
      <c r="C32" s="480">
        <f>'Tabelle 3.3'!J29</f>
        <v>-0.28213166144200624</v>
      </c>
      <c r="D32" s="481">
        <f t="shared" si="3"/>
        <v>2.5711159737417941</v>
      </c>
      <c r="E32" s="481">
        <f t="shared" si="3"/>
        <v>-0.28213166144200624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3.0095193046768758</v>
      </c>
      <c r="C33" s="480">
        <f>'Tabelle 3.3'!J30</f>
        <v>-0.67905646890636173</v>
      </c>
      <c r="D33" s="481">
        <f t="shared" si="3"/>
        <v>3.0095193046768758</v>
      </c>
      <c r="E33" s="481">
        <f t="shared" si="3"/>
        <v>-0.67905646890636173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1.5651015651015652</v>
      </c>
      <c r="C34" s="480">
        <f>'Tabelle 3.3'!J31</f>
        <v>-0.60040026684456305</v>
      </c>
      <c r="D34" s="481">
        <f t="shared" si="3"/>
        <v>1.5651015651015652</v>
      </c>
      <c r="E34" s="481">
        <f t="shared" si="3"/>
        <v>-0.60040026684456305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2.3310023310023311</v>
      </c>
      <c r="C37" s="480">
        <f>'Tabelle 3.3'!J34</f>
        <v>-3.1847133757961785</v>
      </c>
      <c r="D37" s="481">
        <f t="shared" si="3"/>
        <v>2.3310023310023311</v>
      </c>
      <c r="E37" s="481">
        <f t="shared" si="3"/>
        <v>-3.1847133757961785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-0.39339572033140607</v>
      </c>
      <c r="C38" s="480">
        <f>'Tabelle 3.3'!J35</f>
        <v>-0.97257342929391166</v>
      </c>
      <c r="D38" s="481">
        <f t="shared" si="3"/>
        <v>-0.39339572033140607</v>
      </c>
      <c r="E38" s="481">
        <f t="shared" si="3"/>
        <v>-0.97257342929391166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1.0541978410702002</v>
      </c>
      <c r="C39" s="480">
        <f>'Tabelle 3.3'!J36</f>
        <v>-2.1843221305121072</v>
      </c>
      <c r="D39" s="481">
        <f t="shared" si="3"/>
        <v>1.0541978410702002</v>
      </c>
      <c r="E39" s="481">
        <f t="shared" si="3"/>
        <v>-2.1843221305121072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1.0541978410702002</v>
      </c>
      <c r="C45" s="480">
        <f>'Tabelle 3.3'!J36</f>
        <v>-2.1843221305121072</v>
      </c>
      <c r="D45" s="481">
        <f t="shared" si="3"/>
        <v>1.0541978410702002</v>
      </c>
      <c r="E45" s="481">
        <f t="shared" si="3"/>
        <v>-2.1843221305121072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169662</v>
      </c>
      <c r="C51" s="487">
        <v>38369</v>
      </c>
      <c r="D51" s="487">
        <v>12738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170274</v>
      </c>
      <c r="C52" s="487">
        <v>39541</v>
      </c>
      <c r="D52" s="487">
        <v>12926</v>
      </c>
      <c r="E52" s="488">
        <f t="shared" ref="E52:G70" si="11">IF($A$51=37802,IF(COUNTBLANK(B$51:B$70)&gt;0,#N/A,B52/B$51*100),IF(COUNTBLANK(B$51:B$75)&gt;0,#N/A,B52/B$51*100))</f>
        <v>100.36071719064965</v>
      </c>
      <c r="F52" s="488">
        <f t="shared" si="11"/>
        <v>103.05454924548462</v>
      </c>
      <c r="G52" s="488">
        <f t="shared" si="11"/>
        <v>101.47589888522531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173578</v>
      </c>
      <c r="C53" s="487">
        <v>39186</v>
      </c>
      <c r="D53" s="487">
        <v>13421</v>
      </c>
      <c r="E53" s="488">
        <f t="shared" si="11"/>
        <v>102.30811849441832</v>
      </c>
      <c r="F53" s="488">
        <f t="shared" si="11"/>
        <v>102.12932315150252</v>
      </c>
      <c r="G53" s="488">
        <f t="shared" si="11"/>
        <v>105.36190924791961</v>
      </c>
      <c r="H53" s="489">
        <f>IF(ISERROR(L53)=TRUE,IF(MONTH(A53)=MONTH(MAX(A$51:A$75)),A53,""),"")</f>
        <v>41883</v>
      </c>
      <c r="I53" s="488">
        <f t="shared" si="12"/>
        <v>102.30811849441832</v>
      </c>
      <c r="J53" s="488">
        <f t="shared" si="10"/>
        <v>102.12932315150252</v>
      </c>
      <c r="K53" s="488">
        <f t="shared" si="10"/>
        <v>105.36190924791961</v>
      </c>
      <c r="L53" s="488" t="e">
        <f t="shared" si="13"/>
        <v>#N/A</v>
      </c>
    </row>
    <row r="54" spans="1:14" ht="15" customHeight="1" x14ac:dyDescent="0.2">
      <c r="A54" s="490" t="s">
        <v>463</v>
      </c>
      <c r="B54" s="487">
        <v>173509</v>
      </c>
      <c r="C54" s="487">
        <v>38981</v>
      </c>
      <c r="D54" s="487">
        <v>13324</v>
      </c>
      <c r="E54" s="488">
        <f t="shared" si="11"/>
        <v>102.2674493993941</v>
      </c>
      <c r="F54" s="488">
        <f t="shared" si="11"/>
        <v>101.59503766061142</v>
      </c>
      <c r="G54" s="488">
        <f t="shared" si="11"/>
        <v>104.60040822735124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173480</v>
      </c>
      <c r="C55" s="487">
        <v>37904</v>
      </c>
      <c r="D55" s="487">
        <v>12939</v>
      </c>
      <c r="E55" s="488">
        <f t="shared" si="11"/>
        <v>102.25035659134043</v>
      </c>
      <c r="F55" s="488">
        <f t="shared" si="11"/>
        <v>98.788084130417786</v>
      </c>
      <c r="G55" s="488">
        <f t="shared" si="11"/>
        <v>101.57795572303345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173851</v>
      </c>
      <c r="C56" s="487">
        <v>38044</v>
      </c>
      <c r="D56" s="487">
        <v>13110</v>
      </c>
      <c r="E56" s="488">
        <f t="shared" si="11"/>
        <v>102.46902665299243</v>
      </c>
      <c r="F56" s="488">
        <f t="shared" si="11"/>
        <v>99.152962026636089</v>
      </c>
      <c r="G56" s="488">
        <f t="shared" si="11"/>
        <v>102.92039566650966</v>
      </c>
      <c r="H56" s="489" t="str">
        <f t="shared" si="14"/>
        <v/>
      </c>
      <c r="I56" s="488" t="str">
        <f t="shared" si="12"/>
        <v/>
      </c>
      <c r="J56" s="488" t="str">
        <f t="shared" si="10"/>
        <v/>
      </c>
      <c r="K56" s="488" t="str">
        <f t="shared" si="10"/>
        <v/>
      </c>
      <c r="L56" s="488" t="e">
        <f t="shared" si="13"/>
        <v>#N/A</v>
      </c>
    </row>
    <row r="57" spans="1:14" ht="15" customHeight="1" x14ac:dyDescent="0.2">
      <c r="A57" s="490">
        <v>42248</v>
      </c>
      <c r="B57" s="487">
        <v>178441</v>
      </c>
      <c r="C57" s="487">
        <v>37308</v>
      </c>
      <c r="D57" s="487">
        <v>13792</v>
      </c>
      <c r="E57" s="488">
        <f t="shared" si="11"/>
        <v>105.17440558286475</v>
      </c>
      <c r="F57" s="488">
        <f t="shared" si="11"/>
        <v>97.234746800802725</v>
      </c>
      <c r="G57" s="488">
        <f t="shared" si="11"/>
        <v>108.27445438844403</v>
      </c>
      <c r="H57" s="489">
        <f t="shared" si="14"/>
        <v>42248</v>
      </c>
      <c r="I57" s="488">
        <f t="shared" si="12"/>
        <v>105.17440558286475</v>
      </c>
      <c r="J57" s="488">
        <f t="shared" si="10"/>
        <v>97.234746800802725</v>
      </c>
      <c r="K57" s="488">
        <f t="shared" si="10"/>
        <v>108.27445438844403</v>
      </c>
      <c r="L57" s="488" t="e">
        <f t="shared" si="13"/>
        <v>#N/A</v>
      </c>
    </row>
    <row r="58" spans="1:14" ht="15" customHeight="1" x14ac:dyDescent="0.2">
      <c r="A58" s="490" t="s">
        <v>466</v>
      </c>
      <c r="B58" s="487">
        <v>178935</v>
      </c>
      <c r="C58" s="487">
        <v>37095</v>
      </c>
      <c r="D58" s="487">
        <v>13726</v>
      </c>
      <c r="E58" s="488">
        <f t="shared" si="11"/>
        <v>105.46557272695122</v>
      </c>
      <c r="F58" s="488">
        <f t="shared" si="11"/>
        <v>96.679611144413457</v>
      </c>
      <c r="G58" s="488">
        <f t="shared" si="11"/>
        <v>107.75631967341812</v>
      </c>
      <c r="H58" s="489" t="str">
        <f t="shared" si="14"/>
        <v/>
      </c>
      <c r="I58" s="488" t="str">
        <f t="shared" si="12"/>
        <v/>
      </c>
      <c r="J58" s="488" t="str">
        <f t="shared" si="10"/>
        <v/>
      </c>
      <c r="K58" s="488" t="str">
        <f t="shared" si="10"/>
        <v/>
      </c>
      <c r="L58" s="488" t="e">
        <f t="shared" si="13"/>
        <v>#N/A</v>
      </c>
    </row>
    <row r="59" spans="1:14" ht="15" customHeight="1" x14ac:dyDescent="0.2">
      <c r="A59" s="490" t="s">
        <v>467</v>
      </c>
      <c r="B59" s="487">
        <v>178985</v>
      </c>
      <c r="C59" s="487">
        <v>36852</v>
      </c>
      <c r="D59" s="487">
        <v>13488</v>
      </c>
      <c r="E59" s="488">
        <f t="shared" si="11"/>
        <v>105.49504308566443</v>
      </c>
      <c r="F59" s="488">
        <f t="shared" si="11"/>
        <v>96.046287367405981</v>
      </c>
      <c r="G59" s="488">
        <f t="shared" si="11"/>
        <v>105.88789448893077</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179241</v>
      </c>
      <c r="C60" s="487">
        <v>37260</v>
      </c>
      <c r="D60" s="487">
        <v>13637</v>
      </c>
      <c r="E60" s="488">
        <f t="shared" si="11"/>
        <v>105.64593132227607</v>
      </c>
      <c r="F60" s="488">
        <f t="shared" si="11"/>
        <v>97.109645807813607</v>
      </c>
      <c r="G60" s="488">
        <f t="shared" si="11"/>
        <v>107.05762286073166</v>
      </c>
      <c r="H60" s="489" t="str">
        <f t="shared" si="14"/>
        <v/>
      </c>
      <c r="I60" s="488" t="str">
        <f t="shared" si="12"/>
        <v/>
      </c>
      <c r="J60" s="488" t="str">
        <f t="shared" si="10"/>
        <v/>
      </c>
      <c r="K60" s="488" t="str">
        <f t="shared" si="10"/>
        <v/>
      </c>
      <c r="L60" s="488" t="e">
        <f t="shared" si="13"/>
        <v>#N/A</v>
      </c>
    </row>
    <row r="61" spans="1:14" ht="15" customHeight="1" x14ac:dyDescent="0.2">
      <c r="A61" s="490">
        <v>42614</v>
      </c>
      <c r="B61" s="487">
        <v>181654</v>
      </c>
      <c r="C61" s="487">
        <v>36604</v>
      </c>
      <c r="D61" s="487">
        <v>14152</v>
      </c>
      <c r="E61" s="488">
        <f t="shared" si="11"/>
        <v>107.06817083377538</v>
      </c>
      <c r="F61" s="488">
        <f t="shared" si="11"/>
        <v>95.39993223696213</v>
      </c>
      <c r="G61" s="488">
        <f t="shared" si="11"/>
        <v>111.1006437431308</v>
      </c>
      <c r="H61" s="489">
        <f t="shared" si="14"/>
        <v>42614</v>
      </c>
      <c r="I61" s="488">
        <f t="shared" si="12"/>
        <v>107.06817083377538</v>
      </c>
      <c r="J61" s="488">
        <f t="shared" si="10"/>
        <v>95.39993223696213</v>
      </c>
      <c r="K61" s="488">
        <f t="shared" si="10"/>
        <v>111.1006437431308</v>
      </c>
      <c r="L61" s="488" t="e">
        <f t="shared" si="13"/>
        <v>#N/A</v>
      </c>
    </row>
    <row r="62" spans="1:14" ht="15" customHeight="1" x14ac:dyDescent="0.2">
      <c r="A62" s="490" t="s">
        <v>469</v>
      </c>
      <c r="B62" s="487">
        <v>182047</v>
      </c>
      <c r="C62" s="487">
        <v>36367</v>
      </c>
      <c r="D62" s="487">
        <v>14132</v>
      </c>
      <c r="E62" s="488">
        <f t="shared" si="11"/>
        <v>107.29980785326119</v>
      </c>
      <c r="F62" s="488">
        <f t="shared" si="11"/>
        <v>94.782246084078295</v>
      </c>
      <c r="G62" s="488">
        <f t="shared" si="11"/>
        <v>110.94363322342598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182587</v>
      </c>
      <c r="C63" s="487">
        <v>36307</v>
      </c>
      <c r="D63" s="487">
        <v>14199</v>
      </c>
      <c r="E63" s="488">
        <f t="shared" si="11"/>
        <v>107.61808772736381</v>
      </c>
      <c r="F63" s="488">
        <f t="shared" si="11"/>
        <v>94.62586984284188</v>
      </c>
      <c r="G63" s="488">
        <f t="shared" si="11"/>
        <v>111.46961846443713</v>
      </c>
      <c r="H63" s="489" t="str">
        <f t="shared" si="14"/>
        <v/>
      </c>
      <c r="I63" s="488" t="str">
        <f t="shared" si="12"/>
        <v/>
      </c>
      <c r="J63" s="488" t="str">
        <f t="shared" si="10"/>
        <v/>
      </c>
      <c r="K63" s="488" t="str">
        <f t="shared" si="10"/>
        <v/>
      </c>
      <c r="L63" s="488" t="e">
        <f t="shared" si="13"/>
        <v>#N/A</v>
      </c>
    </row>
    <row r="64" spans="1:14" ht="15" customHeight="1" x14ac:dyDescent="0.2">
      <c r="A64" s="490" t="s">
        <v>471</v>
      </c>
      <c r="B64" s="487">
        <v>183391</v>
      </c>
      <c r="C64" s="487">
        <v>36539</v>
      </c>
      <c r="D64" s="487">
        <v>14312</v>
      </c>
      <c r="E64" s="488">
        <f t="shared" si="11"/>
        <v>108.09197109547218</v>
      </c>
      <c r="F64" s="488">
        <f t="shared" si="11"/>
        <v>95.230524642289353</v>
      </c>
      <c r="G64" s="488">
        <f t="shared" si="11"/>
        <v>112.35672790076936</v>
      </c>
      <c r="H64" s="489" t="str">
        <f t="shared" si="14"/>
        <v/>
      </c>
      <c r="I64" s="488" t="str">
        <f t="shared" si="12"/>
        <v/>
      </c>
      <c r="J64" s="488" t="str">
        <f t="shared" si="10"/>
        <v/>
      </c>
      <c r="K64" s="488" t="str">
        <f t="shared" si="10"/>
        <v/>
      </c>
      <c r="L64" s="488" t="e">
        <f t="shared" si="13"/>
        <v>#N/A</v>
      </c>
    </row>
    <row r="65" spans="1:12" ht="15" customHeight="1" x14ac:dyDescent="0.2">
      <c r="A65" s="490">
        <v>42979</v>
      </c>
      <c r="B65" s="487">
        <v>187718</v>
      </c>
      <c r="C65" s="487">
        <v>35931</v>
      </c>
      <c r="D65" s="487">
        <v>14874</v>
      </c>
      <c r="E65" s="488">
        <f t="shared" si="11"/>
        <v>110.64233593851304</v>
      </c>
      <c r="F65" s="488">
        <f t="shared" si="11"/>
        <v>93.645912064427009</v>
      </c>
      <c r="G65" s="488">
        <f t="shared" si="11"/>
        <v>116.76872350447481</v>
      </c>
      <c r="H65" s="489">
        <f t="shared" si="14"/>
        <v>42979</v>
      </c>
      <c r="I65" s="488">
        <f t="shared" si="12"/>
        <v>110.64233593851304</v>
      </c>
      <c r="J65" s="488">
        <f t="shared" si="10"/>
        <v>93.645912064427009</v>
      </c>
      <c r="K65" s="488">
        <f t="shared" si="10"/>
        <v>116.76872350447481</v>
      </c>
      <c r="L65" s="488" t="e">
        <f t="shared" si="13"/>
        <v>#N/A</v>
      </c>
    </row>
    <row r="66" spans="1:12" ht="15" customHeight="1" x14ac:dyDescent="0.2">
      <c r="A66" s="490" t="s">
        <v>472</v>
      </c>
      <c r="B66" s="487">
        <v>188798</v>
      </c>
      <c r="C66" s="487">
        <v>35800</v>
      </c>
      <c r="D66" s="487">
        <v>14841</v>
      </c>
      <c r="E66" s="488">
        <f t="shared" si="11"/>
        <v>111.2788956867183</v>
      </c>
      <c r="F66" s="488">
        <f t="shared" si="11"/>
        <v>93.304490604394175</v>
      </c>
      <c r="G66" s="488">
        <f t="shared" si="11"/>
        <v>116.50965614696185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188030</v>
      </c>
      <c r="C67" s="487">
        <v>35386</v>
      </c>
      <c r="D67" s="487">
        <v>14623</v>
      </c>
      <c r="E67" s="488">
        <f t="shared" si="11"/>
        <v>110.82623097688344</v>
      </c>
      <c r="F67" s="488">
        <f t="shared" si="11"/>
        <v>92.225494539862908</v>
      </c>
      <c r="G67" s="488">
        <f t="shared" si="11"/>
        <v>114.79824148217929</v>
      </c>
      <c r="H67" s="489" t="str">
        <f t="shared" si="14"/>
        <v/>
      </c>
      <c r="I67" s="488" t="str">
        <f t="shared" si="12"/>
        <v/>
      </c>
      <c r="J67" s="488" t="str">
        <f t="shared" si="12"/>
        <v/>
      </c>
      <c r="K67" s="488" t="str">
        <f t="shared" si="12"/>
        <v/>
      </c>
      <c r="L67" s="488" t="e">
        <f t="shared" si="13"/>
        <v>#N/A</v>
      </c>
    </row>
    <row r="68" spans="1:12" ht="15" customHeight="1" x14ac:dyDescent="0.2">
      <c r="A68" s="490" t="s">
        <v>474</v>
      </c>
      <c r="B68" s="487">
        <v>188602</v>
      </c>
      <c r="C68" s="487">
        <v>35728</v>
      </c>
      <c r="D68" s="487">
        <v>14927</v>
      </c>
      <c r="E68" s="488">
        <f t="shared" si="11"/>
        <v>111.16337188056254</v>
      </c>
      <c r="F68" s="488">
        <f t="shared" si="11"/>
        <v>93.116839114910476</v>
      </c>
      <c r="G68" s="488">
        <f t="shared" si="11"/>
        <v>117.18480138169258</v>
      </c>
      <c r="H68" s="489" t="str">
        <f t="shared" si="14"/>
        <v/>
      </c>
      <c r="I68" s="488" t="str">
        <f t="shared" si="12"/>
        <v/>
      </c>
      <c r="J68" s="488" t="str">
        <f t="shared" si="12"/>
        <v/>
      </c>
      <c r="K68" s="488" t="str">
        <f t="shared" si="12"/>
        <v/>
      </c>
      <c r="L68" s="488" t="e">
        <f t="shared" si="13"/>
        <v>#N/A</v>
      </c>
    </row>
    <row r="69" spans="1:12" ht="15" customHeight="1" x14ac:dyDescent="0.2">
      <c r="A69" s="490">
        <v>43344</v>
      </c>
      <c r="B69" s="487">
        <v>192473</v>
      </c>
      <c r="C69" s="487">
        <v>34833</v>
      </c>
      <c r="D69" s="487">
        <v>15472</v>
      </c>
      <c r="E69" s="488">
        <f t="shared" si="11"/>
        <v>113.44496705213896</v>
      </c>
      <c r="F69" s="488">
        <f t="shared" si="11"/>
        <v>90.784226849800618</v>
      </c>
      <c r="G69" s="488">
        <f t="shared" si="11"/>
        <v>121.46333804364893</v>
      </c>
      <c r="H69" s="489">
        <f t="shared" si="14"/>
        <v>43344</v>
      </c>
      <c r="I69" s="488">
        <f t="shared" si="12"/>
        <v>113.44496705213896</v>
      </c>
      <c r="J69" s="488">
        <f t="shared" si="12"/>
        <v>90.784226849800618</v>
      </c>
      <c r="K69" s="488">
        <f t="shared" si="12"/>
        <v>121.46333804364893</v>
      </c>
      <c r="L69" s="488" t="e">
        <f t="shared" si="13"/>
        <v>#N/A</v>
      </c>
    </row>
    <row r="70" spans="1:12" ht="15" customHeight="1" x14ac:dyDescent="0.2">
      <c r="A70" s="490" t="s">
        <v>475</v>
      </c>
      <c r="B70" s="487">
        <v>192471</v>
      </c>
      <c r="C70" s="487">
        <v>34624</v>
      </c>
      <c r="D70" s="487">
        <v>15419</v>
      </c>
      <c r="E70" s="488">
        <f t="shared" si="11"/>
        <v>113.44378823779041</v>
      </c>
      <c r="F70" s="488">
        <f t="shared" si="11"/>
        <v>90.239516276160444</v>
      </c>
      <c r="G70" s="488">
        <f t="shared" si="11"/>
        <v>121.04726016643114</v>
      </c>
      <c r="H70" s="489" t="str">
        <f t="shared" si="14"/>
        <v/>
      </c>
      <c r="I70" s="488" t="str">
        <f t="shared" si="12"/>
        <v/>
      </c>
      <c r="J70" s="488" t="str">
        <f t="shared" si="12"/>
        <v/>
      </c>
      <c r="K70" s="488" t="str">
        <f t="shared" si="12"/>
        <v/>
      </c>
      <c r="L70" s="488" t="e">
        <f t="shared" si="13"/>
        <v>#N/A</v>
      </c>
    </row>
    <row r="71" spans="1:12" ht="15" customHeight="1" x14ac:dyDescent="0.2">
      <c r="A71" s="490" t="s">
        <v>476</v>
      </c>
      <c r="B71" s="487">
        <v>193238</v>
      </c>
      <c r="C71" s="487">
        <v>34189</v>
      </c>
      <c r="D71" s="487">
        <v>15281</v>
      </c>
      <c r="E71" s="491">
        <f t="shared" ref="E71:G75" si="15">IF($A$51=37802,IF(COUNTBLANK(B$51:B$70)&gt;0,#N/A,IF(ISBLANK(B71)=FALSE,B71/B$51*100,#N/A)),IF(COUNTBLANK(B$51:B$75)&gt;0,#N/A,B71/B$51*100))</f>
        <v>113.895863540451</v>
      </c>
      <c r="F71" s="491">
        <f t="shared" si="15"/>
        <v>89.105788527196438</v>
      </c>
      <c r="G71" s="491">
        <f t="shared" si="15"/>
        <v>119.9638875804679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193556</v>
      </c>
      <c r="C72" s="487">
        <v>34609</v>
      </c>
      <c r="D72" s="487">
        <v>15455</v>
      </c>
      <c r="E72" s="491">
        <f t="shared" si="15"/>
        <v>114.083295021867</v>
      </c>
      <c r="F72" s="491">
        <f t="shared" si="15"/>
        <v>90.200422215851333</v>
      </c>
      <c r="G72" s="491">
        <f t="shared" si="15"/>
        <v>121.32987910189983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196832</v>
      </c>
      <c r="C73" s="487">
        <v>33932</v>
      </c>
      <c r="D73" s="487">
        <v>15997</v>
      </c>
      <c r="E73" s="491">
        <f t="shared" si="15"/>
        <v>116.01419292475627</v>
      </c>
      <c r="F73" s="491">
        <f t="shared" si="15"/>
        <v>88.435976960567118</v>
      </c>
      <c r="G73" s="491">
        <f t="shared" si="15"/>
        <v>125.58486418590044</v>
      </c>
      <c r="H73" s="492">
        <f>IF(A$51=37802,IF(ISERROR(L73)=TRUE,IF(ISBLANK(A73)=FALSE,IF(MONTH(A73)=MONTH(MAX(A$51:A$75)),A73,""),""),""),IF(ISERROR(L73)=TRUE,IF(MONTH(A73)=MONTH(MAX(A$51:A$75)),A73,""),""))</f>
        <v>43709</v>
      </c>
      <c r="I73" s="488">
        <f t="shared" si="12"/>
        <v>116.01419292475627</v>
      </c>
      <c r="J73" s="488">
        <f t="shared" si="12"/>
        <v>88.435976960567118</v>
      </c>
      <c r="K73" s="488">
        <f t="shared" si="12"/>
        <v>125.58486418590044</v>
      </c>
      <c r="L73" s="488" t="e">
        <f t="shared" si="13"/>
        <v>#N/A</v>
      </c>
    </row>
    <row r="74" spans="1:12" ht="15" customHeight="1" x14ac:dyDescent="0.2">
      <c r="A74" s="490" t="s">
        <v>478</v>
      </c>
      <c r="B74" s="487">
        <v>196474</v>
      </c>
      <c r="C74" s="487">
        <v>33793</v>
      </c>
      <c r="D74" s="487">
        <v>16040</v>
      </c>
      <c r="E74" s="491">
        <f t="shared" si="15"/>
        <v>115.80318515636972</v>
      </c>
      <c r="F74" s="491">
        <f t="shared" si="15"/>
        <v>88.073705335036095</v>
      </c>
      <c r="G74" s="491">
        <f t="shared" si="15"/>
        <v>125.92243680326582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194552</v>
      </c>
      <c r="C75" s="493">
        <v>32829</v>
      </c>
      <c r="D75" s="493">
        <v>15618</v>
      </c>
      <c r="E75" s="491">
        <f t="shared" si="15"/>
        <v>114.67034456743409</v>
      </c>
      <c r="F75" s="491">
        <f t="shared" si="15"/>
        <v>85.561260392504366</v>
      </c>
      <c r="G75" s="491">
        <f t="shared" si="15"/>
        <v>122.60951483749412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116.01419292475627</v>
      </c>
      <c r="J77" s="488">
        <f>IF(J75&lt;&gt;"",J75,IF(J74&lt;&gt;"",J74,IF(J73&lt;&gt;"",J73,IF(J72&lt;&gt;"",J72,IF(J71&lt;&gt;"",J71,IF(J70&lt;&gt;"",J70,""))))))</f>
        <v>88.435976960567118</v>
      </c>
      <c r="K77" s="488">
        <f>IF(K75&lt;&gt;"",K75,IF(K74&lt;&gt;"",K74,IF(K73&lt;&gt;"",K73,IF(K72&lt;&gt;"",K72,IF(K71&lt;&gt;"",K71,IF(K70&lt;&gt;"",K70,""))))))</f>
        <v>125.58486418590044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+16,0%</v>
      </c>
      <c r="J79" s="488" t="str">
        <f>"GeB - ausschließlich: "&amp;IF(J77&gt;100,"+","")&amp;TEXT(J77-100,"0,0")&amp;"%"</f>
        <v>GeB - ausschließlich: -11,6%</v>
      </c>
      <c r="K79" s="488" t="str">
        <f>"GeB - im Nebenjob: "&amp;IF(K77&gt;100,"+","")&amp;TEXT(K77-100,"0,0")&amp;"%"</f>
        <v>GeB - im Nebenjob: +25,6%</v>
      </c>
    </row>
    <row r="81" spans="9:9" ht="15" customHeight="1" x14ac:dyDescent="0.2">
      <c r="I81" s="488" t="str">
        <f>IF(ISERROR(HLOOKUP(1,I$78:K$79,2,FALSE)),"",HLOOKUP(1,I$78:K$79,2,FALSE))</f>
        <v>GeB - im Nebenjob: +25,6%</v>
      </c>
    </row>
    <row r="82" spans="9:9" ht="15" customHeight="1" x14ac:dyDescent="0.2">
      <c r="I82" s="488" t="str">
        <f>IF(ISERROR(HLOOKUP(2,I$78:K$79,2,FALSE)),"",HLOOKUP(2,I$78:K$79,2,FALSE))</f>
        <v>SvB: +16,0%</v>
      </c>
    </row>
    <row r="83" spans="9:9" ht="15" customHeight="1" x14ac:dyDescent="0.2">
      <c r="I83" s="488" t="str">
        <f>IF(ISERROR(HLOOKUP(3,I$78:K$79,2,FALSE)),"",HLOOKUP(3,I$78:K$79,2,FALSE))</f>
        <v>GeB - ausschließlich: -11,6%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194552</v>
      </c>
      <c r="E12" s="114">
        <v>196474</v>
      </c>
      <c r="F12" s="114">
        <v>196832</v>
      </c>
      <c r="G12" s="114">
        <v>193556</v>
      </c>
      <c r="H12" s="114">
        <v>193238</v>
      </c>
      <c r="I12" s="115">
        <v>1314</v>
      </c>
      <c r="J12" s="116">
        <v>0.67999047806332091</v>
      </c>
      <c r="N12" s="117"/>
    </row>
    <row r="13" spans="1:15" s="110" customFormat="1" ht="13.5" customHeight="1" x14ac:dyDescent="0.2">
      <c r="A13" s="118" t="s">
        <v>105</v>
      </c>
      <c r="B13" s="119" t="s">
        <v>106</v>
      </c>
      <c r="C13" s="113">
        <v>54.617788560384881</v>
      </c>
      <c r="D13" s="114">
        <v>106260</v>
      </c>
      <c r="E13" s="114">
        <v>107522</v>
      </c>
      <c r="F13" s="114">
        <v>108255</v>
      </c>
      <c r="G13" s="114">
        <v>106535</v>
      </c>
      <c r="H13" s="114">
        <v>106281</v>
      </c>
      <c r="I13" s="115">
        <v>-21</v>
      </c>
      <c r="J13" s="116">
        <v>-1.9758940920766646E-2</v>
      </c>
    </row>
    <row r="14" spans="1:15" s="110" customFormat="1" ht="13.5" customHeight="1" x14ac:dyDescent="0.2">
      <c r="A14" s="120"/>
      <c r="B14" s="119" t="s">
        <v>107</v>
      </c>
      <c r="C14" s="113">
        <v>45.382211439615119</v>
      </c>
      <c r="D14" s="114">
        <v>88292</v>
      </c>
      <c r="E14" s="114">
        <v>88952</v>
      </c>
      <c r="F14" s="114">
        <v>88577</v>
      </c>
      <c r="G14" s="114">
        <v>87021</v>
      </c>
      <c r="H14" s="114">
        <v>86957</v>
      </c>
      <c r="I14" s="115">
        <v>1335</v>
      </c>
      <c r="J14" s="116">
        <v>1.535241556171441</v>
      </c>
    </row>
    <row r="15" spans="1:15" s="110" customFormat="1" ht="13.5" customHeight="1" x14ac:dyDescent="0.2">
      <c r="A15" s="118" t="s">
        <v>105</v>
      </c>
      <c r="B15" s="121" t="s">
        <v>108</v>
      </c>
      <c r="C15" s="113">
        <v>11.112196225173733</v>
      </c>
      <c r="D15" s="114">
        <v>21619</v>
      </c>
      <c r="E15" s="114">
        <v>22506</v>
      </c>
      <c r="F15" s="114">
        <v>22870</v>
      </c>
      <c r="G15" s="114">
        <v>20706</v>
      </c>
      <c r="H15" s="114">
        <v>21475</v>
      </c>
      <c r="I15" s="115">
        <v>144</v>
      </c>
      <c r="J15" s="116">
        <v>0.67054714784633296</v>
      </c>
    </row>
    <row r="16" spans="1:15" s="110" customFormat="1" ht="13.5" customHeight="1" x14ac:dyDescent="0.2">
      <c r="A16" s="118"/>
      <c r="B16" s="121" t="s">
        <v>109</v>
      </c>
      <c r="C16" s="113">
        <v>67.609687898351083</v>
      </c>
      <c r="D16" s="114">
        <v>131536</v>
      </c>
      <c r="E16" s="114">
        <v>132824</v>
      </c>
      <c r="F16" s="114">
        <v>133219</v>
      </c>
      <c r="G16" s="114">
        <v>132830</v>
      </c>
      <c r="H16" s="114">
        <v>132576</v>
      </c>
      <c r="I16" s="115">
        <v>-1040</v>
      </c>
      <c r="J16" s="116">
        <v>-0.78445570842384749</v>
      </c>
    </row>
    <row r="17" spans="1:10" s="110" customFormat="1" ht="13.5" customHeight="1" x14ac:dyDescent="0.2">
      <c r="A17" s="118"/>
      <c r="B17" s="121" t="s">
        <v>110</v>
      </c>
      <c r="C17" s="113">
        <v>20.185862905547104</v>
      </c>
      <c r="D17" s="114">
        <v>39272</v>
      </c>
      <c r="E17" s="114">
        <v>38974</v>
      </c>
      <c r="F17" s="114">
        <v>38616</v>
      </c>
      <c r="G17" s="114">
        <v>37999</v>
      </c>
      <c r="H17" s="114">
        <v>37247</v>
      </c>
      <c r="I17" s="115">
        <v>2025</v>
      </c>
      <c r="J17" s="116">
        <v>5.4366794641179155</v>
      </c>
    </row>
    <row r="18" spans="1:10" s="110" customFormat="1" ht="13.5" customHeight="1" x14ac:dyDescent="0.2">
      <c r="A18" s="120"/>
      <c r="B18" s="121" t="s">
        <v>111</v>
      </c>
      <c r="C18" s="113">
        <v>1.0922529709280808</v>
      </c>
      <c r="D18" s="114">
        <v>2125</v>
      </c>
      <c r="E18" s="114">
        <v>2170</v>
      </c>
      <c r="F18" s="114">
        <v>2127</v>
      </c>
      <c r="G18" s="114">
        <v>2021</v>
      </c>
      <c r="H18" s="114">
        <v>1940</v>
      </c>
      <c r="I18" s="115">
        <v>185</v>
      </c>
      <c r="J18" s="116">
        <v>9.536082474226804</v>
      </c>
    </row>
    <row r="19" spans="1:10" s="110" customFormat="1" ht="13.5" customHeight="1" x14ac:dyDescent="0.2">
      <c r="A19" s="120"/>
      <c r="B19" s="121" t="s">
        <v>112</v>
      </c>
      <c r="C19" s="113">
        <v>0.31970886960812533</v>
      </c>
      <c r="D19" s="114">
        <v>622</v>
      </c>
      <c r="E19" s="114">
        <v>630</v>
      </c>
      <c r="F19" s="114">
        <v>617</v>
      </c>
      <c r="G19" s="114">
        <v>537</v>
      </c>
      <c r="H19" s="114">
        <v>504</v>
      </c>
      <c r="I19" s="115">
        <v>118</v>
      </c>
      <c r="J19" s="116">
        <v>23.412698412698411</v>
      </c>
    </row>
    <row r="20" spans="1:10" s="110" customFormat="1" ht="13.5" customHeight="1" x14ac:dyDescent="0.2">
      <c r="A20" s="118" t="s">
        <v>113</v>
      </c>
      <c r="B20" s="122" t="s">
        <v>114</v>
      </c>
      <c r="C20" s="113">
        <v>71.605020765656477</v>
      </c>
      <c r="D20" s="114">
        <v>139309</v>
      </c>
      <c r="E20" s="114">
        <v>141290</v>
      </c>
      <c r="F20" s="114">
        <v>142187</v>
      </c>
      <c r="G20" s="114">
        <v>139688</v>
      </c>
      <c r="H20" s="114">
        <v>139926</v>
      </c>
      <c r="I20" s="115">
        <v>-617</v>
      </c>
      <c r="J20" s="116">
        <v>-0.44094735788917</v>
      </c>
    </row>
    <row r="21" spans="1:10" s="110" customFormat="1" ht="13.5" customHeight="1" x14ac:dyDescent="0.2">
      <c r="A21" s="120"/>
      <c r="B21" s="122" t="s">
        <v>115</v>
      </c>
      <c r="C21" s="113">
        <v>28.394979234343516</v>
      </c>
      <c r="D21" s="114">
        <v>55243</v>
      </c>
      <c r="E21" s="114">
        <v>55184</v>
      </c>
      <c r="F21" s="114">
        <v>54645</v>
      </c>
      <c r="G21" s="114">
        <v>53868</v>
      </c>
      <c r="H21" s="114">
        <v>53312</v>
      </c>
      <c r="I21" s="115">
        <v>1931</v>
      </c>
      <c r="J21" s="116">
        <v>3.6220738295318129</v>
      </c>
    </row>
    <row r="22" spans="1:10" s="110" customFormat="1" ht="13.5" customHeight="1" x14ac:dyDescent="0.2">
      <c r="A22" s="118" t="s">
        <v>113</v>
      </c>
      <c r="B22" s="122" t="s">
        <v>116</v>
      </c>
      <c r="C22" s="113">
        <v>87.746720671080226</v>
      </c>
      <c r="D22" s="114">
        <v>170713</v>
      </c>
      <c r="E22" s="114">
        <v>172895</v>
      </c>
      <c r="F22" s="114">
        <v>173464</v>
      </c>
      <c r="G22" s="114">
        <v>170695</v>
      </c>
      <c r="H22" s="114">
        <v>170894</v>
      </c>
      <c r="I22" s="115">
        <v>-181</v>
      </c>
      <c r="J22" s="116">
        <v>-0.10591360726532237</v>
      </c>
    </row>
    <row r="23" spans="1:10" s="110" customFormat="1" ht="13.5" customHeight="1" x14ac:dyDescent="0.2">
      <c r="A23" s="123"/>
      <c r="B23" s="124" t="s">
        <v>117</v>
      </c>
      <c r="C23" s="125">
        <v>12.191599161149718</v>
      </c>
      <c r="D23" s="114">
        <v>23719</v>
      </c>
      <c r="E23" s="114">
        <v>23450</v>
      </c>
      <c r="F23" s="114">
        <v>23238</v>
      </c>
      <c r="G23" s="114">
        <v>22720</v>
      </c>
      <c r="H23" s="114">
        <v>22211</v>
      </c>
      <c r="I23" s="115">
        <v>1508</v>
      </c>
      <c r="J23" s="116">
        <v>6.7894286614740444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48447</v>
      </c>
      <c r="E26" s="114">
        <v>49833</v>
      </c>
      <c r="F26" s="114">
        <v>49929</v>
      </c>
      <c r="G26" s="114">
        <v>50064</v>
      </c>
      <c r="H26" s="140">
        <v>49470</v>
      </c>
      <c r="I26" s="115">
        <v>-1023</v>
      </c>
      <c r="J26" s="116">
        <v>-2.0679199514857491</v>
      </c>
    </row>
    <row r="27" spans="1:10" s="110" customFormat="1" ht="13.5" customHeight="1" x14ac:dyDescent="0.2">
      <c r="A27" s="118" t="s">
        <v>105</v>
      </c>
      <c r="B27" s="119" t="s">
        <v>106</v>
      </c>
      <c r="C27" s="113">
        <v>41.633124858092351</v>
      </c>
      <c r="D27" s="115">
        <v>20170</v>
      </c>
      <c r="E27" s="114">
        <v>20539</v>
      </c>
      <c r="F27" s="114">
        <v>20648</v>
      </c>
      <c r="G27" s="114">
        <v>20577</v>
      </c>
      <c r="H27" s="140">
        <v>20281</v>
      </c>
      <c r="I27" s="115">
        <v>-111</v>
      </c>
      <c r="J27" s="116">
        <v>-0.54731029041960455</v>
      </c>
    </row>
    <row r="28" spans="1:10" s="110" customFormat="1" ht="13.5" customHeight="1" x14ac:dyDescent="0.2">
      <c r="A28" s="120"/>
      <c r="B28" s="119" t="s">
        <v>107</v>
      </c>
      <c r="C28" s="113">
        <v>58.366875141907649</v>
      </c>
      <c r="D28" s="115">
        <v>28277</v>
      </c>
      <c r="E28" s="114">
        <v>29294</v>
      </c>
      <c r="F28" s="114">
        <v>29281</v>
      </c>
      <c r="G28" s="114">
        <v>29487</v>
      </c>
      <c r="H28" s="140">
        <v>29189</v>
      </c>
      <c r="I28" s="115">
        <v>-912</v>
      </c>
      <c r="J28" s="116">
        <v>-3.1244646956045083</v>
      </c>
    </row>
    <row r="29" spans="1:10" s="110" customFormat="1" ht="13.5" customHeight="1" x14ac:dyDescent="0.2">
      <c r="A29" s="118" t="s">
        <v>105</v>
      </c>
      <c r="B29" s="121" t="s">
        <v>108</v>
      </c>
      <c r="C29" s="113">
        <v>15.980349660453692</v>
      </c>
      <c r="D29" s="115">
        <v>7742</v>
      </c>
      <c r="E29" s="114">
        <v>8181</v>
      </c>
      <c r="F29" s="114">
        <v>8216</v>
      </c>
      <c r="G29" s="114">
        <v>8334</v>
      </c>
      <c r="H29" s="140">
        <v>8007</v>
      </c>
      <c r="I29" s="115">
        <v>-265</v>
      </c>
      <c r="J29" s="116">
        <v>-3.3096040964156361</v>
      </c>
    </row>
    <row r="30" spans="1:10" s="110" customFormat="1" ht="13.5" customHeight="1" x14ac:dyDescent="0.2">
      <c r="A30" s="118"/>
      <c r="B30" s="121" t="s">
        <v>109</v>
      </c>
      <c r="C30" s="113">
        <v>47.573637170516236</v>
      </c>
      <c r="D30" s="115">
        <v>23048</v>
      </c>
      <c r="E30" s="114">
        <v>23796</v>
      </c>
      <c r="F30" s="114">
        <v>23826</v>
      </c>
      <c r="G30" s="114">
        <v>23909</v>
      </c>
      <c r="H30" s="140">
        <v>23882</v>
      </c>
      <c r="I30" s="115">
        <v>-834</v>
      </c>
      <c r="J30" s="116">
        <v>-3.4921698350221924</v>
      </c>
    </row>
    <row r="31" spans="1:10" s="110" customFormat="1" ht="13.5" customHeight="1" x14ac:dyDescent="0.2">
      <c r="A31" s="118"/>
      <c r="B31" s="121" t="s">
        <v>110</v>
      </c>
      <c r="C31" s="113">
        <v>21.557578384626499</v>
      </c>
      <c r="D31" s="115">
        <v>10444</v>
      </c>
      <c r="E31" s="114">
        <v>10582</v>
      </c>
      <c r="F31" s="114">
        <v>10657</v>
      </c>
      <c r="G31" s="114">
        <v>10704</v>
      </c>
      <c r="H31" s="140">
        <v>10654</v>
      </c>
      <c r="I31" s="115">
        <v>-210</v>
      </c>
      <c r="J31" s="116">
        <v>-1.971090670170828</v>
      </c>
    </row>
    <row r="32" spans="1:10" s="110" customFormat="1" ht="13.5" customHeight="1" x14ac:dyDescent="0.2">
      <c r="A32" s="120"/>
      <c r="B32" s="121" t="s">
        <v>111</v>
      </c>
      <c r="C32" s="113">
        <v>14.888434784403575</v>
      </c>
      <c r="D32" s="115">
        <v>7213</v>
      </c>
      <c r="E32" s="114">
        <v>7274</v>
      </c>
      <c r="F32" s="114">
        <v>7230</v>
      </c>
      <c r="G32" s="114">
        <v>7117</v>
      </c>
      <c r="H32" s="140">
        <v>6927</v>
      </c>
      <c r="I32" s="115">
        <v>286</v>
      </c>
      <c r="J32" s="116">
        <v>4.1287714739425434</v>
      </c>
    </row>
    <row r="33" spans="1:10" s="110" customFormat="1" ht="13.5" customHeight="1" x14ac:dyDescent="0.2">
      <c r="A33" s="120"/>
      <c r="B33" s="121" t="s">
        <v>112</v>
      </c>
      <c r="C33" s="113">
        <v>1.6182632567548043</v>
      </c>
      <c r="D33" s="115">
        <v>784</v>
      </c>
      <c r="E33" s="114">
        <v>807</v>
      </c>
      <c r="F33" s="114">
        <v>831</v>
      </c>
      <c r="G33" s="114">
        <v>743</v>
      </c>
      <c r="H33" s="140">
        <v>680</v>
      </c>
      <c r="I33" s="115">
        <v>104</v>
      </c>
      <c r="J33" s="116">
        <v>15.294117647058824</v>
      </c>
    </row>
    <row r="34" spans="1:10" s="110" customFormat="1" ht="13.5" customHeight="1" x14ac:dyDescent="0.2">
      <c r="A34" s="118" t="s">
        <v>113</v>
      </c>
      <c r="B34" s="122" t="s">
        <v>116</v>
      </c>
      <c r="C34" s="113">
        <v>88.729952319029039</v>
      </c>
      <c r="D34" s="115">
        <v>42987</v>
      </c>
      <c r="E34" s="114">
        <v>44197</v>
      </c>
      <c r="F34" s="114">
        <v>44338</v>
      </c>
      <c r="G34" s="114">
        <v>44476</v>
      </c>
      <c r="H34" s="140">
        <v>44064</v>
      </c>
      <c r="I34" s="115">
        <v>-1077</v>
      </c>
      <c r="J34" s="116">
        <v>-2.4441721132897603</v>
      </c>
    </row>
    <row r="35" spans="1:10" s="110" customFormat="1" ht="13.5" customHeight="1" x14ac:dyDescent="0.2">
      <c r="A35" s="118"/>
      <c r="B35" s="119" t="s">
        <v>117</v>
      </c>
      <c r="C35" s="113">
        <v>11.005841434970174</v>
      </c>
      <c r="D35" s="115">
        <v>5332</v>
      </c>
      <c r="E35" s="114">
        <v>5497</v>
      </c>
      <c r="F35" s="114">
        <v>5456</v>
      </c>
      <c r="G35" s="114">
        <v>5446</v>
      </c>
      <c r="H35" s="140">
        <v>5282</v>
      </c>
      <c r="I35" s="115">
        <v>50</v>
      </c>
      <c r="J35" s="116">
        <v>0.94661113214691406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32829</v>
      </c>
      <c r="E37" s="114">
        <v>33793</v>
      </c>
      <c r="F37" s="114">
        <v>33932</v>
      </c>
      <c r="G37" s="114">
        <v>34609</v>
      </c>
      <c r="H37" s="140">
        <v>34189</v>
      </c>
      <c r="I37" s="115">
        <v>-1360</v>
      </c>
      <c r="J37" s="116">
        <v>-3.9778876246746031</v>
      </c>
    </row>
    <row r="38" spans="1:10" s="110" customFormat="1" ht="13.5" customHeight="1" x14ac:dyDescent="0.2">
      <c r="A38" s="118" t="s">
        <v>105</v>
      </c>
      <c r="B38" s="119" t="s">
        <v>106</v>
      </c>
      <c r="C38" s="113">
        <v>39.568674038197933</v>
      </c>
      <c r="D38" s="115">
        <v>12990</v>
      </c>
      <c r="E38" s="114">
        <v>13173</v>
      </c>
      <c r="F38" s="114">
        <v>13260</v>
      </c>
      <c r="G38" s="114">
        <v>13497</v>
      </c>
      <c r="H38" s="140">
        <v>13306</v>
      </c>
      <c r="I38" s="115">
        <v>-316</v>
      </c>
      <c r="J38" s="116">
        <v>-2.374868480384789</v>
      </c>
    </row>
    <row r="39" spans="1:10" s="110" customFormat="1" ht="13.5" customHeight="1" x14ac:dyDescent="0.2">
      <c r="A39" s="120"/>
      <c r="B39" s="119" t="s">
        <v>107</v>
      </c>
      <c r="C39" s="113">
        <v>60.431325961802067</v>
      </c>
      <c r="D39" s="115">
        <v>19839</v>
      </c>
      <c r="E39" s="114">
        <v>20620</v>
      </c>
      <c r="F39" s="114">
        <v>20672</v>
      </c>
      <c r="G39" s="114">
        <v>21112</v>
      </c>
      <c r="H39" s="140">
        <v>20883</v>
      </c>
      <c r="I39" s="115">
        <v>-1044</v>
      </c>
      <c r="J39" s="116">
        <v>-4.9992817123976439</v>
      </c>
    </row>
    <row r="40" spans="1:10" s="110" customFormat="1" ht="13.5" customHeight="1" x14ac:dyDescent="0.2">
      <c r="A40" s="118" t="s">
        <v>105</v>
      </c>
      <c r="B40" s="121" t="s">
        <v>108</v>
      </c>
      <c r="C40" s="113">
        <v>17.862255932255017</v>
      </c>
      <c r="D40" s="115">
        <v>5864</v>
      </c>
      <c r="E40" s="114">
        <v>6110</v>
      </c>
      <c r="F40" s="114">
        <v>6109</v>
      </c>
      <c r="G40" s="114">
        <v>6495</v>
      </c>
      <c r="H40" s="140">
        <v>6156</v>
      </c>
      <c r="I40" s="115">
        <v>-292</v>
      </c>
      <c r="J40" s="116">
        <v>-4.7433398310591297</v>
      </c>
    </row>
    <row r="41" spans="1:10" s="110" customFormat="1" ht="13.5" customHeight="1" x14ac:dyDescent="0.2">
      <c r="A41" s="118"/>
      <c r="B41" s="121" t="s">
        <v>109</v>
      </c>
      <c r="C41" s="113">
        <v>37.122665935605717</v>
      </c>
      <c r="D41" s="115">
        <v>12187</v>
      </c>
      <c r="E41" s="114">
        <v>12707</v>
      </c>
      <c r="F41" s="114">
        <v>12798</v>
      </c>
      <c r="G41" s="114">
        <v>13100</v>
      </c>
      <c r="H41" s="140">
        <v>13186</v>
      </c>
      <c r="I41" s="115">
        <v>-999</v>
      </c>
      <c r="J41" s="116">
        <v>-7.57621720006067</v>
      </c>
    </row>
    <row r="42" spans="1:10" s="110" customFormat="1" ht="13.5" customHeight="1" x14ac:dyDescent="0.2">
      <c r="A42" s="118"/>
      <c r="B42" s="121" t="s">
        <v>110</v>
      </c>
      <c r="C42" s="113">
        <v>23.527978311858419</v>
      </c>
      <c r="D42" s="115">
        <v>7724</v>
      </c>
      <c r="E42" s="114">
        <v>7854</v>
      </c>
      <c r="F42" s="114">
        <v>7948</v>
      </c>
      <c r="G42" s="114">
        <v>8051</v>
      </c>
      <c r="H42" s="140">
        <v>8057</v>
      </c>
      <c r="I42" s="115">
        <v>-333</v>
      </c>
      <c r="J42" s="116">
        <v>-4.1330520044681647</v>
      </c>
    </row>
    <row r="43" spans="1:10" s="110" customFormat="1" ht="13.5" customHeight="1" x14ac:dyDescent="0.2">
      <c r="A43" s="120"/>
      <c r="B43" s="121" t="s">
        <v>111</v>
      </c>
      <c r="C43" s="113">
        <v>21.48709982028085</v>
      </c>
      <c r="D43" s="115">
        <v>7054</v>
      </c>
      <c r="E43" s="114">
        <v>7122</v>
      </c>
      <c r="F43" s="114">
        <v>7077</v>
      </c>
      <c r="G43" s="114">
        <v>6963</v>
      </c>
      <c r="H43" s="140">
        <v>6790</v>
      </c>
      <c r="I43" s="115">
        <v>264</v>
      </c>
      <c r="J43" s="116">
        <v>3.8880706921944035</v>
      </c>
    </row>
    <row r="44" spans="1:10" s="110" customFormat="1" ht="13.5" customHeight="1" x14ac:dyDescent="0.2">
      <c r="A44" s="120"/>
      <c r="B44" s="121" t="s">
        <v>112</v>
      </c>
      <c r="C44" s="113">
        <v>2.2541046026379115</v>
      </c>
      <c r="D44" s="115">
        <v>740</v>
      </c>
      <c r="E44" s="114">
        <v>768</v>
      </c>
      <c r="F44" s="114">
        <v>791</v>
      </c>
      <c r="G44" s="114">
        <v>702</v>
      </c>
      <c r="H44" s="140">
        <v>653</v>
      </c>
      <c r="I44" s="115">
        <v>87</v>
      </c>
      <c r="J44" s="116">
        <v>13.323124042879019</v>
      </c>
    </row>
    <row r="45" spans="1:10" s="110" customFormat="1" ht="13.5" customHeight="1" x14ac:dyDescent="0.2">
      <c r="A45" s="118" t="s">
        <v>113</v>
      </c>
      <c r="B45" s="122" t="s">
        <v>116</v>
      </c>
      <c r="C45" s="113">
        <v>87.620701209296655</v>
      </c>
      <c r="D45" s="115">
        <v>28765</v>
      </c>
      <c r="E45" s="114">
        <v>29602</v>
      </c>
      <c r="F45" s="114">
        <v>29737</v>
      </c>
      <c r="G45" s="114">
        <v>30353</v>
      </c>
      <c r="H45" s="140">
        <v>30051</v>
      </c>
      <c r="I45" s="115">
        <v>-1286</v>
      </c>
      <c r="J45" s="116">
        <v>-4.2793917007753484</v>
      </c>
    </row>
    <row r="46" spans="1:10" s="110" customFormat="1" ht="13.5" customHeight="1" x14ac:dyDescent="0.2">
      <c r="A46" s="118"/>
      <c r="B46" s="119" t="s">
        <v>117</v>
      </c>
      <c r="C46" s="113">
        <v>11.992445703493862</v>
      </c>
      <c r="D46" s="115">
        <v>3937</v>
      </c>
      <c r="E46" s="114">
        <v>4053</v>
      </c>
      <c r="F46" s="114">
        <v>4060</v>
      </c>
      <c r="G46" s="114">
        <v>4114</v>
      </c>
      <c r="H46" s="140">
        <v>4015</v>
      </c>
      <c r="I46" s="115">
        <v>-78</v>
      </c>
      <c r="J46" s="116">
        <v>-1.9427148194271482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15618</v>
      </c>
      <c r="E48" s="114">
        <v>16040</v>
      </c>
      <c r="F48" s="114">
        <v>15997</v>
      </c>
      <c r="G48" s="114">
        <v>15455</v>
      </c>
      <c r="H48" s="140">
        <v>15281</v>
      </c>
      <c r="I48" s="115">
        <v>337</v>
      </c>
      <c r="J48" s="116">
        <v>2.2053530528106799</v>
      </c>
    </row>
    <row r="49" spans="1:12" s="110" customFormat="1" ht="13.5" customHeight="1" x14ac:dyDescent="0.2">
      <c r="A49" s="118" t="s">
        <v>105</v>
      </c>
      <c r="B49" s="119" t="s">
        <v>106</v>
      </c>
      <c r="C49" s="113">
        <v>45.972595722883852</v>
      </c>
      <c r="D49" s="115">
        <v>7180</v>
      </c>
      <c r="E49" s="114">
        <v>7366</v>
      </c>
      <c r="F49" s="114">
        <v>7388</v>
      </c>
      <c r="G49" s="114">
        <v>7080</v>
      </c>
      <c r="H49" s="140">
        <v>6975</v>
      </c>
      <c r="I49" s="115">
        <v>205</v>
      </c>
      <c r="J49" s="116">
        <v>2.9390681003584231</v>
      </c>
    </row>
    <row r="50" spans="1:12" s="110" customFormat="1" ht="13.5" customHeight="1" x14ac:dyDescent="0.2">
      <c r="A50" s="120"/>
      <c r="B50" s="119" t="s">
        <v>107</v>
      </c>
      <c r="C50" s="113">
        <v>54.027404277116148</v>
      </c>
      <c r="D50" s="115">
        <v>8438</v>
      </c>
      <c r="E50" s="114">
        <v>8674</v>
      </c>
      <c r="F50" s="114">
        <v>8609</v>
      </c>
      <c r="G50" s="114">
        <v>8375</v>
      </c>
      <c r="H50" s="140">
        <v>8306</v>
      </c>
      <c r="I50" s="115">
        <v>132</v>
      </c>
      <c r="J50" s="116">
        <v>1.589212617385023</v>
      </c>
    </row>
    <row r="51" spans="1:12" s="110" customFormat="1" ht="13.5" customHeight="1" x14ac:dyDescent="0.2">
      <c r="A51" s="118" t="s">
        <v>105</v>
      </c>
      <c r="B51" s="121" t="s">
        <v>108</v>
      </c>
      <c r="C51" s="113">
        <v>12.024587014982712</v>
      </c>
      <c r="D51" s="115">
        <v>1878</v>
      </c>
      <c r="E51" s="114">
        <v>2071</v>
      </c>
      <c r="F51" s="114">
        <v>2107</v>
      </c>
      <c r="G51" s="114">
        <v>1839</v>
      </c>
      <c r="H51" s="140">
        <v>1851</v>
      </c>
      <c r="I51" s="115">
        <v>27</v>
      </c>
      <c r="J51" s="116">
        <v>1.4586709886547813</v>
      </c>
    </row>
    <row r="52" spans="1:12" s="110" customFormat="1" ht="13.5" customHeight="1" x14ac:dyDescent="0.2">
      <c r="A52" s="118"/>
      <c r="B52" s="121" t="s">
        <v>109</v>
      </c>
      <c r="C52" s="113">
        <v>69.541554616468176</v>
      </c>
      <c r="D52" s="115">
        <v>10861</v>
      </c>
      <c r="E52" s="114">
        <v>11089</v>
      </c>
      <c r="F52" s="114">
        <v>11028</v>
      </c>
      <c r="G52" s="114">
        <v>10809</v>
      </c>
      <c r="H52" s="140">
        <v>10696</v>
      </c>
      <c r="I52" s="115">
        <v>165</v>
      </c>
      <c r="J52" s="116">
        <v>1.5426327599102467</v>
      </c>
    </row>
    <row r="53" spans="1:12" s="110" customFormat="1" ht="13.5" customHeight="1" x14ac:dyDescent="0.2">
      <c r="A53" s="118"/>
      <c r="B53" s="121" t="s">
        <v>110</v>
      </c>
      <c r="C53" s="113">
        <v>17.415802279421182</v>
      </c>
      <c r="D53" s="115">
        <v>2720</v>
      </c>
      <c r="E53" s="114">
        <v>2728</v>
      </c>
      <c r="F53" s="114">
        <v>2709</v>
      </c>
      <c r="G53" s="114">
        <v>2653</v>
      </c>
      <c r="H53" s="140">
        <v>2597</v>
      </c>
      <c r="I53" s="115">
        <v>123</v>
      </c>
      <c r="J53" s="116">
        <v>4.736234116288025</v>
      </c>
    </row>
    <row r="54" spans="1:12" s="110" customFormat="1" ht="13.5" customHeight="1" x14ac:dyDescent="0.2">
      <c r="A54" s="120"/>
      <c r="B54" s="121" t="s">
        <v>111</v>
      </c>
      <c r="C54" s="113">
        <v>1.0180560891279293</v>
      </c>
      <c r="D54" s="115">
        <v>159</v>
      </c>
      <c r="E54" s="114">
        <v>152</v>
      </c>
      <c r="F54" s="114">
        <v>153</v>
      </c>
      <c r="G54" s="114">
        <v>154</v>
      </c>
      <c r="H54" s="140">
        <v>137</v>
      </c>
      <c r="I54" s="115">
        <v>22</v>
      </c>
      <c r="J54" s="116">
        <v>16.058394160583941</v>
      </c>
    </row>
    <row r="55" spans="1:12" s="110" customFormat="1" ht="13.5" customHeight="1" x14ac:dyDescent="0.2">
      <c r="A55" s="120"/>
      <c r="B55" s="121" t="s">
        <v>112</v>
      </c>
      <c r="C55" s="113">
        <v>0.28172621334357795</v>
      </c>
      <c r="D55" s="115">
        <v>44</v>
      </c>
      <c r="E55" s="114">
        <v>39</v>
      </c>
      <c r="F55" s="114">
        <v>40</v>
      </c>
      <c r="G55" s="114">
        <v>41</v>
      </c>
      <c r="H55" s="140">
        <v>27</v>
      </c>
      <c r="I55" s="115">
        <v>17</v>
      </c>
      <c r="J55" s="116">
        <v>62.962962962962962</v>
      </c>
    </row>
    <row r="56" spans="1:12" s="110" customFormat="1" ht="13.5" customHeight="1" x14ac:dyDescent="0.2">
      <c r="A56" s="118" t="s">
        <v>113</v>
      </c>
      <c r="B56" s="122" t="s">
        <v>116</v>
      </c>
      <c r="C56" s="113">
        <v>91.061595594826485</v>
      </c>
      <c r="D56" s="115">
        <v>14222</v>
      </c>
      <c r="E56" s="114">
        <v>14595</v>
      </c>
      <c r="F56" s="114">
        <v>14601</v>
      </c>
      <c r="G56" s="114">
        <v>14123</v>
      </c>
      <c r="H56" s="140">
        <v>14013</v>
      </c>
      <c r="I56" s="115">
        <v>209</v>
      </c>
      <c r="J56" s="116">
        <v>1.4914722043816455</v>
      </c>
    </row>
    <row r="57" spans="1:12" s="110" customFormat="1" ht="13.5" customHeight="1" x14ac:dyDescent="0.2">
      <c r="A57" s="142"/>
      <c r="B57" s="124" t="s">
        <v>117</v>
      </c>
      <c r="C57" s="125">
        <v>8.9320015366884356</v>
      </c>
      <c r="D57" s="143">
        <v>1395</v>
      </c>
      <c r="E57" s="144">
        <v>1444</v>
      </c>
      <c r="F57" s="144">
        <v>1396</v>
      </c>
      <c r="G57" s="144">
        <v>1332</v>
      </c>
      <c r="H57" s="145">
        <v>1267</v>
      </c>
      <c r="I57" s="143">
        <v>128</v>
      </c>
      <c r="J57" s="146">
        <v>10.102604577742699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194552</v>
      </c>
      <c r="E12" s="236">
        <v>196474</v>
      </c>
      <c r="F12" s="114">
        <v>196832</v>
      </c>
      <c r="G12" s="114">
        <v>193556</v>
      </c>
      <c r="H12" s="140">
        <v>193238</v>
      </c>
      <c r="I12" s="115">
        <v>1314</v>
      </c>
      <c r="J12" s="116">
        <v>0.67999047806332091</v>
      </c>
    </row>
    <row r="13" spans="1:15" s="110" customFormat="1" ht="12" customHeight="1" x14ac:dyDescent="0.2">
      <c r="A13" s="118" t="s">
        <v>105</v>
      </c>
      <c r="B13" s="119" t="s">
        <v>106</v>
      </c>
      <c r="C13" s="113">
        <v>54.617788560384881</v>
      </c>
      <c r="D13" s="115">
        <v>106260</v>
      </c>
      <c r="E13" s="114">
        <v>107522</v>
      </c>
      <c r="F13" s="114">
        <v>108255</v>
      </c>
      <c r="G13" s="114">
        <v>106535</v>
      </c>
      <c r="H13" s="140">
        <v>106281</v>
      </c>
      <c r="I13" s="115">
        <v>-21</v>
      </c>
      <c r="J13" s="116">
        <v>-1.9758940920766646E-2</v>
      </c>
    </row>
    <row r="14" spans="1:15" s="110" customFormat="1" ht="12" customHeight="1" x14ac:dyDescent="0.2">
      <c r="A14" s="118"/>
      <c r="B14" s="119" t="s">
        <v>107</v>
      </c>
      <c r="C14" s="113">
        <v>45.382211439615119</v>
      </c>
      <c r="D14" s="115">
        <v>88292</v>
      </c>
      <c r="E14" s="114">
        <v>88952</v>
      </c>
      <c r="F14" s="114">
        <v>88577</v>
      </c>
      <c r="G14" s="114">
        <v>87021</v>
      </c>
      <c r="H14" s="140">
        <v>86957</v>
      </c>
      <c r="I14" s="115">
        <v>1335</v>
      </c>
      <c r="J14" s="116">
        <v>1.535241556171441</v>
      </c>
    </row>
    <row r="15" spans="1:15" s="110" customFormat="1" ht="12" customHeight="1" x14ac:dyDescent="0.2">
      <c r="A15" s="118" t="s">
        <v>105</v>
      </c>
      <c r="B15" s="121" t="s">
        <v>108</v>
      </c>
      <c r="C15" s="113">
        <v>11.112196225173733</v>
      </c>
      <c r="D15" s="115">
        <v>21619</v>
      </c>
      <c r="E15" s="114">
        <v>22506</v>
      </c>
      <c r="F15" s="114">
        <v>22870</v>
      </c>
      <c r="G15" s="114">
        <v>20706</v>
      </c>
      <c r="H15" s="140">
        <v>21475</v>
      </c>
      <c r="I15" s="115">
        <v>144</v>
      </c>
      <c r="J15" s="116">
        <v>0.67054714784633296</v>
      </c>
    </row>
    <row r="16" spans="1:15" s="110" customFormat="1" ht="12" customHeight="1" x14ac:dyDescent="0.2">
      <c r="A16" s="118"/>
      <c r="B16" s="121" t="s">
        <v>109</v>
      </c>
      <c r="C16" s="113">
        <v>67.609687898351083</v>
      </c>
      <c r="D16" s="115">
        <v>131536</v>
      </c>
      <c r="E16" s="114">
        <v>132824</v>
      </c>
      <c r="F16" s="114">
        <v>133219</v>
      </c>
      <c r="G16" s="114">
        <v>132830</v>
      </c>
      <c r="H16" s="140">
        <v>132576</v>
      </c>
      <c r="I16" s="115">
        <v>-1040</v>
      </c>
      <c r="J16" s="116">
        <v>-0.78445570842384749</v>
      </c>
    </row>
    <row r="17" spans="1:10" s="110" customFormat="1" ht="12" customHeight="1" x14ac:dyDescent="0.2">
      <c r="A17" s="118"/>
      <c r="B17" s="121" t="s">
        <v>110</v>
      </c>
      <c r="C17" s="113">
        <v>20.185862905547104</v>
      </c>
      <c r="D17" s="115">
        <v>39272</v>
      </c>
      <c r="E17" s="114">
        <v>38974</v>
      </c>
      <c r="F17" s="114">
        <v>38616</v>
      </c>
      <c r="G17" s="114">
        <v>37999</v>
      </c>
      <c r="H17" s="140">
        <v>37247</v>
      </c>
      <c r="I17" s="115">
        <v>2025</v>
      </c>
      <c r="J17" s="116">
        <v>5.4366794641179155</v>
      </c>
    </row>
    <row r="18" spans="1:10" s="110" customFormat="1" ht="12" customHeight="1" x14ac:dyDescent="0.2">
      <c r="A18" s="120"/>
      <c r="B18" s="121" t="s">
        <v>111</v>
      </c>
      <c r="C18" s="113">
        <v>1.0922529709280808</v>
      </c>
      <c r="D18" s="115">
        <v>2125</v>
      </c>
      <c r="E18" s="114">
        <v>2170</v>
      </c>
      <c r="F18" s="114">
        <v>2127</v>
      </c>
      <c r="G18" s="114">
        <v>2021</v>
      </c>
      <c r="H18" s="140">
        <v>1940</v>
      </c>
      <c r="I18" s="115">
        <v>185</v>
      </c>
      <c r="J18" s="116">
        <v>9.536082474226804</v>
      </c>
    </row>
    <row r="19" spans="1:10" s="110" customFormat="1" ht="12" customHeight="1" x14ac:dyDescent="0.2">
      <c r="A19" s="120"/>
      <c r="B19" s="121" t="s">
        <v>112</v>
      </c>
      <c r="C19" s="113">
        <v>0.31970886960812533</v>
      </c>
      <c r="D19" s="115">
        <v>622</v>
      </c>
      <c r="E19" s="114">
        <v>630</v>
      </c>
      <c r="F19" s="114">
        <v>617</v>
      </c>
      <c r="G19" s="114">
        <v>537</v>
      </c>
      <c r="H19" s="140">
        <v>504</v>
      </c>
      <c r="I19" s="115">
        <v>118</v>
      </c>
      <c r="J19" s="116">
        <v>23.412698412698411</v>
      </c>
    </row>
    <row r="20" spans="1:10" s="110" customFormat="1" ht="12" customHeight="1" x14ac:dyDescent="0.2">
      <c r="A20" s="118" t="s">
        <v>113</v>
      </c>
      <c r="B20" s="119" t="s">
        <v>181</v>
      </c>
      <c r="C20" s="113">
        <v>71.605020765656477</v>
      </c>
      <c r="D20" s="115">
        <v>139309</v>
      </c>
      <c r="E20" s="114">
        <v>141290</v>
      </c>
      <c r="F20" s="114">
        <v>142187</v>
      </c>
      <c r="G20" s="114">
        <v>139688</v>
      </c>
      <c r="H20" s="140">
        <v>139926</v>
      </c>
      <c r="I20" s="115">
        <v>-617</v>
      </c>
      <c r="J20" s="116">
        <v>-0.44094735788917</v>
      </c>
    </row>
    <row r="21" spans="1:10" s="110" customFormat="1" ht="12" customHeight="1" x14ac:dyDescent="0.2">
      <c r="A21" s="118"/>
      <c r="B21" s="119" t="s">
        <v>182</v>
      </c>
      <c r="C21" s="113">
        <v>28.394979234343516</v>
      </c>
      <c r="D21" s="115">
        <v>55243</v>
      </c>
      <c r="E21" s="114">
        <v>55184</v>
      </c>
      <c r="F21" s="114">
        <v>54645</v>
      </c>
      <c r="G21" s="114">
        <v>53868</v>
      </c>
      <c r="H21" s="140">
        <v>53312</v>
      </c>
      <c r="I21" s="115">
        <v>1931</v>
      </c>
      <c r="J21" s="116">
        <v>3.6220738295318129</v>
      </c>
    </row>
    <row r="22" spans="1:10" s="110" customFormat="1" ht="12" customHeight="1" x14ac:dyDescent="0.2">
      <c r="A22" s="118" t="s">
        <v>113</v>
      </c>
      <c r="B22" s="119" t="s">
        <v>116</v>
      </c>
      <c r="C22" s="113">
        <v>87.746720671080226</v>
      </c>
      <c r="D22" s="115">
        <v>170713</v>
      </c>
      <c r="E22" s="114">
        <v>172895</v>
      </c>
      <c r="F22" s="114">
        <v>173464</v>
      </c>
      <c r="G22" s="114">
        <v>170695</v>
      </c>
      <c r="H22" s="140">
        <v>170894</v>
      </c>
      <c r="I22" s="115">
        <v>-181</v>
      </c>
      <c r="J22" s="116">
        <v>-0.10591360726532237</v>
      </c>
    </row>
    <row r="23" spans="1:10" s="110" customFormat="1" ht="12" customHeight="1" x14ac:dyDescent="0.2">
      <c r="A23" s="118"/>
      <c r="B23" s="119" t="s">
        <v>117</v>
      </c>
      <c r="C23" s="113">
        <v>12.191599161149718</v>
      </c>
      <c r="D23" s="115">
        <v>23719</v>
      </c>
      <c r="E23" s="114">
        <v>23450</v>
      </c>
      <c r="F23" s="114">
        <v>23238</v>
      </c>
      <c r="G23" s="114">
        <v>22720</v>
      </c>
      <c r="H23" s="140">
        <v>22211</v>
      </c>
      <c r="I23" s="115">
        <v>1508</v>
      </c>
      <c r="J23" s="116">
        <v>6.7894286614740444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217414</v>
      </c>
      <c r="E64" s="236">
        <v>218425</v>
      </c>
      <c r="F64" s="236">
        <v>219021</v>
      </c>
      <c r="G64" s="236">
        <v>214834</v>
      </c>
      <c r="H64" s="140">
        <v>214505</v>
      </c>
      <c r="I64" s="115">
        <v>2909</v>
      </c>
      <c r="J64" s="116">
        <v>1.3561455443929047</v>
      </c>
    </row>
    <row r="65" spans="1:12" s="110" customFormat="1" ht="12" customHeight="1" x14ac:dyDescent="0.2">
      <c r="A65" s="118" t="s">
        <v>105</v>
      </c>
      <c r="B65" s="119" t="s">
        <v>106</v>
      </c>
      <c r="C65" s="113">
        <v>54.836395080353611</v>
      </c>
      <c r="D65" s="235">
        <v>119222</v>
      </c>
      <c r="E65" s="236">
        <v>119771</v>
      </c>
      <c r="F65" s="236">
        <v>120634</v>
      </c>
      <c r="G65" s="236">
        <v>118320</v>
      </c>
      <c r="H65" s="140">
        <v>117955</v>
      </c>
      <c r="I65" s="115">
        <v>1267</v>
      </c>
      <c r="J65" s="116">
        <v>1.0741384426264253</v>
      </c>
    </row>
    <row r="66" spans="1:12" s="110" customFormat="1" ht="12" customHeight="1" x14ac:dyDescent="0.2">
      <c r="A66" s="118"/>
      <c r="B66" s="119" t="s">
        <v>107</v>
      </c>
      <c r="C66" s="113">
        <v>45.163604919646389</v>
      </c>
      <c r="D66" s="235">
        <v>98192</v>
      </c>
      <c r="E66" s="236">
        <v>98654</v>
      </c>
      <c r="F66" s="236">
        <v>98387</v>
      </c>
      <c r="G66" s="236">
        <v>96514</v>
      </c>
      <c r="H66" s="140">
        <v>96550</v>
      </c>
      <c r="I66" s="115">
        <v>1642</v>
      </c>
      <c r="J66" s="116">
        <v>1.7006732263076125</v>
      </c>
    </row>
    <row r="67" spans="1:12" s="110" customFormat="1" ht="12" customHeight="1" x14ac:dyDescent="0.2">
      <c r="A67" s="118" t="s">
        <v>105</v>
      </c>
      <c r="B67" s="121" t="s">
        <v>108</v>
      </c>
      <c r="C67" s="113">
        <v>10.930298876797263</v>
      </c>
      <c r="D67" s="235">
        <v>23764</v>
      </c>
      <c r="E67" s="236">
        <v>24658</v>
      </c>
      <c r="F67" s="236">
        <v>25131</v>
      </c>
      <c r="G67" s="236">
        <v>22509</v>
      </c>
      <c r="H67" s="140">
        <v>23314</v>
      </c>
      <c r="I67" s="115">
        <v>450</v>
      </c>
      <c r="J67" s="116">
        <v>1.9301707128763832</v>
      </c>
    </row>
    <row r="68" spans="1:12" s="110" customFormat="1" ht="12" customHeight="1" x14ac:dyDescent="0.2">
      <c r="A68" s="118"/>
      <c r="B68" s="121" t="s">
        <v>109</v>
      </c>
      <c r="C68" s="113">
        <v>67.707691317026502</v>
      </c>
      <c r="D68" s="235">
        <v>147206</v>
      </c>
      <c r="E68" s="236">
        <v>147708</v>
      </c>
      <c r="F68" s="236">
        <v>148168</v>
      </c>
      <c r="G68" s="236">
        <v>147482</v>
      </c>
      <c r="H68" s="140">
        <v>147194</v>
      </c>
      <c r="I68" s="115">
        <v>12</v>
      </c>
      <c r="J68" s="116">
        <v>8.1525062162859895E-3</v>
      </c>
    </row>
    <row r="69" spans="1:12" s="110" customFormat="1" ht="12" customHeight="1" x14ac:dyDescent="0.2">
      <c r="A69" s="118"/>
      <c r="B69" s="121" t="s">
        <v>110</v>
      </c>
      <c r="C69" s="113">
        <v>20.274223371080058</v>
      </c>
      <c r="D69" s="235">
        <v>44079</v>
      </c>
      <c r="E69" s="236">
        <v>43665</v>
      </c>
      <c r="F69" s="236">
        <v>43353</v>
      </c>
      <c r="G69" s="236">
        <v>42608</v>
      </c>
      <c r="H69" s="140">
        <v>41867</v>
      </c>
      <c r="I69" s="115">
        <v>2212</v>
      </c>
      <c r="J69" s="116">
        <v>5.2833974251797358</v>
      </c>
    </row>
    <row r="70" spans="1:12" s="110" customFormat="1" ht="12" customHeight="1" x14ac:dyDescent="0.2">
      <c r="A70" s="120"/>
      <c r="B70" s="121" t="s">
        <v>111</v>
      </c>
      <c r="C70" s="113">
        <v>1.0877864350961759</v>
      </c>
      <c r="D70" s="235">
        <v>2365</v>
      </c>
      <c r="E70" s="236">
        <v>2394</v>
      </c>
      <c r="F70" s="236">
        <v>2369</v>
      </c>
      <c r="G70" s="236">
        <v>2235</v>
      </c>
      <c r="H70" s="140">
        <v>2130</v>
      </c>
      <c r="I70" s="115">
        <v>235</v>
      </c>
      <c r="J70" s="116">
        <v>11.032863849765258</v>
      </c>
    </row>
    <row r="71" spans="1:12" s="110" customFormat="1" ht="12" customHeight="1" x14ac:dyDescent="0.2">
      <c r="A71" s="120"/>
      <c r="B71" s="121" t="s">
        <v>112</v>
      </c>
      <c r="C71" s="113">
        <v>0.33438509019658347</v>
      </c>
      <c r="D71" s="235">
        <v>727</v>
      </c>
      <c r="E71" s="236">
        <v>715</v>
      </c>
      <c r="F71" s="236">
        <v>721</v>
      </c>
      <c r="G71" s="236">
        <v>599</v>
      </c>
      <c r="H71" s="140">
        <v>543</v>
      </c>
      <c r="I71" s="115">
        <v>184</v>
      </c>
      <c r="J71" s="116">
        <v>33.885819521178639</v>
      </c>
    </row>
    <row r="72" spans="1:12" s="110" customFormat="1" ht="12" customHeight="1" x14ac:dyDescent="0.2">
      <c r="A72" s="118" t="s">
        <v>113</v>
      </c>
      <c r="B72" s="119" t="s">
        <v>181</v>
      </c>
      <c r="C72" s="113">
        <v>71.869336841233775</v>
      </c>
      <c r="D72" s="235">
        <v>156254</v>
      </c>
      <c r="E72" s="236">
        <v>157280</v>
      </c>
      <c r="F72" s="236">
        <v>158376</v>
      </c>
      <c r="G72" s="236">
        <v>154871</v>
      </c>
      <c r="H72" s="140">
        <v>155097</v>
      </c>
      <c r="I72" s="115">
        <v>1157</v>
      </c>
      <c r="J72" s="116">
        <v>0.74598477082084114</v>
      </c>
    </row>
    <row r="73" spans="1:12" s="110" customFormat="1" ht="12" customHeight="1" x14ac:dyDescent="0.2">
      <c r="A73" s="118"/>
      <c r="B73" s="119" t="s">
        <v>182</v>
      </c>
      <c r="C73" s="113">
        <v>28.130663158766225</v>
      </c>
      <c r="D73" s="115">
        <v>61160</v>
      </c>
      <c r="E73" s="114">
        <v>61145</v>
      </c>
      <c r="F73" s="114">
        <v>60645</v>
      </c>
      <c r="G73" s="114">
        <v>59963</v>
      </c>
      <c r="H73" s="140">
        <v>59408</v>
      </c>
      <c r="I73" s="115">
        <v>1752</v>
      </c>
      <c r="J73" s="116">
        <v>2.9490977646108267</v>
      </c>
    </row>
    <row r="74" spans="1:12" s="110" customFormat="1" ht="12" customHeight="1" x14ac:dyDescent="0.2">
      <c r="A74" s="118" t="s">
        <v>113</v>
      </c>
      <c r="B74" s="119" t="s">
        <v>116</v>
      </c>
      <c r="C74" s="113">
        <v>89.500676129412085</v>
      </c>
      <c r="D74" s="115">
        <v>194587</v>
      </c>
      <c r="E74" s="114">
        <v>195920</v>
      </c>
      <c r="F74" s="114">
        <v>196744</v>
      </c>
      <c r="G74" s="114">
        <v>193072</v>
      </c>
      <c r="H74" s="140">
        <v>193421</v>
      </c>
      <c r="I74" s="115">
        <v>1166</v>
      </c>
      <c r="J74" s="116">
        <v>0.60283009600818938</v>
      </c>
    </row>
    <row r="75" spans="1:12" s="110" customFormat="1" ht="12" customHeight="1" x14ac:dyDescent="0.2">
      <c r="A75" s="142"/>
      <c r="B75" s="124" t="s">
        <v>117</v>
      </c>
      <c r="C75" s="125">
        <v>10.444129632866328</v>
      </c>
      <c r="D75" s="143">
        <v>22707</v>
      </c>
      <c r="E75" s="144">
        <v>22376</v>
      </c>
      <c r="F75" s="144">
        <v>22150</v>
      </c>
      <c r="G75" s="144">
        <v>21617</v>
      </c>
      <c r="H75" s="145">
        <v>20945</v>
      </c>
      <c r="I75" s="143">
        <v>1762</v>
      </c>
      <c r="J75" s="146">
        <v>8.4125089520171876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194552</v>
      </c>
      <c r="G11" s="114">
        <v>196474</v>
      </c>
      <c r="H11" s="114">
        <v>196832</v>
      </c>
      <c r="I11" s="114">
        <v>193556</v>
      </c>
      <c r="J11" s="140">
        <v>193238</v>
      </c>
      <c r="K11" s="114">
        <v>1314</v>
      </c>
      <c r="L11" s="116">
        <v>0.67999047806332091</v>
      </c>
    </row>
    <row r="12" spans="1:17" s="110" customFormat="1" ht="24.95" customHeight="1" x14ac:dyDescent="0.2">
      <c r="A12" s="604" t="s">
        <v>185</v>
      </c>
      <c r="B12" s="605"/>
      <c r="C12" s="605"/>
      <c r="D12" s="606"/>
      <c r="E12" s="113">
        <v>54.617788560384881</v>
      </c>
      <c r="F12" s="115">
        <v>106260</v>
      </c>
      <c r="G12" s="114">
        <v>107522</v>
      </c>
      <c r="H12" s="114">
        <v>108255</v>
      </c>
      <c r="I12" s="114">
        <v>106535</v>
      </c>
      <c r="J12" s="140">
        <v>106281</v>
      </c>
      <c r="K12" s="114">
        <v>-21</v>
      </c>
      <c r="L12" s="116">
        <v>-1.9758940920766646E-2</v>
      </c>
    </row>
    <row r="13" spans="1:17" s="110" customFormat="1" ht="15" customHeight="1" x14ac:dyDescent="0.2">
      <c r="A13" s="120"/>
      <c r="B13" s="612" t="s">
        <v>107</v>
      </c>
      <c r="C13" s="612"/>
      <c r="E13" s="113">
        <v>45.382211439615119</v>
      </c>
      <c r="F13" s="115">
        <v>88292</v>
      </c>
      <c r="G13" s="114">
        <v>88952</v>
      </c>
      <c r="H13" s="114">
        <v>88577</v>
      </c>
      <c r="I13" s="114">
        <v>87021</v>
      </c>
      <c r="J13" s="140">
        <v>86957</v>
      </c>
      <c r="K13" s="114">
        <v>1335</v>
      </c>
      <c r="L13" s="116">
        <v>1.535241556171441</v>
      </c>
    </row>
    <row r="14" spans="1:17" s="110" customFormat="1" ht="24.95" customHeight="1" x14ac:dyDescent="0.2">
      <c r="A14" s="604" t="s">
        <v>186</v>
      </c>
      <c r="B14" s="605"/>
      <c r="C14" s="605"/>
      <c r="D14" s="606"/>
      <c r="E14" s="113">
        <v>11.112196225173733</v>
      </c>
      <c r="F14" s="115">
        <v>21619</v>
      </c>
      <c r="G14" s="114">
        <v>22506</v>
      </c>
      <c r="H14" s="114">
        <v>22870</v>
      </c>
      <c r="I14" s="114">
        <v>20706</v>
      </c>
      <c r="J14" s="140">
        <v>21475</v>
      </c>
      <c r="K14" s="114">
        <v>144</v>
      </c>
      <c r="L14" s="116">
        <v>0.67054714784633296</v>
      </c>
    </row>
    <row r="15" spans="1:17" s="110" customFormat="1" ht="15" customHeight="1" x14ac:dyDescent="0.2">
      <c r="A15" s="120"/>
      <c r="B15" s="119"/>
      <c r="C15" s="258" t="s">
        <v>106</v>
      </c>
      <c r="E15" s="113">
        <v>56.755631620333965</v>
      </c>
      <c r="F15" s="115">
        <v>12270</v>
      </c>
      <c r="G15" s="114">
        <v>12753</v>
      </c>
      <c r="H15" s="114">
        <v>13081</v>
      </c>
      <c r="I15" s="114">
        <v>11753</v>
      </c>
      <c r="J15" s="140">
        <v>12175</v>
      </c>
      <c r="K15" s="114">
        <v>95</v>
      </c>
      <c r="L15" s="116">
        <v>0.78028747433264889</v>
      </c>
    </row>
    <row r="16" spans="1:17" s="110" customFormat="1" ht="15" customHeight="1" x14ac:dyDescent="0.2">
      <c r="A16" s="120"/>
      <c r="B16" s="119"/>
      <c r="C16" s="258" t="s">
        <v>107</v>
      </c>
      <c r="E16" s="113">
        <v>43.244368379666035</v>
      </c>
      <c r="F16" s="115">
        <v>9349</v>
      </c>
      <c r="G16" s="114">
        <v>9753</v>
      </c>
      <c r="H16" s="114">
        <v>9789</v>
      </c>
      <c r="I16" s="114">
        <v>8953</v>
      </c>
      <c r="J16" s="140">
        <v>9300</v>
      </c>
      <c r="K16" s="114">
        <v>49</v>
      </c>
      <c r="L16" s="116">
        <v>0.5268817204301075</v>
      </c>
    </row>
    <row r="17" spans="1:12" s="110" customFormat="1" ht="15" customHeight="1" x14ac:dyDescent="0.2">
      <c r="A17" s="120"/>
      <c r="B17" s="121" t="s">
        <v>109</v>
      </c>
      <c r="C17" s="258"/>
      <c r="E17" s="113">
        <v>67.609687898351083</v>
      </c>
      <c r="F17" s="115">
        <v>131536</v>
      </c>
      <c r="G17" s="114">
        <v>132824</v>
      </c>
      <c r="H17" s="114">
        <v>133219</v>
      </c>
      <c r="I17" s="114">
        <v>132830</v>
      </c>
      <c r="J17" s="140">
        <v>132576</v>
      </c>
      <c r="K17" s="114">
        <v>-1040</v>
      </c>
      <c r="L17" s="116">
        <v>-0.78445570842384749</v>
      </c>
    </row>
    <row r="18" spans="1:12" s="110" customFormat="1" ht="15" customHeight="1" x14ac:dyDescent="0.2">
      <c r="A18" s="120"/>
      <c r="B18" s="119"/>
      <c r="C18" s="258" t="s">
        <v>106</v>
      </c>
      <c r="E18" s="113">
        <v>54.920325994404571</v>
      </c>
      <c r="F18" s="115">
        <v>72240</v>
      </c>
      <c r="G18" s="114">
        <v>73042</v>
      </c>
      <c r="H18" s="114">
        <v>73569</v>
      </c>
      <c r="I18" s="114">
        <v>73516</v>
      </c>
      <c r="J18" s="140">
        <v>73293</v>
      </c>
      <c r="K18" s="114">
        <v>-1053</v>
      </c>
      <c r="L18" s="116">
        <v>-1.4366992755106218</v>
      </c>
    </row>
    <row r="19" spans="1:12" s="110" customFormat="1" ht="15" customHeight="1" x14ac:dyDescent="0.2">
      <c r="A19" s="120"/>
      <c r="B19" s="119"/>
      <c r="C19" s="258" t="s">
        <v>107</v>
      </c>
      <c r="E19" s="113">
        <v>45.079674005595429</v>
      </c>
      <c r="F19" s="115">
        <v>59296</v>
      </c>
      <c r="G19" s="114">
        <v>59782</v>
      </c>
      <c r="H19" s="114">
        <v>59650</v>
      </c>
      <c r="I19" s="114">
        <v>59314</v>
      </c>
      <c r="J19" s="140">
        <v>59283</v>
      </c>
      <c r="K19" s="114">
        <v>13</v>
      </c>
      <c r="L19" s="116">
        <v>2.1928714808629794E-2</v>
      </c>
    </row>
    <row r="20" spans="1:12" s="110" customFormat="1" ht="15" customHeight="1" x14ac:dyDescent="0.2">
      <c r="A20" s="120"/>
      <c r="B20" s="121" t="s">
        <v>110</v>
      </c>
      <c r="C20" s="258"/>
      <c r="E20" s="113">
        <v>20.185862905547104</v>
      </c>
      <c r="F20" s="115">
        <v>39272</v>
      </c>
      <c r="G20" s="114">
        <v>38974</v>
      </c>
      <c r="H20" s="114">
        <v>38616</v>
      </c>
      <c r="I20" s="114">
        <v>37999</v>
      </c>
      <c r="J20" s="140">
        <v>37247</v>
      </c>
      <c r="K20" s="114">
        <v>2025</v>
      </c>
      <c r="L20" s="116">
        <v>5.4366794641179155</v>
      </c>
    </row>
    <row r="21" spans="1:12" s="110" customFormat="1" ht="15" customHeight="1" x14ac:dyDescent="0.2">
      <c r="A21" s="120"/>
      <c r="B21" s="119"/>
      <c r="C21" s="258" t="s">
        <v>106</v>
      </c>
      <c r="E21" s="113">
        <v>52.014157669586474</v>
      </c>
      <c r="F21" s="115">
        <v>20427</v>
      </c>
      <c r="G21" s="114">
        <v>20371</v>
      </c>
      <c r="H21" s="114">
        <v>20252</v>
      </c>
      <c r="I21" s="114">
        <v>19972</v>
      </c>
      <c r="J21" s="140">
        <v>19571</v>
      </c>
      <c r="K21" s="114">
        <v>856</v>
      </c>
      <c r="L21" s="116">
        <v>4.3738184047825861</v>
      </c>
    </row>
    <row r="22" spans="1:12" s="110" customFormat="1" ht="15" customHeight="1" x14ac:dyDescent="0.2">
      <c r="A22" s="120"/>
      <c r="B22" s="119"/>
      <c r="C22" s="258" t="s">
        <v>107</v>
      </c>
      <c r="E22" s="113">
        <v>47.985842330413526</v>
      </c>
      <c r="F22" s="115">
        <v>18845</v>
      </c>
      <c r="G22" s="114">
        <v>18603</v>
      </c>
      <c r="H22" s="114">
        <v>18364</v>
      </c>
      <c r="I22" s="114">
        <v>18027</v>
      </c>
      <c r="J22" s="140">
        <v>17676</v>
      </c>
      <c r="K22" s="114">
        <v>1169</v>
      </c>
      <c r="L22" s="116">
        <v>6.6134872143018786</v>
      </c>
    </row>
    <row r="23" spans="1:12" s="110" customFormat="1" ht="15" customHeight="1" x14ac:dyDescent="0.2">
      <c r="A23" s="120"/>
      <c r="B23" s="121" t="s">
        <v>111</v>
      </c>
      <c r="C23" s="258"/>
      <c r="E23" s="113">
        <v>1.0922529709280808</v>
      </c>
      <c r="F23" s="115">
        <v>2125</v>
      </c>
      <c r="G23" s="114">
        <v>2170</v>
      </c>
      <c r="H23" s="114">
        <v>2127</v>
      </c>
      <c r="I23" s="114">
        <v>2021</v>
      </c>
      <c r="J23" s="140">
        <v>1940</v>
      </c>
      <c r="K23" s="114">
        <v>185</v>
      </c>
      <c r="L23" s="116">
        <v>9.536082474226804</v>
      </c>
    </row>
    <row r="24" spans="1:12" s="110" customFormat="1" ht="15" customHeight="1" x14ac:dyDescent="0.2">
      <c r="A24" s="120"/>
      <c r="B24" s="119"/>
      <c r="C24" s="258" t="s">
        <v>106</v>
      </c>
      <c r="E24" s="113">
        <v>62.258823529411764</v>
      </c>
      <c r="F24" s="115">
        <v>1323</v>
      </c>
      <c r="G24" s="114">
        <v>1356</v>
      </c>
      <c r="H24" s="114">
        <v>1353</v>
      </c>
      <c r="I24" s="114">
        <v>1294</v>
      </c>
      <c r="J24" s="140">
        <v>1242</v>
      </c>
      <c r="K24" s="114">
        <v>81</v>
      </c>
      <c r="L24" s="116">
        <v>6.5217391304347823</v>
      </c>
    </row>
    <row r="25" spans="1:12" s="110" customFormat="1" ht="15" customHeight="1" x14ac:dyDescent="0.2">
      <c r="A25" s="120"/>
      <c r="B25" s="119"/>
      <c r="C25" s="258" t="s">
        <v>107</v>
      </c>
      <c r="E25" s="113">
        <v>37.741176470588236</v>
      </c>
      <c r="F25" s="115">
        <v>802</v>
      </c>
      <c r="G25" s="114">
        <v>814</v>
      </c>
      <c r="H25" s="114">
        <v>774</v>
      </c>
      <c r="I25" s="114">
        <v>727</v>
      </c>
      <c r="J25" s="140">
        <v>698</v>
      </c>
      <c r="K25" s="114">
        <v>104</v>
      </c>
      <c r="L25" s="116">
        <v>14.899713467048711</v>
      </c>
    </row>
    <row r="26" spans="1:12" s="110" customFormat="1" ht="15" customHeight="1" x14ac:dyDescent="0.2">
      <c r="A26" s="120"/>
      <c r="C26" s="121" t="s">
        <v>187</v>
      </c>
      <c r="D26" s="110" t="s">
        <v>188</v>
      </c>
      <c r="E26" s="113">
        <v>0.31970886960812533</v>
      </c>
      <c r="F26" s="115">
        <v>622</v>
      </c>
      <c r="G26" s="114">
        <v>630</v>
      </c>
      <c r="H26" s="114">
        <v>617</v>
      </c>
      <c r="I26" s="114">
        <v>537</v>
      </c>
      <c r="J26" s="140">
        <v>504</v>
      </c>
      <c r="K26" s="114">
        <v>118</v>
      </c>
      <c r="L26" s="116">
        <v>23.412698412698411</v>
      </c>
    </row>
    <row r="27" spans="1:12" s="110" customFormat="1" ht="15" customHeight="1" x14ac:dyDescent="0.2">
      <c r="A27" s="120"/>
      <c r="B27" s="119"/>
      <c r="D27" s="259" t="s">
        <v>106</v>
      </c>
      <c r="E27" s="113">
        <v>50.80385852090032</v>
      </c>
      <c r="F27" s="115">
        <v>316</v>
      </c>
      <c r="G27" s="114">
        <v>324</v>
      </c>
      <c r="H27" s="114">
        <v>319</v>
      </c>
      <c r="I27" s="114">
        <v>280</v>
      </c>
      <c r="J27" s="140">
        <v>271</v>
      </c>
      <c r="K27" s="114">
        <v>45</v>
      </c>
      <c r="L27" s="116">
        <v>16.605166051660518</v>
      </c>
    </row>
    <row r="28" spans="1:12" s="110" customFormat="1" ht="15" customHeight="1" x14ac:dyDescent="0.2">
      <c r="A28" s="120"/>
      <c r="B28" s="119"/>
      <c r="D28" s="259" t="s">
        <v>107</v>
      </c>
      <c r="E28" s="113">
        <v>49.19614147909968</v>
      </c>
      <c r="F28" s="115">
        <v>306</v>
      </c>
      <c r="G28" s="114">
        <v>306</v>
      </c>
      <c r="H28" s="114">
        <v>298</v>
      </c>
      <c r="I28" s="114">
        <v>257</v>
      </c>
      <c r="J28" s="140">
        <v>233</v>
      </c>
      <c r="K28" s="114">
        <v>73</v>
      </c>
      <c r="L28" s="116">
        <v>31.330472103004293</v>
      </c>
    </row>
    <row r="29" spans="1:12" s="110" customFormat="1" ht="24.95" customHeight="1" x14ac:dyDescent="0.2">
      <c r="A29" s="604" t="s">
        <v>189</v>
      </c>
      <c r="B29" s="605"/>
      <c r="C29" s="605"/>
      <c r="D29" s="606"/>
      <c r="E29" s="113">
        <v>87.746720671080226</v>
      </c>
      <c r="F29" s="115">
        <v>170713</v>
      </c>
      <c r="G29" s="114">
        <v>172895</v>
      </c>
      <c r="H29" s="114">
        <v>173464</v>
      </c>
      <c r="I29" s="114">
        <v>170695</v>
      </c>
      <c r="J29" s="140">
        <v>170894</v>
      </c>
      <c r="K29" s="114">
        <v>-181</v>
      </c>
      <c r="L29" s="116">
        <v>-0.10591360726532237</v>
      </c>
    </row>
    <row r="30" spans="1:12" s="110" customFormat="1" ht="15" customHeight="1" x14ac:dyDescent="0.2">
      <c r="A30" s="120"/>
      <c r="B30" s="119"/>
      <c r="C30" s="258" t="s">
        <v>106</v>
      </c>
      <c r="E30" s="113">
        <v>52.56775992455173</v>
      </c>
      <c r="F30" s="115">
        <v>89740</v>
      </c>
      <c r="G30" s="114">
        <v>91163</v>
      </c>
      <c r="H30" s="114">
        <v>91896</v>
      </c>
      <c r="I30" s="114">
        <v>90517</v>
      </c>
      <c r="J30" s="140">
        <v>90646</v>
      </c>
      <c r="K30" s="114">
        <v>-906</v>
      </c>
      <c r="L30" s="116">
        <v>-0.99949253138583061</v>
      </c>
    </row>
    <row r="31" spans="1:12" s="110" customFormat="1" ht="15" customHeight="1" x14ac:dyDescent="0.2">
      <c r="A31" s="120"/>
      <c r="B31" s="119"/>
      <c r="C31" s="258" t="s">
        <v>107</v>
      </c>
      <c r="E31" s="113">
        <v>47.43224007544827</v>
      </c>
      <c r="F31" s="115">
        <v>80973</v>
      </c>
      <c r="G31" s="114">
        <v>81732</v>
      </c>
      <c r="H31" s="114">
        <v>81568</v>
      </c>
      <c r="I31" s="114">
        <v>80178</v>
      </c>
      <c r="J31" s="140">
        <v>80248</v>
      </c>
      <c r="K31" s="114">
        <v>725</v>
      </c>
      <c r="L31" s="116">
        <v>0.90344930714784166</v>
      </c>
    </row>
    <row r="32" spans="1:12" s="110" customFormat="1" ht="15" customHeight="1" x14ac:dyDescent="0.2">
      <c r="A32" s="120"/>
      <c r="B32" s="119" t="s">
        <v>117</v>
      </c>
      <c r="C32" s="258"/>
      <c r="E32" s="113">
        <v>12.191599161149718</v>
      </c>
      <c r="F32" s="115">
        <v>23719</v>
      </c>
      <c r="G32" s="114">
        <v>23450</v>
      </c>
      <c r="H32" s="114">
        <v>23238</v>
      </c>
      <c r="I32" s="114">
        <v>22720</v>
      </c>
      <c r="J32" s="140">
        <v>22211</v>
      </c>
      <c r="K32" s="114">
        <v>1508</v>
      </c>
      <c r="L32" s="116">
        <v>6.7894286614740444</v>
      </c>
    </row>
    <row r="33" spans="1:12" s="110" customFormat="1" ht="15" customHeight="1" x14ac:dyDescent="0.2">
      <c r="A33" s="120"/>
      <c r="B33" s="119"/>
      <c r="C33" s="258" t="s">
        <v>106</v>
      </c>
      <c r="E33" s="113">
        <v>69.294658290821701</v>
      </c>
      <c r="F33" s="115">
        <v>16436</v>
      </c>
      <c r="G33" s="114">
        <v>16270</v>
      </c>
      <c r="H33" s="114">
        <v>16268</v>
      </c>
      <c r="I33" s="114">
        <v>15922</v>
      </c>
      <c r="J33" s="140">
        <v>15544</v>
      </c>
      <c r="K33" s="114">
        <v>892</v>
      </c>
      <c r="L33" s="116">
        <v>5.7385486361296962</v>
      </c>
    </row>
    <row r="34" spans="1:12" s="110" customFormat="1" ht="15" customHeight="1" x14ac:dyDescent="0.2">
      <c r="A34" s="120"/>
      <c r="B34" s="119"/>
      <c r="C34" s="258" t="s">
        <v>107</v>
      </c>
      <c r="E34" s="113">
        <v>30.705341709178295</v>
      </c>
      <c r="F34" s="115">
        <v>7283</v>
      </c>
      <c r="G34" s="114">
        <v>7180</v>
      </c>
      <c r="H34" s="114">
        <v>6970</v>
      </c>
      <c r="I34" s="114">
        <v>6798</v>
      </c>
      <c r="J34" s="140">
        <v>6667</v>
      </c>
      <c r="K34" s="114">
        <v>616</v>
      </c>
      <c r="L34" s="116">
        <v>9.2395380230988451</v>
      </c>
    </row>
    <row r="35" spans="1:12" s="110" customFormat="1" ht="24.95" customHeight="1" x14ac:dyDescent="0.2">
      <c r="A35" s="604" t="s">
        <v>190</v>
      </c>
      <c r="B35" s="605"/>
      <c r="C35" s="605"/>
      <c r="D35" s="606"/>
      <c r="E35" s="113">
        <v>71.605020765656477</v>
      </c>
      <c r="F35" s="115">
        <v>139309</v>
      </c>
      <c r="G35" s="114">
        <v>141290</v>
      </c>
      <c r="H35" s="114">
        <v>142187</v>
      </c>
      <c r="I35" s="114">
        <v>139688</v>
      </c>
      <c r="J35" s="140">
        <v>139926</v>
      </c>
      <c r="K35" s="114">
        <v>-617</v>
      </c>
      <c r="L35" s="116">
        <v>-0.44094735788917</v>
      </c>
    </row>
    <row r="36" spans="1:12" s="110" customFormat="1" ht="15" customHeight="1" x14ac:dyDescent="0.2">
      <c r="A36" s="120"/>
      <c r="B36" s="119"/>
      <c r="C36" s="258" t="s">
        <v>106</v>
      </c>
      <c r="E36" s="113">
        <v>68.170757093942242</v>
      </c>
      <c r="F36" s="115">
        <v>94968</v>
      </c>
      <c r="G36" s="114">
        <v>96358</v>
      </c>
      <c r="H36" s="114">
        <v>97143</v>
      </c>
      <c r="I36" s="114">
        <v>95547</v>
      </c>
      <c r="J36" s="140">
        <v>95484</v>
      </c>
      <c r="K36" s="114">
        <v>-516</v>
      </c>
      <c r="L36" s="116">
        <v>-0.5404046751288174</v>
      </c>
    </row>
    <row r="37" spans="1:12" s="110" customFormat="1" ht="15" customHeight="1" x14ac:dyDescent="0.2">
      <c r="A37" s="120"/>
      <c r="B37" s="119"/>
      <c r="C37" s="258" t="s">
        <v>107</v>
      </c>
      <c r="E37" s="113">
        <v>31.829242906057758</v>
      </c>
      <c r="F37" s="115">
        <v>44341</v>
      </c>
      <c r="G37" s="114">
        <v>44932</v>
      </c>
      <c r="H37" s="114">
        <v>45044</v>
      </c>
      <c r="I37" s="114">
        <v>44141</v>
      </c>
      <c r="J37" s="140">
        <v>44442</v>
      </c>
      <c r="K37" s="114">
        <v>-101</v>
      </c>
      <c r="L37" s="116">
        <v>-0.22726249943746907</v>
      </c>
    </row>
    <row r="38" spans="1:12" s="110" customFormat="1" ht="15" customHeight="1" x14ac:dyDescent="0.2">
      <c r="A38" s="120"/>
      <c r="B38" s="119" t="s">
        <v>182</v>
      </c>
      <c r="C38" s="258"/>
      <c r="E38" s="113">
        <v>28.394979234343516</v>
      </c>
      <c r="F38" s="115">
        <v>55243</v>
      </c>
      <c r="G38" s="114">
        <v>55184</v>
      </c>
      <c r="H38" s="114">
        <v>54645</v>
      </c>
      <c r="I38" s="114">
        <v>53868</v>
      </c>
      <c r="J38" s="140">
        <v>53312</v>
      </c>
      <c r="K38" s="114">
        <v>1931</v>
      </c>
      <c r="L38" s="116">
        <v>3.6220738295318129</v>
      </c>
    </row>
    <row r="39" spans="1:12" s="110" customFormat="1" ht="15" customHeight="1" x14ac:dyDescent="0.2">
      <c r="A39" s="120"/>
      <c r="B39" s="119"/>
      <c r="C39" s="258" t="s">
        <v>106</v>
      </c>
      <c r="E39" s="113">
        <v>20.440598808898866</v>
      </c>
      <c r="F39" s="115">
        <v>11292</v>
      </c>
      <c r="G39" s="114">
        <v>11164</v>
      </c>
      <c r="H39" s="114">
        <v>11112</v>
      </c>
      <c r="I39" s="114">
        <v>10988</v>
      </c>
      <c r="J39" s="140">
        <v>10797</v>
      </c>
      <c r="K39" s="114">
        <v>495</v>
      </c>
      <c r="L39" s="116">
        <v>4.5846068352320088</v>
      </c>
    </row>
    <row r="40" spans="1:12" s="110" customFormat="1" ht="15" customHeight="1" x14ac:dyDescent="0.2">
      <c r="A40" s="120"/>
      <c r="B40" s="119"/>
      <c r="C40" s="258" t="s">
        <v>107</v>
      </c>
      <c r="E40" s="113">
        <v>79.559401191101131</v>
      </c>
      <c r="F40" s="115">
        <v>43951</v>
      </c>
      <c r="G40" s="114">
        <v>44020</v>
      </c>
      <c r="H40" s="114">
        <v>43533</v>
      </c>
      <c r="I40" s="114">
        <v>42880</v>
      </c>
      <c r="J40" s="140">
        <v>42515</v>
      </c>
      <c r="K40" s="114">
        <v>1436</v>
      </c>
      <c r="L40" s="116">
        <v>3.3776314242032224</v>
      </c>
    </row>
    <row r="41" spans="1:12" s="110" customFormat="1" ht="24.75" customHeight="1" x14ac:dyDescent="0.2">
      <c r="A41" s="604" t="s">
        <v>518</v>
      </c>
      <c r="B41" s="605"/>
      <c r="C41" s="605"/>
      <c r="D41" s="606"/>
      <c r="E41" s="113">
        <v>5.3055224310210125</v>
      </c>
      <c r="F41" s="115">
        <v>10322</v>
      </c>
      <c r="G41" s="114">
        <v>11310</v>
      </c>
      <c r="H41" s="114">
        <v>11357</v>
      </c>
      <c r="I41" s="114">
        <v>9331</v>
      </c>
      <c r="J41" s="140">
        <v>10086</v>
      </c>
      <c r="K41" s="114">
        <v>236</v>
      </c>
      <c r="L41" s="116">
        <v>2.3398770573071586</v>
      </c>
    </row>
    <row r="42" spans="1:12" s="110" customFormat="1" ht="15" customHeight="1" x14ac:dyDescent="0.2">
      <c r="A42" s="120"/>
      <c r="B42" s="119"/>
      <c r="C42" s="258" t="s">
        <v>106</v>
      </c>
      <c r="E42" s="113">
        <v>55.590001937608989</v>
      </c>
      <c r="F42" s="115">
        <v>5738</v>
      </c>
      <c r="G42" s="114">
        <v>6427</v>
      </c>
      <c r="H42" s="114">
        <v>6495</v>
      </c>
      <c r="I42" s="114">
        <v>5179</v>
      </c>
      <c r="J42" s="140">
        <v>5591</v>
      </c>
      <c r="K42" s="114">
        <v>147</v>
      </c>
      <c r="L42" s="116">
        <v>2.6292255410481129</v>
      </c>
    </row>
    <row r="43" spans="1:12" s="110" customFormat="1" ht="15" customHeight="1" x14ac:dyDescent="0.2">
      <c r="A43" s="123"/>
      <c r="B43" s="124"/>
      <c r="C43" s="260" t="s">
        <v>107</v>
      </c>
      <c r="D43" s="261"/>
      <c r="E43" s="125">
        <v>44.409998062391011</v>
      </c>
      <c r="F43" s="143">
        <v>4584</v>
      </c>
      <c r="G43" s="144">
        <v>4883</v>
      </c>
      <c r="H43" s="144">
        <v>4862</v>
      </c>
      <c r="I43" s="144">
        <v>4152</v>
      </c>
      <c r="J43" s="145">
        <v>4495</v>
      </c>
      <c r="K43" s="144">
        <v>89</v>
      </c>
      <c r="L43" s="146">
        <v>1.9799777530589544</v>
      </c>
    </row>
    <row r="44" spans="1:12" s="110" customFormat="1" ht="45.75" customHeight="1" x14ac:dyDescent="0.2">
      <c r="A44" s="604" t="s">
        <v>191</v>
      </c>
      <c r="B44" s="605"/>
      <c r="C44" s="605"/>
      <c r="D44" s="606"/>
      <c r="E44" s="113">
        <v>0.94216456268761051</v>
      </c>
      <c r="F44" s="115">
        <v>1833</v>
      </c>
      <c r="G44" s="114">
        <v>1853</v>
      </c>
      <c r="H44" s="114">
        <v>1865</v>
      </c>
      <c r="I44" s="114">
        <v>1823</v>
      </c>
      <c r="J44" s="140">
        <v>1854</v>
      </c>
      <c r="K44" s="114">
        <v>-21</v>
      </c>
      <c r="L44" s="116">
        <v>-1.1326860841423949</v>
      </c>
    </row>
    <row r="45" spans="1:12" s="110" customFormat="1" ht="15" customHeight="1" x14ac:dyDescent="0.2">
      <c r="A45" s="120"/>
      <c r="B45" s="119"/>
      <c r="C45" s="258" t="s">
        <v>106</v>
      </c>
      <c r="E45" s="113">
        <v>59.46535733769776</v>
      </c>
      <c r="F45" s="115">
        <v>1090</v>
      </c>
      <c r="G45" s="114">
        <v>1105</v>
      </c>
      <c r="H45" s="114">
        <v>1108</v>
      </c>
      <c r="I45" s="114">
        <v>1073</v>
      </c>
      <c r="J45" s="140">
        <v>1089</v>
      </c>
      <c r="K45" s="114">
        <v>1</v>
      </c>
      <c r="L45" s="116">
        <v>9.1827364554637275E-2</v>
      </c>
    </row>
    <row r="46" spans="1:12" s="110" customFormat="1" ht="15" customHeight="1" x14ac:dyDescent="0.2">
      <c r="A46" s="123"/>
      <c r="B46" s="124"/>
      <c r="C46" s="260" t="s">
        <v>107</v>
      </c>
      <c r="D46" s="261"/>
      <c r="E46" s="125">
        <v>40.53464266230224</v>
      </c>
      <c r="F46" s="143">
        <v>743</v>
      </c>
      <c r="G46" s="144">
        <v>748</v>
      </c>
      <c r="H46" s="144">
        <v>757</v>
      </c>
      <c r="I46" s="144">
        <v>750</v>
      </c>
      <c r="J46" s="145">
        <v>765</v>
      </c>
      <c r="K46" s="144">
        <v>-22</v>
      </c>
      <c r="L46" s="146">
        <v>-2.8758169934640523</v>
      </c>
    </row>
    <row r="47" spans="1:12" s="110" customFormat="1" ht="39" customHeight="1" x14ac:dyDescent="0.2">
      <c r="A47" s="604" t="s">
        <v>519</v>
      </c>
      <c r="B47" s="607"/>
      <c r="C47" s="607"/>
      <c r="D47" s="608"/>
      <c r="E47" s="113">
        <v>0.36751099962991901</v>
      </c>
      <c r="F47" s="115">
        <v>715</v>
      </c>
      <c r="G47" s="114">
        <v>764</v>
      </c>
      <c r="H47" s="114">
        <v>693</v>
      </c>
      <c r="I47" s="114">
        <v>676</v>
      </c>
      <c r="J47" s="140">
        <v>725</v>
      </c>
      <c r="K47" s="114">
        <v>-10</v>
      </c>
      <c r="L47" s="116">
        <v>-1.3793103448275863</v>
      </c>
    </row>
    <row r="48" spans="1:12" s="110" customFormat="1" ht="15" customHeight="1" x14ac:dyDescent="0.2">
      <c r="A48" s="120"/>
      <c r="B48" s="119"/>
      <c r="C48" s="258" t="s">
        <v>106</v>
      </c>
      <c r="E48" s="113">
        <v>39.58041958041958</v>
      </c>
      <c r="F48" s="115">
        <v>283</v>
      </c>
      <c r="G48" s="114">
        <v>294</v>
      </c>
      <c r="H48" s="114">
        <v>259</v>
      </c>
      <c r="I48" s="114">
        <v>271</v>
      </c>
      <c r="J48" s="140">
        <v>292</v>
      </c>
      <c r="K48" s="114">
        <v>-9</v>
      </c>
      <c r="L48" s="116">
        <v>-3.0821917808219177</v>
      </c>
    </row>
    <row r="49" spans="1:12" s="110" customFormat="1" ht="15" customHeight="1" x14ac:dyDescent="0.2">
      <c r="A49" s="123"/>
      <c r="B49" s="124"/>
      <c r="C49" s="260" t="s">
        <v>107</v>
      </c>
      <c r="D49" s="261"/>
      <c r="E49" s="125">
        <v>60.41958041958042</v>
      </c>
      <c r="F49" s="143">
        <v>432</v>
      </c>
      <c r="G49" s="144">
        <v>470</v>
      </c>
      <c r="H49" s="144">
        <v>434</v>
      </c>
      <c r="I49" s="144">
        <v>405</v>
      </c>
      <c r="J49" s="145">
        <v>433</v>
      </c>
      <c r="K49" s="144">
        <v>-1</v>
      </c>
      <c r="L49" s="146">
        <v>-0.23094688221709006</v>
      </c>
    </row>
    <row r="50" spans="1:12" s="110" customFormat="1" ht="24.95" customHeight="1" x14ac:dyDescent="0.2">
      <c r="A50" s="609" t="s">
        <v>192</v>
      </c>
      <c r="B50" s="610"/>
      <c r="C50" s="610"/>
      <c r="D50" s="611"/>
      <c r="E50" s="262">
        <v>15.875961182614416</v>
      </c>
      <c r="F50" s="263">
        <v>30887</v>
      </c>
      <c r="G50" s="264">
        <v>32126</v>
      </c>
      <c r="H50" s="264">
        <v>32194</v>
      </c>
      <c r="I50" s="264">
        <v>30061</v>
      </c>
      <c r="J50" s="265">
        <v>30116</v>
      </c>
      <c r="K50" s="263">
        <v>771</v>
      </c>
      <c r="L50" s="266">
        <v>2.5601009430203212</v>
      </c>
    </row>
    <row r="51" spans="1:12" s="110" customFormat="1" ht="15" customHeight="1" x14ac:dyDescent="0.2">
      <c r="A51" s="120"/>
      <c r="B51" s="119"/>
      <c r="C51" s="258" t="s">
        <v>106</v>
      </c>
      <c r="E51" s="113">
        <v>61.009486191601646</v>
      </c>
      <c r="F51" s="115">
        <v>18844</v>
      </c>
      <c r="G51" s="114">
        <v>19516</v>
      </c>
      <c r="H51" s="114">
        <v>19695</v>
      </c>
      <c r="I51" s="114">
        <v>18481</v>
      </c>
      <c r="J51" s="140">
        <v>18492</v>
      </c>
      <c r="K51" s="114">
        <v>352</v>
      </c>
      <c r="L51" s="116">
        <v>1.9035258490157907</v>
      </c>
    </row>
    <row r="52" spans="1:12" s="110" customFormat="1" ht="15" customHeight="1" x14ac:dyDescent="0.2">
      <c r="A52" s="120"/>
      <c r="B52" s="119"/>
      <c r="C52" s="258" t="s">
        <v>107</v>
      </c>
      <c r="E52" s="113">
        <v>38.990513808398354</v>
      </c>
      <c r="F52" s="115">
        <v>12043</v>
      </c>
      <c r="G52" s="114">
        <v>12610</v>
      </c>
      <c r="H52" s="114">
        <v>12499</v>
      </c>
      <c r="I52" s="114">
        <v>11580</v>
      </c>
      <c r="J52" s="140">
        <v>11624</v>
      </c>
      <c r="K52" s="114">
        <v>419</v>
      </c>
      <c r="L52" s="116">
        <v>3.6046111493461801</v>
      </c>
    </row>
    <row r="53" spans="1:12" s="110" customFormat="1" ht="15" customHeight="1" x14ac:dyDescent="0.2">
      <c r="A53" s="120"/>
      <c r="B53" s="119"/>
      <c r="C53" s="258" t="s">
        <v>187</v>
      </c>
      <c r="D53" s="110" t="s">
        <v>193</v>
      </c>
      <c r="E53" s="113">
        <v>23.090620649464174</v>
      </c>
      <c r="F53" s="115">
        <v>7132</v>
      </c>
      <c r="G53" s="114">
        <v>8313</v>
      </c>
      <c r="H53" s="114">
        <v>8370</v>
      </c>
      <c r="I53" s="114">
        <v>6455</v>
      </c>
      <c r="J53" s="140">
        <v>6944</v>
      </c>
      <c r="K53" s="114">
        <v>188</v>
      </c>
      <c r="L53" s="116">
        <v>2.7073732718894008</v>
      </c>
    </row>
    <row r="54" spans="1:12" s="110" customFormat="1" ht="15" customHeight="1" x14ac:dyDescent="0.2">
      <c r="A54" s="120"/>
      <c r="B54" s="119"/>
      <c r="D54" s="267" t="s">
        <v>194</v>
      </c>
      <c r="E54" s="113">
        <v>57.291082445316881</v>
      </c>
      <c r="F54" s="115">
        <v>4086</v>
      </c>
      <c r="G54" s="114">
        <v>4735</v>
      </c>
      <c r="H54" s="114">
        <v>4840</v>
      </c>
      <c r="I54" s="114">
        <v>3705</v>
      </c>
      <c r="J54" s="140">
        <v>3942</v>
      </c>
      <c r="K54" s="114">
        <v>144</v>
      </c>
      <c r="L54" s="116">
        <v>3.6529680365296802</v>
      </c>
    </row>
    <row r="55" spans="1:12" s="110" customFormat="1" ht="15" customHeight="1" x14ac:dyDescent="0.2">
      <c r="A55" s="120"/>
      <c r="B55" s="119"/>
      <c r="D55" s="267" t="s">
        <v>195</v>
      </c>
      <c r="E55" s="113">
        <v>42.708917554683119</v>
      </c>
      <c r="F55" s="115">
        <v>3046</v>
      </c>
      <c r="G55" s="114">
        <v>3578</v>
      </c>
      <c r="H55" s="114">
        <v>3530</v>
      </c>
      <c r="I55" s="114">
        <v>2750</v>
      </c>
      <c r="J55" s="140">
        <v>3002</v>
      </c>
      <c r="K55" s="114">
        <v>44</v>
      </c>
      <c r="L55" s="116">
        <v>1.4656895403064623</v>
      </c>
    </row>
    <row r="56" spans="1:12" s="110" customFormat="1" ht="15" customHeight="1" x14ac:dyDescent="0.2">
      <c r="A56" s="120"/>
      <c r="B56" s="119" t="s">
        <v>196</v>
      </c>
      <c r="C56" s="258"/>
      <c r="E56" s="113">
        <v>62.124778979398826</v>
      </c>
      <c r="F56" s="115">
        <v>120865</v>
      </c>
      <c r="G56" s="114">
        <v>121252</v>
      </c>
      <c r="H56" s="114">
        <v>121609</v>
      </c>
      <c r="I56" s="114">
        <v>121014</v>
      </c>
      <c r="J56" s="140">
        <v>120868</v>
      </c>
      <c r="K56" s="114">
        <v>-3</v>
      </c>
      <c r="L56" s="116">
        <v>-2.4820465300989508E-3</v>
      </c>
    </row>
    <row r="57" spans="1:12" s="110" customFormat="1" ht="15" customHeight="1" x14ac:dyDescent="0.2">
      <c r="A57" s="120"/>
      <c r="B57" s="119"/>
      <c r="C57" s="258" t="s">
        <v>106</v>
      </c>
      <c r="E57" s="113">
        <v>52.101931907500102</v>
      </c>
      <c r="F57" s="115">
        <v>62973</v>
      </c>
      <c r="G57" s="114">
        <v>63355</v>
      </c>
      <c r="H57" s="114">
        <v>63810</v>
      </c>
      <c r="I57" s="114">
        <v>63682</v>
      </c>
      <c r="J57" s="140">
        <v>63627</v>
      </c>
      <c r="K57" s="114">
        <v>-654</v>
      </c>
      <c r="L57" s="116">
        <v>-1.0278655287849499</v>
      </c>
    </row>
    <row r="58" spans="1:12" s="110" customFormat="1" ht="15" customHeight="1" x14ac:dyDescent="0.2">
      <c r="A58" s="120"/>
      <c r="B58" s="119"/>
      <c r="C58" s="258" t="s">
        <v>107</v>
      </c>
      <c r="E58" s="113">
        <v>47.898068092499898</v>
      </c>
      <c r="F58" s="115">
        <v>57892</v>
      </c>
      <c r="G58" s="114">
        <v>57897</v>
      </c>
      <c r="H58" s="114">
        <v>57799</v>
      </c>
      <c r="I58" s="114">
        <v>57332</v>
      </c>
      <c r="J58" s="140">
        <v>57241</v>
      </c>
      <c r="K58" s="114">
        <v>651</v>
      </c>
      <c r="L58" s="116">
        <v>1.1372966929298929</v>
      </c>
    </row>
    <row r="59" spans="1:12" s="110" customFormat="1" ht="15" customHeight="1" x14ac:dyDescent="0.2">
      <c r="A59" s="120"/>
      <c r="B59" s="119"/>
      <c r="C59" s="258" t="s">
        <v>105</v>
      </c>
      <c r="D59" s="110" t="s">
        <v>197</v>
      </c>
      <c r="E59" s="113">
        <v>94.010673064989859</v>
      </c>
      <c r="F59" s="115">
        <v>113626</v>
      </c>
      <c r="G59" s="114">
        <v>113997</v>
      </c>
      <c r="H59" s="114">
        <v>114337</v>
      </c>
      <c r="I59" s="114">
        <v>113787</v>
      </c>
      <c r="J59" s="140">
        <v>113694</v>
      </c>
      <c r="K59" s="114">
        <v>-68</v>
      </c>
      <c r="L59" s="116">
        <v>-5.9809664538146255E-2</v>
      </c>
    </row>
    <row r="60" spans="1:12" s="110" customFormat="1" ht="15" customHeight="1" x14ac:dyDescent="0.2">
      <c r="A60" s="120"/>
      <c r="B60" s="119"/>
      <c r="C60" s="258"/>
      <c r="D60" s="267" t="s">
        <v>198</v>
      </c>
      <c r="E60" s="113">
        <v>50.672381321176488</v>
      </c>
      <c r="F60" s="115">
        <v>57577</v>
      </c>
      <c r="G60" s="114">
        <v>57937</v>
      </c>
      <c r="H60" s="114">
        <v>58375</v>
      </c>
      <c r="I60" s="114">
        <v>58263</v>
      </c>
      <c r="J60" s="140">
        <v>58237</v>
      </c>
      <c r="K60" s="114">
        <v>-660</v>
      </c>
      <c r="L60" s="116">
        <v>-1.133300135652592</v>
      </c>
    </row>
    <row r="61" spans="1:12" s="110" customFormat="1" ht="15" customHeight="1" x14ac:dyDescent="0.2">
      <c r="A61" s="120"/>
      <c r="B61" s="119"/>
      <c r="C61" s="258"/>
      <c r="D61" s="267" t="s">
        <v>199</v>
      </c>
      <c r="E61" s="113">
        <v>49.327618678823512</v>
      </c>
      <c r="F61" s="115">
        <v>56049</v>
      </c>
      <c r="G61" s="114">
        <v>56060</v>
      </c>
      <c r="H61" s="114">
        <v>55962</v>
      </c>
      <c r="I61" s="114">
        <v>55524</v>
      </c>
      <c r="J61" s="140">
        <v>55457</v>
      </c>
      <c r="K61" s="114">
        <v>592</v>
      </c>
      <c r="L61" s="116">
        <v>1.0674937338839101</v>
      </c>
    </row>
    <row r="62" spans="1:12" s="110" customFormat="1" ht="15" customHeight="1" x14ac:dyDescent="0.2">
      <c r="A62" s="120"/>
      <c r="B62" s="119"/>
      <c r="C62" s="258"/>
      <c r="D62" s="258" t="s">
        <v>200</v>
      </c>
      <c r="E62" s="113">
        <v>5.9893269350101352</v>
      </c>
      <c r="F62" s="115">
        <v>7239</v>
      </c>
      <c r="G62" s="114">
        <v>7255</v>
      </c>
      <c r="H62" s="114">
        <v>7272</v>
      </c>
      <c r="I62" s="114">
        <v>7227</v>
      </c>
      <c r="J62" s="140">
        <v>7174</v>
      </c>
      <c r="K62" s="114">
        <v>65</v>
      </c>
      <c r="L62" s="116">
        <v>0.90604962364092556</v>
      </c>
    </row>
    <row r="63" spans="1:12" s="110" customFormat="1" ht="15" customHeight="1" x14ac:dyDescent="0.2">
      <c r="A63" s="120"/>
      <c r="B63" s="119"/>
      <c r="C63" s="258"/>
      <c r="D63" s="267" t="s">
        <v>198</v>
      </c>
      <c r="E63" s="113">
        <v>74.540682414698168</v>
      </c>
      <c r="F63" s="115">
        <v>5396</v>
      </c>
      <c r="G63" s="114">
        <v>5418</v>
      </c>
      <c r="H63" s="114">
        <v>5435</v>
      </c>
      <c r="I63" s="114">
        <v>5419</v>
      </c>
      <c r="J63" s="140">
        <v>5390</v>
      </c>
      <c r="K63" s="114">
        <v>6</v>
      </c>
      <c r="L63" s="116">
        <v>0.11131725417439703</v>
      </c>
    </row>
    <row r="64" spans="1:12" s="110" customFormat="1" ht="15" customHeight="1" x14ac:dyDescent="0.2">
      <c r="A64" s="120"/>
      <c r="B64" s="119"/>
      <c r="C64" s="258"/>
      <c r="D64" s="267" t="s">
        <v>199</v>
      </c>
      <c r="E64" s="113">
        <v>25.459317585301836</v>
      </c>
      <c r="F64" s="115">
        <v>1843</v>
      </c>
      <c r="G64" s="114">
        <v>1837</v>
      </c>
      <c r="H64" s="114">
        <v>1837</v>
      </c>
      <c r="I64" s="114">
        <v>1808</v>
      </c>
      <c r="J64" s="140">
        <v>1784</v>
      </c>
      <c r="K64" s="114">
        <v>59</v>
      </c>
      <c r="L64" s="116">
        <v>3.3071748878923768</v>
      </c>
    </row>
    <row r="65" spans="1:12" s="110" customFormat="1" ht="15" customHeight="1" x14ac:dyDescent="0.2">
      <c r="A65" s="120"/>
      <c r="B65" s="119" t="s">
        <v>201</v>
      </c>
      <c r="C65" s="258"/>
      <c r="E65" s="113">
        <v>10.224001809284921</v>
      </c>
      <c r="F65" s="115">
        <v>19891</v>
      </c>
      <c r="G65" s="114">
        <v>19863</v>
      </c>
      <c r="H65" s="114">
        <v>19594</v>
      </c>
      <c r="I65" s="114">
        <v>19352</v>
      </c>
      <c r="J65" s="140">
        <v>19101</v>
      </c>
      <c r="K65" s="114">
        <v>790</v>
      </c>
      <c r="L65" s="116">
        <v>4.1359091147060365</v>
      </c>
    </row>
    <row r="66" spans="1:12" s="110" customFormat="1" ht="15" customHeight="1" x14ac:dyDescent="0.2">
      <c r="A66" s="120"/>
      <c r="B66" s="119"/>
      <c r="C66" s="258" t="s">
        <v>106</v>
      </c>
      <c r="E66" s="113">
        <v>52.797747725101807</v>
      </c>
      <c r="F66" s="115">
        <v>10502</v>
      </c>
      <c r="G66" s="114">
        <v>10543</v>
      </c>
      <c r="H66" s="114">
        <v>10457</v>
      </c>
      <c r="I66" s="114">
        <v>10266</v>
      </c>
      <c r="J66" s="140">
        <v>10139</v>
      </c>
      <c r="K66" s="114">
        <v>363</v>
      </c>
      <c r="L66" s="116">
        <v>3.5802347371535657</v>
      </c>
    </row>
    <row r="67" spans="1:12" s="110" customFormat="1" ht="15" customHeight="1" x14ac:dyDescent="0.2">
      <c r="A67" s="120"/>
      <c r="B67" s="119"/>
      <c r="C67" s="258" t="s">
        <v>107</v>
      </c>
      <c r="E67" s="113">
        <v>47.202252274898193</v>
      </c>
      <c r="F67" s="115">
        <v>9389</v>
      </c>
      <c r="G67" s="114">
        <v>9320</v>
      </c>
      <c r="H67" s="114">
        <v>9137</v>
      </c>
      <c r="I67" s="114">
        <v>9086</v>
      </c>
      <c r="J67" s="140">
        <v>8962</v>
      </c>
      <c r="K67" s="114">
        <v>427</v>
      </c>
      <c r="L67" s="116">
        <v>4.7645614818120956</v>
      </c>
    </row>
    <row r="68" spans="1:12" s="110" customFormat="1" ht="15" customHeight="1" x14ac:dyDescent="0.2">
      <c r="A68" s="120"/>
      <c r="B68" s="119"/>
      <c r="C68" s="258" t="s">
        <v>105</v>
      </c>
      <c r="D68" s="110" t="s">
        <v>202</v>
      </c>
      <c r="E68" s="113">
        <v>20.913981197526521</v>
      </c>
      <c r="F68" s="115">
        <v>4160</v>
      </c>
      <c r="G68" s="114">
        <v>4098</v>
      </c>
      <c r="H68" s="114">
        <v>3972</v>
      </c>
      <c r="I68" s="114">
        <v>3805</v>
      </c>
      <c r="J68" s="140">
        <v>3653</v>
      </c>
      <c r="K68" s="114">
        <v>507</v>
      </c>
      <c r="L68" s="116">
        <v>13.87900355871886</v>
      </c>
    </row>
    <row r="69" spans="1:12" s="110" customFormat="1" ht="15" customHeight="1" x14ac:dyDescent="0.2">
      <c r="A69" s="120"/>
      <c r="B69" s="119"/>
      <c r="C69" s="258"/>
      <c r="D69" s="267" t="s">
        <v>198</v>
      </c>
      <c r="E69" s="113">
        <v>50.745192307692307</v>
      </c>
      <c r="F69" s="115">
        <v>2111</v>
      </c>
      <c r="G69" s="114">
        <v>2081</v>
      </c>
      <c r="H69" s="114">
        <v>2040</v>
      </c>
      <c r="I69" s="114">
        <v>1945</v>
      </c>
      <c r="J69" s="140">
        <v>1879</v>
      </c>
      <c r="K69" s="114">
        <v>232</v>
      </c>
      <c r="L69" s="116">
        <v>12.346993081426291</v>
      </c>
    </row>
    <row r="70" spans="1:12" s="110" customFormat="1" ht="15" customHeight="1" x14ac:dyDescent="0.2">
      <c r="A70" s="120"/>
      <c r="B70" s="119"/>
      <c r="C70" s="258"/>
      <c r="D70" s="267" t="s">
        <v>199</v>
      </c>
      <c r="E70" s="113">
        <v>49.254807692307693</v>
      </c>
      <c r="F70" s="115">
        <v>2049</v>
      </c>
      <c r="G70" s="114">
        <v>2017</v>
      </c>
      <c r="H70" s="114">
        <v>1932</v>
      </c>
      <c r="I70" s="114">
        <v>1860</v>
      </c>
      <c r="J70" s="140">
        <v>1774</v>
      </c>
      <c r="K70" s="114">
        <v>275</v>
      </c>
      <c r="L70" s="116">
        <v>15.501691093573845</v>
      </c>
    </row>
    <row r="71" spans="1:12" s="110" customFormat="1" ht="15" customHeight="1" x14ac:dyDescent="0.2">
      <c r="A71" s="120"/>
      <c r="B71" s="119"/>
      <c r="C71" s="258"/>
      <c r="D71" s="110" t="s">
        <v>203</v>
      </c>
      <c r="E71" s="113">
        <v>72.233673520687745</v>
      </c>
      <c r="F71" s="115">
        <v>14368</v>
      </c>
      <c r="G71" s="114">
        <v>14416</v>
      </c>
      <c r="H71" s="114">
        <v>14268</v>
      </c>
      <c r="I71" s="114">
        <v>14240</v>
      </c>
      <c r="J71" s="140">
        <v>14171</v>
      </c>
      <c r="K71" s="114">
        <v>197</v>
      </c>
      <c r="L71" s="116">
        <v>1.3901630089619645</v>
      </c>
    </row>
    <row r="72" spans="1:12" s="110" customFormat="1" ht="15" customHeight="1" x14ac:dyDescent="0.2">
      <c r="A72" s="120"/>
      <c r="B72" s="119"/>
      <c r="C72" s="258"/>
      <c r="D72" s="267" t="s">
        <v>198</v>
      </c>
      <c r="E72" s="113">
        <v>52.589086859688194</v>
      </c>
      <c r="F72" s="115">
        <v>7556</v>
      </c>
      <c r="G72" s="114">
        <v>7635</v>
      </c>
      <c r="H72" s="114">
        <v>7589</v>
      </c>
      <c r="I72" s="114">
        <v>7523</v>
      </c>
      <c r="J72" s="140">
        <v>7490</v>
      </c>
      <c r="K72" s="114">
        <v>66</v>
      </c>
      <c r="L72" s="116">
        <v>0.88117489986648867</v>
      </c>
    </row>
    <row r="73" spans="1:12" s="110" customFormat="1" ht="15" customHeight="1" x14ac:dyDescent="0.2">
      <c r="A73" s="120"/>
      <c r="B73" s="119"/>
      <c r="C73" s="258"/>
      <c r="D73" s="267" t="s">
        <v>199</v>
      </c>
      <c r="E73" s="113">
        <v>47.410913140311806</v>
      </c>
      <c r="F73" s="115">
        <v>6812</v>
      </c>
      <c r="G73" s="114">
        <v>6781</v>
      </c>
      <c r="H73" s="114">
        <v>6679</v>
      </c>
      <c r="I73" s="114">
        <v>6717</v>
      </c>
      <c r="J73" s="140">
        <v>6681</v>
      </c>
      <c r="K73" s="114">
        <v>131</v>
      </c>
      <c r="L73" s="116">
        <v>1.9607843137254901</v>
      </c>
    </row>
    <row r="74" spans="1:12" s="110" customFormat="1" ht="15" customHeight="1" x14ac:dyDescent="0.2">
      <c r="A74" s="120"/>
      <c r="B74" s="119"/>
      <c r="C74" s="258"/>
      <c r="D74" s="110" t="s">
        <v>204</v>
      </c>
      <c r="E74" s="113">
        <v>6.8523452817857322</v>
      </c>
      <c r="F74" s="115">
        <v>1363</v>
      </c>
      <c r="G74" s="114">
        <v>1349</v>
      </c>
      <c r="H74" s="114">
        <v>1354</v>
      </c>
      <c r="I74" s="114">
        <v>1307</v>
      </c>
      <c r="J74" s="140">
        <v>1277</v>
      </c>
      <c r="K74" s="114">
        <v>86</v>
      </c>
      <c r="L74" s="116">
        <v>6.7345340642129994</v>
      </c>
    </row>
    <row r="75" spans="1:12" s="110" customFormat="1" ht="15" customHeight="1" x14ac:dyDescent="0.2">
      <c r="A75" s="120"/>
      <c r="B75" s="119"/>
      <c r="C75" s="258"/>
      <c r="D75" s="267" t="s">
        <v>198</v>
      </c>
      <c r="E75" s="113">
        <v>61.261922230374175</v>
      </c>
      <c r="F75" s="115">
        <v>835</v>
      </c>
      <c r="G75" s="114">
        <v>827</v>
      </c>
      <c r="H75" s="114">
        <v>828</v>
      </c>
      <c r="I75" s="114">
        <v>798</v>
      </c>
      <c r="J75" s="140">
        <v>770</v>
      </c>
      <c r="K75" s="114">
        <v>65</v>
      </c>
      <c r="L75" s="116">
        <v>8.4415584415584419</v>
      </c>
    </row>
    <row r="76" spans="1:12" s="110" customFormat="1" ht="15" customHeight="1" x14ac:dyDescent="0.2">
      <c r="A76" s="120"/>
      <c r="B76" s="119"/>
      <c r="C76" s="258"/>
      <c r="D76" s="267" t="s">
        <v>199</v>
      </c>
      <c r="E76" s="113">
        <v>38.738077769625825</v>
      </c>
      <c r="F76" s="115">
        <v>528</v>
      </c>
      <c r="G76" s="114">
        <v>522</v>
      </c>
      <c r="H76" s="114">
        <v>526</v>
      </c>
      <c r="I76" s="114">
        <v>509</v>
      </c>
      <c r="J76" s="140">
        <v>507</v>
      </c>
      <c r="K76" s="114">
        <v>21</v>
      </c>
      <c r="L76" s="116">
        <v>4.1420118343195265</v>
      </c>
    </row>
    <row r="77" spans="1:12" s="110" customFormat="1" ht="15" customHeight="1" x14ac:dyDescent="0.2">
      <c r="A77" s="534"/>
      <c r="B77" s="119" t="s">
        <v>205</v>
      </c>
      <c r="C77" s="268"/>
      <c r="D77" s="182"/>
      <c r="E77" s="113">
        <v>11.775258028701838</v>
      </c>
      <c r="F77" s="115">
        <v>22909</v>
      </c>
      <c r="G77" s="114">
        <v>23233</v>
      </c>
      <c r="H77" s="114">
        <v>23435</v>
      </c>
      <c r="I77" s="114">
        <v>23129</v>
      </c>
      <c r="J77" s="140">
        <v>23153</v>
      </c>
      <c r="K77" s="114">
        <v>-244</v>
      </c>
      <c r="L77" s="116">
        <v>-1.0538591111303071</v>
      </c>
    </row>
    <row r="78" spans="1:12" s="110" customFormat="1" ht="15" customHeight="1" x14ac:dyDescent="0.2">
      <c r="A78" s="120"/>
      <c r="B78" s="119"/>
      <c r="C78" s="268" t="s">
        <v>106</v>
      </c>
      <c r="D78" s="182"/>
      <c r="E78" s="113">
        <v>60.853812911955998</v>
      </c>
      <c r="F78" s="115">
        <v>13941</v>
      </c>
      <c r="G78" s="114">
        <v>14108</v>
      </c>
      <c r="H78" s="114">
        <v>14293</v>
      </c>
      <c r="I78" s="114">
        <v>14106</v>
      </c>
      <c r="J78" s="140">
        <v>14023</v>
      </c>
      <c r="K78" s="114">
        <v>-82</v>
      </c>
      <c r="L78" s="116">
        <v>-0.58475361905441059</v>
      </c>
    </row>
    <row r="79" spans="1:12" s="110" customFormat="1" ht="15" customHeight="1" x14ac:dyDescent="0.2">
      <c r="A79" s="123"/>
      <c r="B79" s="124"/>
      <c r="C79" s="260" t="s">
        <v>107</v>
      </c>
      <c r="D79" s="261"/>
      <c r="E79" s="125">
        <v>39.146187088044002</v>
      </c>
      <c r="F79" s="143">
        <v>8968</v>
      </c>
      <c r="G79" s="144">
        <v>9125</v>
      </c>
      <c r="H79" s="144">
        <v>9142</v>
      </c>
      <c r="I79" s="144">
        <v>9023</v>
      </c>
      <c r="J79" s="145">
        <v>9130</v>
      </c>
      <c r="K79" s="144">
        <v>-162</v>
      </c>
      <c r="L79" s="146">
        <v>-1.7743702081051478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194552</v>
      </c>
      <c r="E11" s="114">
        <v>196474</v>
      </c>
      <c r="F11" s="114">
        <v>196832</v>
      </c>
      <c r="G11" s="114">
        <v>193556</v>
      </c>
      <c r="H11" s="140">
        <v>193238</v>
      </c>
      <c r="I11" s="115">
        <v>1314</v>
      </c>
      <c r="J11" s="116">
        <v>0.67999047806332091</v>
      </c>
    </row>
    <row r="12" spans="1:15" s="110" customFormat="1" ht="24.95" customHeight="1" x14ac:dyDescent="0.2">
      <c r="A12" s="193" t="s">
        <v>132</v>
      </c>
      <c r="B12" s="194" t="s">
        <v>133</v>
      </c>
      <c r="C12" s="113">
        <v>0.22564661375878942</v>
      </c>
      <c r="D12" s="115">
        <v>439</v>
      </c>
      <c r="E12" s="114">
        <v>422</v>
      </c>
      <c r="F12" s="114">
        <v>445</v>
      </c>
      <c r="G12" s="114">
        <v>449</v>
      </c>
      <c r="H12" s="140">
        <v>429</v>
      </c>
      <c r="I12" s="115">
        <v>10</v>
      </c>
      <c r="J12" s="116">
        <v>2.3310023310023311</v>
      </c>
    </row>
    <row r="13" spans="1:15" s="110" customFormat="1" ht="24.95" customHeight="1" x14ac:dyDescent="0.2">
      <c r="A13" s="193" t="s">
        <v>134</v>
      </c>
      <c r="B13" s="199" t="s">
        <v>214</v>
      </c>
      <c r="C13" s="113">
        <v>2.8645297915210328</v>
      </c>
      <c r="D13" s="115">
        <v>5573</v>
      </c>
      <c r="E13" s="114">
        <v>5581</v>
      </c>
      <c r="F13" s="114">
        <v>5661</v>
      </c>
      <c r="G13" s="114">
        <v>5691</v>
      </c>
      <c r="H13" s="140">
        <v>5675</v>
      </c>
      <c r="I13" s="115">
        <v>-102</v>
      </c>
      <c r="J13" s="116">
        <v>-1.7973568281938326</v>
      </c>
    </row>
    <row r="14" spans="1:15" s="287" customFormat="1" ht="24" customHeight="1" x14ac:dyDescent="0.2">
      <c r="A14" s="193" t="s">
        <v>215</v>
      </c>
      <c r="B14" s="199" t="s">
        <v>137</v>
      </c>
      <c r="C14" s="113">
        <v>17.467823512479953</v>
      </c>
      <c r="D14" s="115">
        <v>33984</v>
      </c>
      <c r="E14" s="114">
        <v>34428</v>
      </c>
      <c r="F14" s="114">
        <v>34822</v>
      </c>
      <c r="G14" s="114">
        <v>34464</v>
      </c>
      <c r="H14" s="140">
        <v>34514</v>
      </c>
      <c r="I14" s="115">
        <v>-530</v>
      </c>
      <c r="J14" s="116">
        <v>-1.5356087384829344</v>
      </c>
      <c r="K14" s="110"/>
      <c r="L14" s="110"/>
      <c r="M14" s="110"/>
      <c r="N14" s="110"/>
      <c r="O14" s="110"/>
    </row>
    <row r="15" spans="1:15" s="110" customFormat="1" ht="24.75" customHeight="1" x14ac:dyDescent="0.2">
      <c r="A15" s="193" t="s">
        <v>216</v>
      </c>
      <c r="B15" s="199" t="s">
        <v>217</v>
      </c>
      <c r="C15" s="113">
        <v>2.6152391134503885</v>
      </c>
      <c r="D15" s="115">
        <v>5088</v>
      </c>
      <c r="E15" s="114">
        <v>5091</v>
      </c>
      <c r="F15" s="114">
        <v>5158</v>
      </c>
      <c r="G15" s="114">
        <v>5096</v>
      </c>
      <c r="H15" s="140">
        <v>5129</v>
      </c>
      <c r="I15" s="115">
        <v>-41</v>
      </c>
      <c r="J15" s="116">
        <v>-0.79937609670501075</v>
      </c>
    </row>
    <row r="16" spans="1:15" s="287" customFormat="1" ht="24.95" customHeight="1" x14ac:dyDescent="0.2">
      <c r="A16" s="193" t="s">
        <v>218</v>
      </c>
      <c r="B16" s="199" t="s">
        <v>141</v>
      </c>
      <c r="C16" s="113">
        <v>12.092396891319545</v>
      </c>
      <c r="D16" s="115">
        <v>23526</v>
      </c>
      <c r="E16" s="114">
        <v>23848</v>
      </c>
      <c r="F16" s="114">
        <v>24153</v>
      </c>
      <c r="G16" s="114">
        <v>23902</v>
      </c>
      <c r="H16" s="140">
        <v>23921</v>
      </c>
      <c r="I16" s="115">
        <v>-395</v>
      </c>
      <c r="J16" s="116">
        <v>-1.651268759667238</v>
      </c>
      <c r="K16" s="110"/>
      <c r="L16" s="110"/>
      <c r="M16" s="110"/>
      <c r="N16" s="110"/>
      <c r="O16" s="110"/>
    </row>
    <row r="17" spans="1:15" s="110" customFormat="1" ht="24.95" customHeight="1" x14ac:dyDescent="0.2">
      <c r="A17" s="193" t="s">
        <v>219</v>
      </c>
      <c r="B17" s="199" t="s">
        <v>220</v>
      </c>
      <c r="C17" s="113">
        <v>2.7601875077100209</v>
      </c>
      <c r="D17" s="115">
        <v>5370</v>
      </c>
      <c r="E17" s="114">
        <v>5489</v>
      </c>
      <c r="F17" s="114">
        <v>5511</v>
      </c>
      <c r="G17" s="114">
        <v>5466</v>
      </c>
      <c r="H17" s="140">
        <v>5464</v>
      </c>
      <c r="I17" s="115">
        <v>-94</v>
      </c>
      <c r="J17" s="116">
        <v>-1.7203513909224011</v>
      </c>
    </row>
    <row r="18" spans="1:15" s="287" customFormat="1" ht="24.95" customHeight="1" x14ac:dyDescent="0.2">
      <c r="A18" s="201" t="s">
        <v>144</v>
      </c>
      <c r="B18" s="202" t="s">
        <v>145</v>
      </c>
      <c r="C18" s="113">
        <v>5.4360787861342983</v>
      </c>
      <c r="D18" s="115">
        <v>10576</v>
      </c>
      <c r="E18" s="114">
        <v>10476</v>
      </c>
      <c r="F18" s="114">
        <v>10626</v>
      </c>
      <c r="G18" s="114">
        <v>10275</v>
      </c>
      <c r="H18" s="140">
        <v>10142</v>
      </c>
      <c r="I18" s="115">
        <v>434</v>
      </c>
      <c r="J18" s="116">
        <v>4.2792348649181617</v>
      </c>
      <c r="K18" s="110"/>
      <c r="L18" s="110"/>
      <c r="M18" s="110"/>
      <c r="N18" s="110"/>
      <c r="O18" s="110"/>
    </row>
    <row r="19" spans="1:15" s="110" customFormat="1" ht="24.95" customHeight="1" x14ac:dyDescent="0.2">
      <c r="A19" s="193" t="s">
        <v>146</v>
      </c>
      <c r="B19" s="199" t="s">
        <v>147</v>
      </c>
      <c r="C19" s="113">
        <v>16.02090957687405</v>
      </c>
      <c r="D19" s="115">
        <v>31169</v>
      </c>
      <c r="E19" s="114">
        <v>31931</v>
      </c>
      <c r="F19" s="114">
        <v>31459</v>
      </c>
      <c r="G19" s="114">
        <v>31032</v>
      </c>
      <c r="H19" s="140">
        <v>30997</v>
      </c>
      <c r="I19" s="115">
        <v>172</v>
      </c>
      <c r="J19" s="116">
        <v>0.5548924089428009</v>
      </c>
    </row>
    <row r="20" spans="1:15" s="287" customFormat="1" ht="24.95" customHeight="1" x14ac:dyDescent="0.2">
      <c r="A20" s="193" t="s">
        <v>148</v>
      </c>
      <c r="B20" s="199" t="s">
        <v>149</v>
      </c>
      <c r="C20" s="113">
        <v>9.9479830585139197</v>
      </c>
      <c r="D20" s="115">
        <v>19354</v>
      </c>
      <c r="E20" s="114">
        <v>19849</v>
      </c>
      <c r="F20" s="114">
        <v>19797</v>
      </c>
      <c r="G20" s="114">
        <v>19668</v>
      </c>
      <c r="H20" s="140">
        <v>19702</v>
      </c>
      <c r="I20" s="115">
        <v>-348</v>
      </c>
      <c r="J20" s="116">
        <v>-1.7663181402903259</v>
      </c>
      <c r="K20" s="110"/>
      <c r="L20" s="110"/>
      <c r="M20" s="110"/>
      <c r="N20" s="110"/>
      <c r="O20" s="110"/>
    </row>
    <row r="21" spans="1:15" s="110" customFormat="1" ht="24.95" customHeight="1" x14ac:dyDescent="0.2">
      <c r="A21" s="201" t="s">
        <v>150</v>
      </c>
      <c r="B21" s="202" t="s">
        <v>151</v>
      </c>
      <c r="C21" s="113">
        <v>2.1423578272132899</v>
      </c>
      <c r="D21" s="115">
        <v>4168</v>
      </c>
      <c r="E21" s="114">
        <v>4299</v>
      </c>
      <c r="F21" s="114">
        <v>4334</v>
      </c>
      <c r="G21" s="114">
        <v>4273</v>
      </c>
      <c r="H21" s="140">
        <v>4173</v>
      </c>
      <c r="I21" s="115">
        <v>-5</v>
      </c>
      <c r="J21" s="116">
        <v>-0.11981787682722263</v>
      </c>
    </row>
    <row r="22" spans="1:15" s="110" customFormat="1" ht="24.95" customHeight="1" x14ac:dyDescent="0.2">
      <c r="A22" s="201" t="s">
        <v>152</v>
      </c>
      <c r="B22" s="199" t="s">
        <v>153</v>
      </c>
      <c r="C22" s="113">
        <v>1.6448044738681689</v>
      </c>
      <c r="D22" s="115">
        <v>3200</v>
      </c>
      <c r="E22" s="114">
        <v>3249</v>
      </c>
      <c r="F22" s="114">
        <v>3252</v>
      </c>
      <c r="G22" s="114">
        <v>3198</v>
      </c>
      <c r="H22" s="140">
        <v>3322</v>
      </c>
      <c r="I22" s="115">
        <v>-122</v>
      </c>
      <c r="J22" s="116">
        <v>-3.6724864539434074</v>
      </c>
    </row>
    <row r="23" spans="1:15" s="110" customFormat="1" ht="24.95" customHeight="1" x14ac:dyDescent="0.2">
      <c r="A23" s="193" t="s">
        <v>154</v>
      </c>
      <c r="B23" s="199" t="s">
        <v>155</v>
      </c>
      <c r="C23" s="113">
        <v>1.834984991159176</v>
      </c>
      <c r="D23" s="115">
        <v>3570</v>
      </c>
      <c r="E23" s="114">
        <v>3603</v>
      </c>
      <c r="F23" s="114">
        <v>3620</v>
      </c>
      <c r="G23" s="114">
        <v>3584</v>
      </c>
      <c r="H23" s="140">
        <v>3639</v>
      </c>
      <c r="I23" s="115">
        <v>-69</v>
      </c>
      <c r="J23" s="116">
        <v>-1.8961253091508656</v>
      </c>
    </row>
    <row r="24" spans="1:15" s="110" customFormat="1" ht="24.95" customHeight="1" x14ac:dyDescent="0.2">
      <c r="A24" s="193" t="s">
        <v>156</v>
      </c>
      <c r="B24" s="199" t="s">
        <v>221</v>
      </c>
      <c r="C24" s="113">
        <v>6.8351905917184093</v>
      </c>
      <c r="D24" s="115">
        <v>13298</v>
      </c>
      <c r="E24" s="114">
        <v>13279</v>
      </c>
      <c r="F24" s="114">
        <v>13277</v>
      </c>
      <c r="G24" s="114">
        <v>12949</v>
      </c>
      <c r="H24" s="140">
        <v>12984</v>
      </c>
      <c r="I24" s="115">
        <v>314</v>
      </c>
      <c r="J24" s="116">
        <v>2.4183610597658656</v>
      </c>
    </row>
    <row r="25" spans="1:15" s="110" customFormat="1" ht="24.95" customHeight="1" x14ac:dyDescent="0.2">
      <c r="A25" s="193" t="s">
        <v>222</v>
      </c>
      <c r="B25" s="204" t="s">
        <v>159</v>
      </c>
      <c r="C25" s="113">
        <v>3.3070849952711869</v>
      </c>
      <c r="D25" s="115">
        <v>6434</v>
      </c>
      <c r="E25" s="114">
        <v>6389</v>
      </c>
      <c r="F25" s="114">
        <v>6450</v>
      </c>
      <c r="G25" s="114">
        <v>6479</v>
      </c>
      <c r="H25" s="140">
        <v>6444</v>
      </c>
      <c r="I25" s="115">
        <v>-10</v>
      </c>
      <c r="J25" s="116">
        <v>-0.15518311607697083</v>
      </c>
    </row>
    <row r="26" spans="1:15" s="110" customFormat="1" ht="24.95" customHeight="1" x14ac:dyDescent="0.2">
      <c r="A26" s="201">
        <v>782.78300000000002</v>
      </c>
      <c r="B26" s="203" t="s">
        <v>160</v>
      </c>
      <c r="C26" s="113">
        <v>3.1739586331674823</v>
      </c>
      <c r="D26" s="115">
        <v>6175</v>
      </c>
      <c r="E26" s="114">
        <v>6366</v>
      </c>
      <c r="F26" s="114">
        <v>6782</v>
      </c>
      <c r="G26" s="114">
        <v>6401</v>
      </c>
      <c r="H26" s="140">
        <v>6358</v>
      </c>
      <c r="I26" s="115">
        <v>-183</v>
      </c>
      <c r="J26" s="116">
        <v>-2.8782636049072035</v>
      </c>
    </row>
    <row r="27" spans="1:15" s="110" customFormat="1" ht="24.95" customHeight="1" x14ac:dyDescent="0.2">
      <c r="A27" s="193" t="s">
        <v>161</v>
      </c>
      <c r="B27" s="199" t="s">
        <v>223</v>
      </c>
      <c r="C27" s="113">
        <v>4.9858135614128871</v>
      </c>
      <c r="D27" s="115">
        <v>9700</v>
      </c>
      <c r="E27" s="114">
        <v>9654</v>
      </c>
      <c r="F27" s="114">
        <v>9642</v>
      </c>
      <c r="G27" s="114">
        <v>9519</v>
      </c>
      <c r="H27" s="140">
        <v>9389</v>
      </c>
      <c r="I27" s="115">
        <v>311</v>
      </c>
      <c r="J27" s="116">
        <v>3.3123868356587498</v>
      </c>
    </row>
    <row r="28" spans="1:15" s="110" customFormat="1" ht="24.95" customHeight="1" x14ac:dyDescent="0.2">
      <c r="A28" s="193" t="s">
        <v>163</v>
      </c>
      <c r="B28" s="199" t="s">
        <v>164</v>
      </c>
      <c r="C28" s="113">
        <v>3.3487191085159753</v>
      </c>
      <c r="D28" s="115">
        <v>6515</v>
      </c>
      <c r="E28" s="114">
        <v>6467</v>
      </c>
      <c r="F28" s="114">
        <v>6364</v>
      </c>
      <c r="G28" s="114">
        <v>6088</v>
      </c>
      <c r="H28" s="140">
        <v>6099</v>
      </c>
      <c r="I28" s="115">
        <v>416</v>
      </c>
      <c r="J28" s="116">
        <v>6.8207902934907363</v>
      </c>
    </row>
    <row r="29" spans="1:15" s="110" customFormat="1" ht="24.95" customHeight="1" x14ac:dyDescent="0.2">
      <c r="A29" s="193">
        <v>86</v>
      </c>
      <c r="B29" s="199" t="s">
        <v>165</v>
      </c>
      <c r="C29" s="113">
        <v>8.6737735926641726</v>
      </c>
      <c r="D29" s="115">
        <v>16875</v>
      </c>
      <c r="E29" s="114">
        <v>16836</v>
      </c>
      <c r="F29" s="114">
        <v>16692</v>
      </c>
      <c r="G29" s="114">
        <v>16362</v>
      </c>
      <c r="H29" s="140">
        <v>16452</v>
      </c>
      <c r="I29" s="115">
        <v>423</v>
      </c>
      <c r="J29" s="116">
        <v>2.5711159737417941</v>
      </c>
    </row>
    <row r="30" spans="1:15" s="110" customFormat="1" ht="24.95" customHeight="1" x14ac:dyDescent="0.2">
      <c r="A30" s="193">
        <v>87.88</v>
      </c>
      <c r="B30" s="204" t="s">
        <v>166</v>
      </c>
      <c r="C30" s="113">
        <v>8.9549323574160127</v>
      </c>
      <c r="D30" s="115">
        <v>17422</v>
      </c>
      <c r="E30" s="114">
        <v>17498</v>
      </c>
      <c r="F30" s="114">
        <v>17433</v>
      </c>
      <c r="G30" s="114">
        <v>17106</v>
      </c>
      <c r="H30" s="140">
        <v>16913</v>
      </c>
      <c r="I30" s="115">
        <v>509</v>
      </c>
      <c r="J30" s="116">
        <v>3.0095193046768758</v>
      </c>
    </row>
    <row r="31" spans="1:15" s="110" customFormat="1" ht="24.95" customHeight="1" x14ac:dyDescent="0.2">
      <c r="A31" s="193" t="s">
        <v>167</v>
      </c>
      <c r="B31" s="199" t="s">
        <v>168</v>
      </c>
      <c r="C31" s="113">
        <v>3.135408528311197</v>
      </c>
      <c r="D31" s="115">
        <v>6100</v>
      </c>
      <c r="E31" s="114">
        <v>6147</v>
      </c>
      <c r="F31" s="114">
        <v>6176</v>
      </c>
      <c r="G31" s="114">
        <v>6018</v>
      </c>
      <c r="H31" s="140">
        <v>6006</v>
      </c>
      <c r="I31" s="115">
        <v>94</v>
      </c>
      <c r="J31" s="116">
        <v>1.5651015651015652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0.22564661375878942</v>
      </c>
      <c r="D34" s="115">
        <v>439</v>
      </c>
      <c r="E34" s="114">
        <v>422</v>
      </c>
      <c r="F34" s="114">
        <v>445</v>
      </c>
      <c r="G34" s="114">
        <v>449</v>
      </c>
      <c r="H34" s="140">
        <v>429</v>
      </c>
      <c r="I34" s="115">
        <v>10</v>
      </c>
      <c r="J34" s="116">
        <v>2.3310023310023311</v>
      </c>
    </row>
    <row r="35" spans="1:10" s="110" customFormat="1" ht="24.95" customHeight="1" x14ac:dyDescent="0.2">
      <c r="A35" s="292" t="s">
        <v>171</v>
      </c>
      <c r="B35" s="293" t="s">
        <v>172</v>
      </c>
      <c r="C35" s="113">
        <v>25.768432090135285</v>
      </c>
      <c r="D35" s="115">
        <v>50133</v>
      </c>
      <c r="E35" s="114">
        <v>50485</v>
      </c>
      <c r="F35" s="114">
        <v>51109</v>
      </c>
      <c r="G35" s="114">
        <v>50430</v>
      </c>
      <c r="H35" s="140">
        <v>50331</v>
      </c>
      <c r="I35" s="115">
        <v>-198</v>
      </c>
      <c r="J35" s="116">
        <v>-0.39339572033140607</v>
      </c>
    </row>
    <row r="36" spans="1:10" s="110" customFormat="1" ht="24.95" customHeight="1" x14ac:dyDescent="0.2">
      <c r="A36" s="294" t="s">
        <v>173</v>
      </c>
      <c r="B36" s="295" t="s">
        <v>174</v>
      </c>
      <c r="C36" s="125">
        <v>74.005921296105925</v>
      </c>
      <c r="D36" s="143">
        <v>143980</v>
      </c>
      <c r="E36" s="144">
        <v>145567</v>
      </c>
      <c r="F36" s="144">
        <v>145278</v>
      </c>
      <c r="G36" s="144">
        <v>142677</v>
      </c>
      <c r="H36" s="145">
        <v>142478</v>
      </c>
      <c r="I36" s="143">
        <v>1502</v>
      </c>
      <c r="J36" s="146">
        <v>1.0541978410702002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2020-09-28T07:42:31Z</dcterms:created>
  <dcterms:modified xsi:type="dcterms:W3CDTF">2020-09-28T10:33:10Z</dcterms:modified>
</cp:coreProperties>
</file>