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M42" i="24" s="1"/>
  <c r="B42" i="24"/>
  <c r="D42" i="24" s="1"/>
  <c r="M41" i="24"/>
  <c r="K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K57" i="15"/>
  <c r="L57" i="15" s="1"/>
  <c r="C38" i="24"/>
  <c r="C37" i="24"/>
  <c r="C35" i="24"/>
  <c r="C34" i="24"/>
  <c r="C33" i="24"/>
  <c r="C32" i="24"/>
  <c r="G32" i="24" s="1"/>
  <c r="C31" i="24"/>
  <c r="C30" i="24"/>
  <c r="G30" i="24" s="1"/>
  <c r="C29" i="24"/>
  <c r="C28" i="24"/>
  <c r="C27" i="24"/>
  <c r="C26" i="24"/>
  <c r="C25" i="24"/>
  <c r="C24" i="24"/>
  <c r="C23" i="24"/>
  <c r="C22" i="24"/>
  <c r="I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K18" i="24"/>
  <c r="J18" i="24"/>
  <c r="H18" i="24"/>
  <c r="F18" i="24"/>
  <c r="D18" i="24"/>
  <c r="F29" i="24"/>
  <c r="D29" i="24"/>
  <c r="J29" i="24"/>
  <c r="H29" i="24"/>
  <c r="K29" i="24"/>
  <c r="F35" i="24"/>
  <c r="D35" i="24"/>
  <c r="J35" i="24"/>
  <c r="H35" i="24"/>
  <c r="K35" i="24"/>
  <c r="B45" i="24"/>
  <c r="B39" i="24"/>
  <c r="G9" i="24"/>
  <c r="L9" i="24"/>
  <c r="I9" i="24"/>
  <c r="M9" i="24"/>
  <c r="E9" i="24"/>
  <c r="F7" i="24"/>
  <c r="D7" i="24"/>
  <c r="J7" i="24"/>
  <c r="H7" i="24"/>
  <c r="K7" i="24"/>
  <c r="K8" i="24"/>
  <c r="J8" i="24"/>
  <c r="H8" i="24"/>
  <c r="F8" i="24"/>
  <c r="D8" i="24"/>
  <c r="B14" i="24"/>
  <c r="B6" i="24"/>
  <c r="F17" i="24"/>
  <c r="D17" i="24"/>
  <c r="J17" i="24"/>
  <c r="H17" i="24"/>
  <c r="K17" i="24"/>
  <c r="F23" i="24"/>
  <c r="D23" i="24"/>
  <c r="J23" i="24"/>
  <c r="H23" i="24"/>
  <c r="K23" i="24"/>
  <c r="K26" i="24"/>
  <c r="J26" i="24"/>
  <c r="H26" i="24"/>
  <c r="F26" i="24"/>
  <c r="D26" i="24"/>
  <c r="K32" i="24"/>
  <c r="J32" i="24"/>
  <c r="H32" i="24"/>
  <c r="F32" i="24"/>
  <c r="D32" i="24"/>
  <c r="G33" i="24"/>
  <c r="M33" i="24"/>
  <c r="E33" i="24"/>
  <c r="L33" i="24"/>
  <c r="I33" i="24"/>
  <c r="G15" i="24"/>
  <c r="L15" i="24"/>
  <c r="I15" i="24"/>
  <c r="M15" i="24"/>
  <c r="E15" i="24"/>
  <c r="G21" i="24"/>
  <c r="L21" i="24"/>
  <c r="I21" i="24"/>
  <c r="M21" i="24"/>
  <c r="E21" i="24"/>
  <c r="G27" i="24"/>
  <c r="L27" i="24"/>
  <c r="I27" i="24"/>
  <c r="E27" i="24"/>
  <c r="M27" i="24"/>
  <c r="F21" i="24"/>
  <c r="D21" i="24"/>
  <c r="J21" i="24"/>
  <c r="H21" i="24"/>
  <c r="K21" i="24"/>
  <c r="F27" i="24"/>
  <c r="D27" i="24"/>
  <c r="J27" i="24"/>
  <c r="H27" i="24"/>
  <c r="K27" i="24"/>
  <c r="K30" i="24"/>
  <c r="J30" i="24"/>
  <c r="H30" i="24"/>
  <c r="F30" i="24"/>
  <c r="D30" i="24"/>
  <c r="F33" i="24"/>
  <c r="D33" i="24"/>
  <c r="J33" i="24"/>
  <c r="H33" i="24"/>
  <c r="K33" i="24"/>
  <c r="F15" i="24"/>
  <c r="D15" i="24"/>
  <c r="J15" i="24"/>
  <c r="H15" i="24"/>
  <c r="K15" i="24"/>
  <c r="K24" i="24"/>
  <c r="J24" i="24"/>
  <c r="H24" i="24"/>
  <c r="F24" i="24"/>
  <c r="D24" i="24"/>
  <c r="G25" i="24"/>
  <c r="L25" i="24"/>
  <c r="I25" i="24"/>
  <c r="M25" i="24"/>
  <c r="E25" i="24"/>
  <c r="G31" i="24"/>
  <c r="M31" i="24"/>
  <c r="E31" i="24"/>
  <c r="L31" i="24"/>
  <c r="I31" i="24"/>
  <c r="M38" i="24"/>
  <c r="E38" i="24"/>
  <c r="L38" i="24"/>
  <c r="G38" i="24"/>
  <c r="I38" i="24"/>
  <c r="D38" i="24"/>
  <c r="K38" i="24"/>
  <c r="J38" i="24"/>
  <c r="H38" i="24"/>
  <c r="F38" i="24"/>
  <c r="G7" i="24"/>
  <c r="L7" i="24"/>
  <c r="I7" i="24"/>
  <c r="E7" i="24"/>
  <c r="M7" i="24"/>
  <c r="G19" i="24"/>
  <c r="L19" i="24"/>
  <c r="I19" i="24"/>
  <c r="E19" i="24"/>
  <c r="M19" i="24"/>
  <c r="F19" i="24"/>
  <c r="D19" i="24"/>
  <c r="J19" i="24"/>
  <c r="H19" i="24"/>
  <c r="K19" i="24"/>
  <c r="K22" i="24"/>
  <c r="J22" i="24"/>
  <c r="H22" i="24"/>
  <c r="F22" i="24"/>
  <c r="D22" i="24"/>
  <c r="F25" i="24"/>
  <c r="D25" i="24"/>
  <c r="J25" i="24"/>
  <c r="H25" i="24"/>
  <c r="K25" i="24"/>
  <c r="F31" i="24"/>
  <c r="D31" i="24"/>
  <c r="J31" i="24"/>
  <c r="H31" i="24"/>
  <c r="K31" i="24"/>
  <c r="K34" i="24"/>
  <c r="J34" i="24"/>
  <c r="H34" i="24"/>
  <c r="F34" i="24"/>
  <c r="D34" i="24"/>
  <c r="K16" i="24"/>
  <c r="J16" i="24"/>
  <c r="H16" i="24"/>
  <c r="F16" i="24"/>
  <c r="D16" i="24"/>
  <c r="M8" i="24"/>
  <c r="E8" i="24"/>
  <c r="L8" i="24"/>
  <c r="I8" i="24"/>
  <c r="G8" i="24"/>
  <c r="G17" i="24"/>
  <c r="L17" i="24"/>
  <c r="I17" i="24"/>
  <c r="M17" i="24"/>
  <c r="E17" i="24"/>
  <c r="G23" i="24"/>
  <c r="L23" i="24"/>
  <c r="I23" i="24"/>
  <c r="M23" i="24"/>
  <c r="E23" i="24"/>
  <c r="G29" i="24"/>
  <c r="M29" i="24"/>
  <c r="L29" i="24"/>
  <c r="I29" i="24"/>
  <c r="E29" i="24"/>
  <c r="G35" i="24"/>
  <c r="M35" i="24"/>
  <c r="E35" i="24"/>
  <c r="L35" i="24"/>
  <c r="I35" i="24"/>
  <c r="M20" i="24"/>
  <c r="E20" i="24"/>
  <c r="L20" i="24"/>
  <c r="M28" i="24"/>
  <c r="E28" i="24"/>
  <c r="L28" i="24"/>
  <c r="I37" i="24"/>
  <c r="G37" i="24"/>
  <c r="L37" i="24"/>
  <c r="G20" i="24"/>
  <c r="G28" i="24"/>
  <c r="E37" i="24"/>
  <c r="I20" i="24"/>
  <c r="I28" i="24"/>
  <c r="M37" i="24"/>
  <c r="M18" i="24"/>
  <c r="E18" i="24"/>
  <c r="L18" i="24"/>
  <c r="M26" i="24"/>
  <c r="E26" i="24"/>
  <c r="L26" i="24"/>
  <c r="I34" i="24"/>
  <c r="M34" i="24"/>
  <c r="E34" i="24"/>
  <c r="L34" i="24"/>
  <c r="G18" i="24"/>
  <c r="G26"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8" i="24"/>
  <c r="I26" i="24"/>
  <c r="G34" i="24"/>
  <c r="K20" i="24"/>
  <c r="J20" i="24"/>
  <c r="H20" i="24"/>
  <c r="F20" i="24"/>
  <c r="D20" i="24"/>
  <c r="K28" i="24"/>
  <c r="J28" i="24"/>
  <c r="H28" i="24"/>
  <c r="F28" i="24"/>
  <c r="D28" i="24"/>
  <c r="H37" i="24"/>
  <c r="F37" i="24"/>
  <c r="D37" i="24"/>
  <c r="K37" i="24"/>
  <c r="J37" i="24"/>
  <c r="M16" i="24"/>
  <c r="E16" i="24"/>
  <c r="L16" i="24"/>
  <c r="M24" i="24"/>
  <c r="E24" i="24"/>
  <c r="L24" i="24"/>
  <c r="I32" i="24"/>
  <c r="M32" i="24"/>
  <c r="E32" i="24"/>
  <c r="L32" i="24"/>
  <c r="G16" i="24"/>
  <c r="G24" i="24"/>
  <c r="I16" i="24"/>
  <c r="I24" i="24"/>
  <c r="C14" i="24"/>
  <c r="C6" i="24"/>
  <c r="M22" i="24"/>
  <c r="E22" i="24"/>
  <c r="L22" i="24"/>
  <c r="I30" i="24"/>
  <c r="M30" i="24"/>
  <c r="E30" i="24"/>
  <c r="L30" i="24"/>
  <c r="C45" i="24"/>
  <c r="C39" i="24"/>
  <c r="G2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H40" i="24"/>
  <c r="L41" i="24"/>
  <c r="H42" i="24"/>
  <c r="L43" i="24"/>
  <c r="H44" i="24"/>
  <c r="J40" i="24"/>
  <c r="J42" i="24"/>
  <c r="J44" i="24"/>
  <c r="L40" i="24"/>
  <c r="L42" i="24"/>
  <c r="L44" i="24"/>
  <c r="E40" i="24"/>
  <c r="E42" i="24"/>
  <c r="E44" i="24"/>
  <c r="I45" i="24" l="1"/>
  <c r="G45" i="24"/>
  <c r="L45" i="24"/>
  <c r="M45" i="24"/>
  <c r="E45" i="24"/>
  <c r="K79" i="24"/>
  <c r="K78" i="24"/>
  <c r="K6" i="24"/>
  <c r="J6" i="24"/>
  <c r="H6" i="24"/>
  <c r="F6" i="24"/>
  <c r="D6" i="24"/>
  <c r="I78" i="24"/>
  <c r="I79" i="24"/>
  <c r="M6" i="24"/>
  <c r="E6" i="24"/>
  <c r="L6" i="24"/>
  <c r="I6" i="24"/>
  <c r="G6" i="24"/>
  <c r="K14" i="24"/>
  <c r="J14" i="24"/>
  <c r="H14" i="24"/>
  <c r="F14" i="24"/>
  <c r="D14" i="24"/>
  <c r="H39" i="24"/>
  <c r="F39" i="24"/>
  <c r="D39" i="24"/>
  <c r="K39" i="24"/>
  <c r="J39" i="24"/>
  <c r="J79" i="24"/>
  <c r="J78" i="24"/>
  <c r="H45" i="24"/>
  <c r="F45" i="24"/>
  <c r="D45" i="24"/>
  <c r="K45" i="24"/>
  <c r="J45" i="24"/>
  <c r="I39" i="24"/>
  <c r="G39" i="24"/>
  <c r="L39" i="24"/>
  <c r="M39" i="24"/>
  <c r="E39" i="24"/>
  <c r="M14" i="24"/>
  <c r="E14" i="24"/>
  <c r="L14" i="24"/>
  <c r="G14" i="24"/>
  <c r="I14" i="24"/>
  <c r="I83" i="24" l="1"/>
  <c r="I82" i="24"/>
  <c r="I81" i="24"/>
</calcChain>
</file>

<file path=xl/sharedStrings.xml><?xml version="1.0" encoding="utf-8"?>
<sst xmlns="http://schemas.openxmlformats.org/spreadsheetml/2006/main" count="1619" uniqueCount="521">
  <si>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</si>
  <si>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</si>
  <si>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</si>
  <si>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</si>
  <si>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</si>
  <si>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</si>
  <si>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</si>
  <si>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</si>
  <si>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</si>
  <si>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</si>
  <si>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</si>
  <si>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</si>
  <si>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</si>
  <si>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Köln (357)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</si>
  <si>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</si>
  <si>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</si>
  <si>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</si>
  <si>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</si>
  <si>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</si>
  <si>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</si>
  <si>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</si>
  <si>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</si>
  <si>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</si>
  <si>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</si>
  <si>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</si>
  <si>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</si>
  <si>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</si>
  <si>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</si>
  <si>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</si>
  <si>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</si>
  <si>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</si>
  <si>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</si>
  <si>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</si>
  <si>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</si>
  <si>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</si>
  <si>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</si>
  <si>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</si>
  <si>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</si>
  <si>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</si>
  <si>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</si>
  <si>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</si>
  <si>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</si>
  <si>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</si>
  <si>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</si>
  <si>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</si>
  <si>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</si>
  <si>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</si>
  <si>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</si>
  <si>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</si>
  <si>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</si>
  <si>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</si>
  <si>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</si>
  <si>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</si>
  <si>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</si>
  <si>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</si>
  <si>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</si>
  <si>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</si>
  <si>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</si>
  <si>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</si>
  <si>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</si>
  <si>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</si>
  <si>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</si>
  <si>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</si>
  <si>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</si>
  <si>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</si>
  <si>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</si>
  <si>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</si>
  <si>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</si>
  <si>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</si>
  <si>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</si>
  <si>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</si>
  <si>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</si>
  <si>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</si>
  <si>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</si>
  <si>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</si>
  <si>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</si>
  <si>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</si>
  <si>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</si>
  <si>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</si>
  <si>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</si>
  <si>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</si>
  <si>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</si>
  <si>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</si>
  <si>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</si>
  <si>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</si>
  <si>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</si>
  <si>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</si>
  <si>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</si>
  <si>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</si>
  <si>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</si>
  <si>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</si>
  <si>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</si>
  <si>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Köln (357);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</si>
  <si>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</si>
  <si>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</si>
  <si>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</si>
  <si>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</si>
  <si>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</si>
  <si>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</si>
  <si>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</si>
  <si>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</si>
  <si>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</si>
  <si>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</si>
  <si>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</si>
  <si>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</si>
  <si>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</si>
  <si>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</si>
  <si>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</si>
  <si>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</si>
  <si>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</si>
  <si>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</si>
  <si>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</si>
  <si>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</si>
  <si>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</si>
  <si>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</si>
  <si>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</si>
  <si>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</si>
  <si>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</si>
  <si>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</si>
  <si>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</si>
  <si>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</si>
  <si>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</si>
  <si>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</si>
  <si>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</si>
  <si>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</si>
  <si>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</si>
  <si>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</si>
  <si>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</si>
  <si>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</si>
  <si>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</si>
  <si>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</si>
  <si>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</si>
  <si>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</si>
  <si>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</si>
  <si>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</si>
  <si>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</si>
  <si>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</si>
  <si>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</si>
  <si>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</si>
  <si>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</si>
  <si>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</si>
  <si>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</si>
  <si>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</si>
  <si>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</si>
  <si>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</si>
  <si>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</si>
  <si>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</si>
  <si>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</si>
  <si>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</si>
  <si>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</si>
  <si>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</si>
  <si>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</si>
  <si>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</si>
  <si>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</si>
  <si>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</si>
  <si>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</si>
  <si>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</si>
  <si>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</si>
  <si>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</si>
  <si>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</si>
  <si>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</si>
  <si>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</si>
  <si>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</si>
  <si>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</si>
  <si>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</si>
  <si>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</si>
  <si>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</si>
  <si>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</si>
  <si>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</si>
  <si>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</si>
  <si>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</si>
  <si>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</si>
  <si>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</si>
  <si>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</si>
  <si>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</si>
  <si>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</si>
  <si>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</si>
  <si>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</si>
  <si>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</si>
  <si>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</si>
  <si>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</si>
  <si>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</si>
  <si>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</si>
  <si>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Köln (357)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</si>
  <si>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</si>
  <si>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</si>
  <si>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</si>
  <si>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</si>
  <si>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</si>
  <si>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</si>
  <si>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</si>
  <si>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</si>
  <si>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</si>
  <si>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</si>
  <si>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</si>
  <si>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</si>
  <si>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</si>
  <si>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</si>
  <si>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</si>
  <si>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</si>
  <si>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</si>
  <si>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</si>
  <si>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</si>
  <si>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</si>
  <si>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</si>
  <si>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</si>
  <si>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</si>
  <si>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</si>
  <si>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</si>
  <si>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</si>
  <si>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</si>
  <si>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</si>
  <si>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</si>
  <si>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</si>
  <si>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</si>
  <si>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</si>
  <si>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</si>
  <si>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</si>
  <si>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</si>
  <si>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</si>
  <si>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</si>
  <si>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</si>
  <si>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</si>
  <si>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</si>
  <si>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</si>
  <si>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</si>
  <si>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</si>
  <si>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</si>
  <si>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</si>
  <si>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</si>
  <si>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</si>
  <si>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</si>
  <si>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</si>
  <si>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</si>
  <si>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</si>
  <si>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</si>
  <si>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</si>
  <si>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</si>
  <si>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</si>
  <si>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</si>
  <si>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</si>
  <si>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</si>
  <si>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</si>
  <si>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</si>
  <si>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</si>
  <si>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</si>
  <si>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</si>
  <si>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</si>
  <si>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</si>
  <si>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</si>
  <si>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</si>
  <si>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</si>
  <si>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</si>
  <si>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</si>
  <si>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</si>
  <si>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</si>
  <si>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</si>
  <si>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</si>
  <si>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</si>
  <si>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</si>
  <si>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</si>
  <si>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</si>
  <si>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</si>
  <si>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</si>
  <si>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</si>
  <si>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</si>
  <si>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</si>
  <si>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</si>
  <si>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</si>
  <si>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</si>
  <si>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</si>
  <si>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</si>
  <si>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</si>
  <si>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</si>
  <si>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</si>
  <si>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</si>
  <si>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</si>
  <si>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</si>
  <si>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</si>
  <si>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</si>
  <si>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</si>
  <si>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</si>
  <si>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</si>
  <si>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</si>
  <si>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</si>
  <si>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</si>
  <si>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</si>
  <si>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</si>
  <si>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</si>
  <si>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</si>
  <si>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</si>
  <si>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</si>
  <si>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</si>
  <si>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</si>
  <si>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</si>
  <si>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</si>
  <si>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</si>
  <si>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</si>
  <si>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</si>
  <si>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</si>
  <si>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</si>
  <si>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</si>
  <si>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</si>
  <si>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</si>
  <si>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</si>
  <si>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</si>
  <si>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</si>
  <si>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</si>
  <si>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</si>
  <si>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</si>
  <si>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</si>
  <si>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</si>
  <si>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</si>
  <si>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</si>
  <si>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</si>
  <si>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</si>
  <si>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</si>
  <si>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</si>
  <si>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</si>
  <si>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</si>
  <si>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</si>
  <si>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</si>
  <si>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</si>
  <si>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</si>
  <si>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</si>
  <si>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</si>
  <si>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</si>
  <si>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Köln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</si>
  <si>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</si>
  <si>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</si>
  <si>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</si>
  <si>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</si>
  <si>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</si>
  <si>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</si>
  <si>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</si>
  <si>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</si>
  <si>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</si>
  <si>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</si>
  <si>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</si>
  <si>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</si>
  <si>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</si>
  <si>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</si>
  <si>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</si>
  <si>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</si>
  <si>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</si>
  <si>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</si>
  <si>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</si>
  <si>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</si>
  <si>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</si>
  <si>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</si>
  <si>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</si>
  <si>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</si>
  <si>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</si>
  <si>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</si>
  <si>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</si>
  <si>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</si>
  <si>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</si>
  <si>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</si>
  <si>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</si>
  <si>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</si>
  <si>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</si>
  <si>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</si>
  <si>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</si>
  <si>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</si>
  <si>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</si>
  <si>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</si>
  <si>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</si>
  <si>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</si>
  <si>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</si>
  <si>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</si>
  <si>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</si>
  <si>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</si>
  <si>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</si>
  <si>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</si>
  <si>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Köln (357);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</si>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</sst>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{42F0AAE4-3B12-4A1C-A8D2-864D73BFC543}</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874B-4B3F-813A-B2F0AB3B3330}"/>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{EB1B4388-078F-4EFF-BB36-52679EC8CCBC}</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74B-4B3F-813A-B2F0AB3B33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{9E33D555-8B8D-4C07-8FBA-E2A368576746}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74B-4B3F-813A-B2F0AB3B33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{BBCF56FA-FA43-433D-9710-8ABEF7F7381E}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74B-4B3F-813A-B2F0AB3B33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1.6805837580981586</c:v>
                </c:pt>
                <c:pt idx="1">
                  <c:v>1.3225681822425275</c:v>
                </c:pt>
                <c:pt idx="2">
                  <c:v>1.1186464311118853</c:v>
                </c:pt>
                <c:pt idx="3">
                  <c:v>1.0875687030768</c:v>
                </c:pt>
              </c:numCache>
            </c:numRef>
          </c:val>
          <c:extLst>
            <c:ext xmlns:c16="http://schemas.microsoft.com/office/drawing/2014/chart" uri="{C3380CC4-5D6E-409C-BE32-E72D297353CC}">
              <c16:uniqueId val="{00000004-874B-4B3F-813A-B2F0AB3B33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{57A1B8B1-E7EB-40B6-9B96-C68D71B0E135}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74B-4B3F-813A-B2F0AB3B33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{55E9C1F8-D193-4EBB-AC1E-E7EFC5D6F7C3}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74B-4B3F-813A-B2F0AB3B33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{5D5C1A61-DDE6-4F90-9A22-EA6DB105A7AA}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74B-4B3F-813A-B2F0AB3B33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{B5CAF527-6413-4F40-AD79-7314271051C7}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74B-4B3F-813A-B2F0AB3B33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74B-4B3F-813A-B2F0AB3B33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74B-4B3F-813A-B2F0AB3B33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{90D0EEC4-0B96-4253-9FCA-388BFDA03945}</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3298-4D9D-95EF-42430E4A762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{F5F25DCB-F92F-4E1D-9826-36F5ECE61B1F}</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3298-4D9D-95EF-42430E4A762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{D639C124-6B44-4068-A72D-C59375DC08D4}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298-4D9D-95EF-42430E4A762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{A3977A51-52B4-4B68-AC0E-63D4CD4165AA}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298-4D9D-95EF-42430E4A76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-2.5735262621330111</c:v>
                </c:pt>
                <c:pt idx="1">
                  <c:v>-3.156552267354261</c:v>
                </c:pt>
                <c:pt idx="2">
                  <c:v>-2.7637010795899166</c:v>
                </c:pt>
                <c:pt idx="3">
                  <c:v>-2.8655893304673015</c:v>
                </c:pt>
              </c:numCache>
            </c:numRef>
          </c:val>
          <c:extLst>
            <c:ext xmlns:c16="http://schemas.microsoft.com/office/drawing/2014/chart" uri="{C3380CC4-5D6E-409C-BE32-E72D297353CC}">
              <c16:uniqueId val="{00000004-3298-4D9D-95EF-42430E4A762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{AF1B49C4-F90E-46D8-9CD5-3CDD2B7F56A3}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298-4D9D-95EF-42430E4A762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{D20D972A-48E0-4317-8ECF-C1B21D87F020}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298-4D9D-95EF-42430E4A762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{64303C9F-EA78-4CE4-8CC2-145F37CC6C94}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298-4D9D-95EF-42430E4A762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{10C3E25D-0A48-4EEE-B9D2-DC84E5089786}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298-4D9D-95EF-42430E4A76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98-4D9D-95EF-42430E4A762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98-4D9D-95EF-42430E4A762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{1B1574C8-4537-4140-A939-6CE35C9EF770}</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DA38-4B55-B1BC-274ACCDF0F9C}"/>
                </c:ext>
              </c:extLst>
            </c:dLbl>
            <c:dLbl>
              <c:idx val="1"/>
              <c:tx>
                <c:strRef>
                  <c:f>Daten_Diagramme!$D$15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{974396E5-6032-45A0-97CD-28D92ED7EE72}</c15:txfldGUID>
                      <c15:f>Daten_Diagramme!$D$15</c15:f>
                      <c15:dlblFieldTableCache>
                        <c:ptCount val="1"/>
                        <c:pt idx="0">
                          <c:v>7.5</c:v>
                        </c:pt>
                      </c15:dlblFieldTableCache>
                    </c15:dlblFTEntry>
                  </c15:dlblFieldTable>
                  <c15:showDataLabelsRange val="0"/>
                </c:ext>
                <c:ext xmlns:c16="http://schemas.microsoft.com/office/drawing/2014/chart" uri="{C3380CC4-5D6E-409C-BE32-E72D297353CC}">
                  <c16:uniqueId val="{00000001-DA38-4B55-B1BC-274ACCDF0F9C}"/>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{A1391E22-640E-4271-8DF3-EB2B1B399423}</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DA38-4B55-B1BC-274ACCDF0F9C}"/>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{B4DBDBA5-3CDE-4012-ABCC-5AB0FBDE7547}</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DA38-4B55-B1BC-274ACCDF0F9C}"/>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{F5153A32-4712-46B3-95EE-9BC8B4D2B613}</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DA38-4B55-B1BC-274ACCDF0F9C}"/>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{F9C079C8-33AF-42F1-B0ED-D429CBB7994D}</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DA38-4B55-B1BC-274ACCDF0F9C}"/>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{5088B13E-9E0F-4F37-966D-9D1CC1D100D8}</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DA38-4B55-B1BC-274ACCDF0F9C}"/>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{0ED24F8B-E78A-4006-B1E7-481152228E99}</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DA38-4B55-B1BC-274ACCDF0F9C}"/>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{DF8648C0-0450-44AF-847C-4CBFD32FD641}</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DA38-4B55-B1BC-274ACCDF0F9C}"/>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{D72CDD41-498A-4C8B-8A39-B240E664D81C}</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DA38-4B55-B1BC-274ACCDF0F9C}"/>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{5F3F099D-6D38-474A-9BA2-300E498AAF8B}</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DA38-4B55-B1BC-274ACCDF0F9C}"/>
                </c:ext>
              </c:extLst>
            </c:dLbl>
            <c:dLbl>
              <c:idx val="11"/>
              <c:tx>
                <c:strRef>
                  <c:f>Daten_Diagramme!$D$25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{BF783B65-2269-4163-BB2A-3D26171FFC48}</c15:txfldGUID>
                      <c15:f>Daten_Diagramme!$D$25</c15:f>
                      <c15:dlblFieldTableCache>
                        <c:ptCount val="1"/>
                        <c:pt idx="0">
                          <c:v>6.8</c:v>
                        </c:pt>
                      </c15:dlblFieldTableCache>
                    </c15:dlblFTEntry>
                  </c15:dlblFieldTable>
                  <c15:showDataLabelsRange val="0"/>
                </c:ext>
                <c:ext xmlns:c16="http://schemas.microsoft.com/office/drawing/2014/chart" uri="{C3380CC4-5D6E-409C-BE32-E72D297353CC}">
                  <c16:uniqueId val="{0000000B-DA38-4B55-B1BC-274ACCDF0F9C}"/>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{B460D777-8EE9-4CC5-8148-49C82CE2007B}</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DA38-4B55-B1BC-274ACCDF0F9C}"/>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{10994A5F-6A4E-4D54-B848-C51771FDC7D5}</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DA38-4B55-B1BC-274ACCDF0F9C}"/>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{676E7F2B-7A5F-4012-8F73-8812030654AA}</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DA38-4B55-B1BC-274ACCDF0F9C}"/>
                </c:ext>
              </c:extLst>
            </c:dLbl>
            <c:dLbl>
              <c:idx val="15"/>
              <c:tx>
                <c:strRef>
                  <c:f>Daten_Diagramme!$D$29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{30E40F8B-E6AE-49B8-9530-92B138D890CE}</c15:txfldGUID>
                      <c15:f>Daten_Diagramme!$D$29</c15:f>
                      <c15:dlblFieldTableCache>
                        <c:ptCount val="1"/>
                        <c:pt idx="0">
                          <c:v>-6.1</c:v>
                        </c:pt>
                      </c15:dlblFieldTableCache>
                    </c15:dlblFTEntry>
                  </c15:dlblFieldTable>
                  <c15:showDataLabelsRange val="0"/>
                </c:ext>
                <c:ext xmlns:c16="http://schemas.microsoft.com/office/drawing/2014/chart" uri="{C3380CC4-5D6E-409C-BE32-E72D297353CC}">
                  <c16:uniqueId val="{0000000F-DA38-4B55-B1BC-274ACCDF0F9C}"/>
                </c:ext>
              </c:extLst>
            </c:dLbl>
            <c:dLbl>
              <c:idx val="16"/>
              <c:tx>
                <c:strRef>
                  <c:f>Daten_Diagramme!$D$30</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{E052AFB2-4BB6-408F-9017-9B196E7A3AD6}</c15:txfldGUID>
                      <c15:f>Daten_Diagramme!$D$30</c15:f>
                      <c15:dlblFieldTableCache>
                        <c:ptCount val="1"/>
                        <c:pt idx="0">
                          <c:v>14.2</c:v>
                        </c:pt>
                      </c15:dlblFieldTableCache>
                    </c15:dlblFTEntry>
                  </c15:dlblFieldTable>
                  <c15:showDataLabelsRange val="0"/>
                </c:ext>
                <c:ext xmlns:c16="http://schemas.microsoft.com/office/drawing/2014/chart" uri="{C3380CC4-5D6E-409C-BE32-E72D297353CC}">
                  <c16:uniqueId val="{00000010-DA38-4B55-B1BC-274ACCDF0F9C}"/>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{C04B75FC-B317-49D2-89C0-BFCD3450CBDE}</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DA38-4B55-B1BC-274ACCDF0F9C}"/>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{DB15CAC6-0197-4F2C-B935-CA61650D2F3D}</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DA38-4B55-B1BC-274ACCDF0F9C}"/>
                </c:ext>
              </c:extLst>
            </c:dLbl>
            <c:dLbl>
              <c:idx val="19"/>
              <c:tx>
                <c:strRef>
                  <c:f>Daten_Diagramme!$D$33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{05710F9C-3D4B-4D17-92EC-C2EE62B8656D}</c15:txfldGUID>
                      <c15:f>Daten_Diagramme!$D$33</c15:f>
                      <c15:dlblFieldTableCache>
                        <c:ptCount val="1"/>
                        <c:pt idx="0">
                          <c:v>4.7</c:v>
                        </c:pt>
                      </c15:dlblFieldTableCache>
                    </c15:dlblFTEntry>
                  </c15:dlblFieldTable>
                  <c15:showDataLabelsRange val="0"/>
                </c:ext>
                <c:ext xmlns:c16="http://schemas.microsoft.com/office/drawing/2014/chart" uri="{C3380CC4-5D6E-409C-BE32-E72D297353CC}">
                  <c16:uniqueId val="{00000013-DA38-4B55-B1BC-274ACCDF0F9C}"/>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{2458A88C-FB77-465A-8F34-A4030A0F1157}</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DA38-4B55-B1BC-274ACCDF0F9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{11EA4B11-CE81-4B98-9549-883A9F9C83DD}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A38-4B55-B1BC-274ACCDF0F9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{C05C25CD-437D-4351-9E64-95EFE6660794}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A38-4B55-B1BC-274ACCDF0F9C}"/>
                </c:ext>
              </c:extLst>
            </c:dLbl>
            <c:dLbl>
              <c:idx val="23"/>
              <c:tx>
                <c:strRef>
                  <c:f>Daten_Diagramme!$D$37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{0055B07F-C199-4E4A-86F9-1D184BED1FCA}</c15:txfldGUID>
                      <c15:f>Daten_Diagramme!$D$37</c15:f>
                      <c15:dlblFieldTableCache>
                        <c:ptCount val="1"/>
                        <c:pt idx="0">
                          <c:v>7.5</c:v>
                        </c:pt>
                      </c15:dlblFieldTableCache>
                    </c15:dlblFTEntry>
                  </c15:dlblFieldTable>
                  <c15:showDataLabelsRange val="0"/>
                </c:ext>
                <c:ext xmlns:c16="http://schemas.microsoft.com/office/drawing/2014/chart" uri="{C3380CC4-5D6E-409C-BE32-E72D297353CC}">
                  <c16:uniqueId val="{00000017-DA38-4B55-B1BC-274ACCDF0F9C}"/>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{5E157B94-2067-4248-944C-615D9723790D}</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DA38-4B55-B1BC-274ACCDF0F9C}"/>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{6EDE3700-D8EF-4868-83CF-2059FD017DB9}</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DA38-4B55-B1BC-274ACCDF0F9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{02989F44-6E06-4BE4-8CE2-56A44FD153E5}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A38-4B55-B1BC-274ACCDF0F9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{2B6D4075-A731-47A2-B17F-B55F764F73B7}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A38-4B55-B1BC-274ACCDF0F9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{B9BE2433-FBA4-4D3C-8205-56F44D525E03}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A38-4B55-B1BC-274ACCDF0F9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{EB384D08-9AC2-45E3-B55A-95ACFC386E80}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A38-4B55-B1BC-274ACCDF0F9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{EA97B981-7172-4DB2-A69B-703918BA1F03}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A38-4B55-B1BC-274ACCDF0F9C}"/>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{252DFE8D-9E13-438B-8F64-E108B502575F}</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DA38-4B55-B1BC-274ACCDF0F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1.6805837580981586</c:v>
                </c:pt>
                <c:pt idx="1">
                  <c:v>7.5376884422110555</c:v>
                </c:pt>
                <c:pt idx="2">
                  <c:v>2.4763766699250569</c:v>
                </c:pt>
                <c:pt idx="3">
                  <c:v>-2.8105549224160602</c:v>
                </c:pt>
                <c:pt idx="4">
                  <c:v>1.5544554455445545</c:v>
                </c:pt>
                <c:pt idx="5">
                  <c:v>-4.4206763662766342</c:v>
                </c:pt>
                <c:pt idx="6">
                  <c:v>-1.5908682365630056</c:v>
                </c:pt>
                <c:pt idx="7">
                  <c:v>4.2906043437204913</c:v>
                </c:pt>
                <c:pt idx="8">
                  <c:v>1.0805148588729929</c:v>
                </c:pt>
                <c:pt idx="9">
                  <c:v>2.7216114399938496</c:v>
                </c:pt>
                <c:pt idx="10">
                  <c:v>0.46597006495340298</c:v>
                </c:pt>
                <c:pt idx="11">
                  <c:v>6.7679440129726043</c:v>
                </c:pt>
                <c:pt idx="12">
                  <c:v>0.77789699570815452</c:v>
                </c:pt>
                <c:pt idx="13">
                  <c:v>1.2462662215417053</c:v>
                </c:pt>
                <c:pt idx="14">
                  <c:v>-5.1380224370130394</c:v>
                </c:pt>
                <c:pt idx="15">
                  <c:v>-6.063540090771558</c:v>
                </c:pt>
                <c:pt idx="16">
                  <c:v>14.186291170996196</c:v>
                </c:pt>
                <c:pt idx="17">
                  <c:v>2.1509911429776465</c:v>
                </c:pt>
                <c:pt idx="18">
                  <c:v>2.8422287670904867</c:v>
                </c:pt>
                <c:pt idx="19">
                  <c:v>4.7468958930276983</c:v>
                </c:pt>
                <c:pt idx="20">
                  <c:v>0.71680132587528489</c:v>
                </c:pt>
                <c:pt idx="21">
                  <c:v>0</c:v>
                </c:pt>
                <c:pt idx="23">
                  <c:v>7.5376884422110555</c:v>
                </c:pt>
                <c:pt idx="24">
                  <c:v>-0.77897723174572642</c:v>
                </c:pt>
                <c:pt idx="25">
                  <c:v>2.0909353133276452</c:v>
                </c:pt>
              </c:numCache>
            </c:numRef>
          </c:val>
          <c:extLst>
            <c:ext xmlns:c16="http://schemas.microsoft.com/office/drawing/2014/chart" uri="{C3380CC4-5D6E-409C-BE32-E72D297353CC}">
              <c16:uniqueId val="{00000020-DA38-4B55-B1BC-274ACCDF0F9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{262F685B-FDA4-4279-9DEF-9A859D1AE943}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A38-4B55-B1BC-274ACCDF0F9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{B5E5B4AC-01E6-4C72-905F-D85A2582DA1C}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A38-4B55-B1BC-274ACCDF0F9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{5CF623AA-7362-4852-A0DE-EE7D87B3144C}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A38-4B55-B1BC-274ACCDF0F9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{96C9DA7F-4F6C-4B4C-97E0-750C1EEE0FDF}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A38-4B55-B1BC-274ACCDF0F9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{551B4927-5D6B-4081-B489-E5A2627A5797}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A38-4B55-B1BC-274ACCDF0F9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{CD43C2B9-2019-4E52-ABC3-E1B7EFC41DD1}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A38-4B55-B1BC-274ACCDF0F9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{9D2E7B42-D5F7-4934-B5F7-E4B8C3E8311A}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A38-4B55-B1BC-274ACCDF0F9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{E156807D-3AC5-4C76-81D9-486D5014051C}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A38-4B55-B1BC-274ACCDF0F9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{D96CB29E-6534-47DE-B0E8-FC637A72F059}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A38-4B55-B1BC-274ACCDF0F9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{3B34F5AC-7B30-4661-82CE-7751E4BE014A}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A38-4B55-B1BC-274ACCDF0F9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{05451FD4-914E-4FCC-81A7-58D62E191CFF}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A38-4B55-B1BC-274ACCDF0F9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{308CD9C8-18C5-41AB-BFE8-016DD35BACDD}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A38-4B55-B1BC-274ACCDF0F9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{DFDC1220-E283-4BDE-99AE-6D1F864A1AB1}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A38-4B55-B1BC-274ACCDF0F9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{124FE9DD-48A9-43F3-AA3C-87ED9F075C68}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A38-4B55-B1BC-274ACCDF0F9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{316CE152-E1FA-4127-BECA-A26170CEB0BA}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A38-4B55-B1BC-274ACCDF0F9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{DFD88F9C-5FCF-4830-B5C5-9161A4BFF60F}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A38-4B55-B1BC-274ACCDF0F9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{65B06CBC-2998-4D36-A384-3F952B71C9ED}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A38-4B55-B1BC-274ACCDF0F9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{4EC16B09-6B66-4E7F-A7A5-F759457E50DB}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A38-4B55-B1BC-274ACCDF0F9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{BA4AB88F-60DE-4489-88A3-23C4913AC2D1}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A38-4B55-B1BC-274ACCDF0F9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{E0D49C6F-1671-4DB7-901C-3389D8D148B7}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A38-4B55-B1BC-274ACCDF0F9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{15144425-436A-467B-824B-1B37662BABFB}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A38-4B55-B1BC-274ACCDF0F9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{B91D1456-13F3-45AC-8D2B-23C1A30FCDD9}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A38-4B55-B1BC-274ACCDF0F9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{56513A7A-5525-4BD2-A9C9-4FFB697BE113}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A38-4B55-B1BC-274ACCDF0F9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{23ACDF29-D10A-4441-8190-26DA31C22440}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A38-4B55-B1BC-274ACCDF0F9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{A51DDF86-2052-445E-A693-04C9BA0865A0}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A38-4B55-B1BC-274ACCDF0F9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{DE875463-F503-46B3-863E-96E9C91C6914}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A38-4B55-B1BC-274ACCDF0F9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{C0D4F617-A040-42A3-80C9-EF14675C7BF8}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A38-4B55-B1BC-274ACCDF0F9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{BF80DFB3-8847-4AAE-A60C-A1FB8E9F9E3F}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A38-4B55-B1BC-274ACCDF0F9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{AF308489-060B-428A-98CC-C92155A82E5B}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A38-4B55-B1BC-274ACCDF0F9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{C434DB33-0539-4669-B585-4BA45D36C888}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A38-4B55-B1BC-274ACCDF0F9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{C243B8E3-1A8F-433D-A552-48E410E22F88}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A38-4B55-B1BC-274ACCDF0F9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{0CAD0E34-F551-49D5-8862-539BD5B0D83A}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A38-4B55-B1BC-274ACCDF0F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A38-4B55-B1BC-274ACCDF0F9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A38-4B55-B1BC-274ACCDF0F9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{803A43C4-955B-4E22-B957-8E51F940F19A}</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9A62-4C4C-A1BB-8E71BE29E2FB}"/>
                </c:ext>
              </c:extLst>
            </c:dLbl>
            <c:dLbl>
              <c:idx val="1"/>
              <c:tx>
                <c:strRef>
                  <c:f>Daten_Diagramme!$E$15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{35F0A59A-F85B-4760-A82C-F10C58C405AB}</c15:txfldGUID>
                      <c15:f>Daten_Diagramme!$E$15</c15:f>
                      <c15:dlblFieldTableCache>
                        <c:ptCount val="1"/>
                        <c:pt idx="0">
                          <c:v>7.6</c:v>
                        </c:pt>
                      </c15:dlblFieldTableCache>
                    </c15:dlblFTEntry>
                  </c15:dlblFieldTable>
                  <c15:showDataLabelsRange val="0"/>
                </c:ext>
                <c:ext xmlns:c16="http://schemas.microsoft.com/office/drawing/2014/chart" uri="{C3380CC4-5D6E-409C-BE32-E72D297353CC}">
                  <c16:uniqueId val="{00000001-9A62-4C4C-A1BB-8E71BE29E2FB}"/>
                </c:ext>
              </c:extLst>
            </c:dLbl>
            <c:dLbl>
              <c:idx val="2"/>
              <c:tx>
                <c:strRef>
                  <c:f>Daten_Diagramme!$E$16</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{22F59068-0178-4384-8F65-92C129C05CC9}</c15:txfldGUID>
                      <c15:f>Daten_Diagramme!$E$16</c15:f>
                      <c15:dlblFieldTableCache>
                        <c:ptCount val="1"/>
                        <c:pt idx="0">
                          <c:v>-19.0</c:v>
                        </c:pt>
                      </c15:dlblFieldTableCache>
                    </c15:dlblFTEntry>
                  </c15:dlblFieldTable>
                  <c15:showDataLabelsRange val="0"/>
                </c:ext>
                <c:ext xmlns:c16="http://schemas.microsoft.com/office/drawing/2014/chart" uri="{C3380CC4-5D6E-409C-BE32-E72D297353CC}">
                  <c16:uniqueId val="{00000002-9A62-4C4C-A1BB-8E71BE29E2FB}"/>
                </c:ext>
              </c:extLst>
            </c:dLbl>
            <c:dLbl>
              <c:idx val="3"/>
              <c:tx>
                <c:strRef>
                  <c:f>Daten_Diagramme!$E$17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{4097A9DB-7BBD-4FA7-B1C1-28203264833C}</c15:txfldGUID>
                      <c15:f>Daten_Diagramme!$E$17</c15:f>
                      <c15:dlblFieldTableCache>
                        <c:ptCount val="1"/>
                        <c:pt idx="0">
                          <c:v>-2.6</c:v>
                        </c:pt>
                      </c15:dlblFieldTableCache>
                    </c15:dlblFTEntry>
                  </c15:dlblFieldTable>
                  <c15:showDataLabelsRange val="0"/>
                </c:ext>
                <c:ext xmlns:c16="http://schemas.microsoft.com/office/drawing/2014/chart" uri="{C3380CC4-5D6E-409C-BE32-E72D297353CC}">
                  <c16:uniqueId val="{00000003-9A62-4C4C-A1BB-8E71BE29E2FB}"/>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{F61B893F-6A44-4B3B-B2DB-B8E73882E477}</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9A62-4C4C-A1BB-8E71BE29E2FB}"/>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{E3EDC4B2-156C-4D8C-8E83-8A3B72F79742}</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9A62-4C4C-A1BB-8E71BE29E2FB}"/>
                </c:ext>
              </c:extLst>
            </c:dLbl>
            <c:dLbl>
              <c:idx val="6"/>
              <c:tx>
                <c:strRef>
                  <c:f>Daten_Diagramme!$E$20</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{C27ABC6F-5E5F-4366-A7C6-EEFEDE0E2870}</c15:txfldGUID>
                      <c15:f>Daten_Diagramme!$E$20</c15:f>
                      <c15:dlblFieldTableCache>
                        <c:ptCount val="1"/>
                        <c:pt idx="0">
                          <c:v>-17.0</c:v>
                        </c:pt>
                      </c15:dlblFieldTableCache>
                    </c15:dlblFTEntry>
                  </c15:dlblFieldTable>
                  <c15:showDataLabelsRange val="0"/>
                </c:ext>
                <c:ext xmlns:c16="http://schemas.microsoft.com/office/drawing/2014/chart" uri="{C3380CC4-5D6E-409C-BE32-E72D297353CC}">
                  <c16:uniqueId val="{00000006-9A62-4C4C-A1BB-8E71BE29E2FB}"/>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{51E152AB-14BA-4EB5-8B0A-8A7CBEAA4B97}</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9A62-4C4C-A1BB-8E71BE29E2FB}"/>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{CF358898-C978-4489-BD03-10E6D3C9E8C4}</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9A62-4C4C-A1BB-8E71BE29E2FB}"/>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{07FD0054-555C-4DF2-B974-C47F5FB0E83C}</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9A62-4C4C-A1BB-8E71BE29E2FB}"/>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{97B6D235-F170-434D-89F8-DEE11D57C9C6}</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9A62-4C4C-A1BB-8E71BE29E2FB}"/>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{6C86B94D-D450-4189-9DA0-BC31387D9CD1}</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9A62-4C4C-A1BB-8E71BE29E2FB}"/>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{6499E64A-2A7C-4179-B528-E8868AF9DCFA}</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9A62-4C4C-A1BB-8E71BE29E2FB}"/>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{6EFBBE86-E7BE-4874-B2D6-82456EBBEEE6}</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9A62-4C4C-A1BB-8E71BE29E2FB}"/>
                </c:ext>
              </c:extLst>
            </c:dLbl>
            <c:dLbl>
              <c:idx val="14"/>
              <c:tx>
                <c:strRef>
                  <c:f>Daten_Diagramme!$E$28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{BD64FAE3-DD04-48E9-B718-5CF42CF1A228}</c15:txfldGUID>
                      <c15:f>Daten_Diagramme!$E$28</c15:f>
                      <c15:dlblFieldTableCache>
                        <c:ptCount val="1"/>
                        <c:pt idx="0">
                          <c:v>-5.1</c:v>
                        </c:pt>
                      </c15:dlblFieldTableCache>
                    </c15:dlblFTEntry>
                  </c15:dlblFieldTable>
                  <c15:showDataLabelsRange val="0"/>
                </c:ext>
                <c:ext xmlns:c16="http://schemas.microsoft.com/office/drawing/2014/chart" uri="{C3380CC4-5D6E-409C-BE32-E72D297353CC}">
                  <c16:uniqueId val="{0000000E-9A62-4C4C-A1BB-8E71BE29E2FB}"/>
                </c:ext>
              </c:extLst>
            </c:dLbl>
            <c:dLbl>
              <c:idx val="15"/>
              <c:tx>
                <c:strRef>
                  <c:f>Daten_Diagramme!$E$29</c:f>
                  <c:strCache>
                    <c:ptCount val="1"/>
                    <c:pt idx="0">
                      <c:v>28.1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{730023AB-D93D-49D2-8E99-8660FD2390C2}</c15:txfldGUID>
                      <c15:f>Daten_Diagramme!$E$29</c15:f>
                      <c15:dlblFieldTableCache>
                        <c:ptCount val="1"/>
                        <c:pt idx="0">
                          <c:v>28.1</c:v>
                        </c:pt>
                      </c15:dlblFieldTableCache>
                    </c15:dlblFTEntry>
                  </c15:dlblFieldTable>
                  <c15:showDataLabelsRange val="0"/>
                </c:ext>
                <c:ext xmlns:c16="http://schemas.microsoft.com/office/drawing/2014/chart" uri="{C3380CC4-5D6E-409C-BE32-E72D297353CC}">
                  <c16:uniqueId val="{0000000F-9A62-4C4C-A1BB-8E71BE29E2FB}"/>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{C2520995-2BE7-4CB2-B0A7-3EFDCA2D52F2}</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9A62-4C4C-A1BB-8E71BE29E2FB}"/>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{12662F78-7789-4A09-97C8-404DE6E3553F}</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9A62-4C4C-A1BB-8E71BE29E2FB}"/>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{C26193E9-625E-48CB-A093-95D0BDECA5B8}</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9A62-4C4C-A1BB-8E71BE29E2FB}"/>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{FD8FC676-FD21-472D-A7BD-1DF3C1246A02}</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9A62-4C4C-A1BB-8E71BE29E2FB}"/>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{3994692F-2266-4BCE-B051-ACE7F1712FEC}</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9A62-4C4C-A1BB-8E71BE29E2F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{FEF79C54-9F13-4054-B2C7-778FA31BE0F4}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A62-4C4C-A1BB-8E71BE29E2F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{EF9417B7-3F1F-45A5-AFB0-E9198619A871}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62-4C4C-A1BB-8E71BE29E2FB}"/>
                </c:ext>
              </c:extLst>
            </c:dLbl>
            <c:dLbl>
              <c:idx val="23"/>
              <c:tx>
                <c:strRef>
                  <c:f>Daten_Diagramme!$E$37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{338C9E5E-E1D9-44C2-AB99-E280A4619505}</c15:txfldGUID>
                      <c15:f>Daten_Diagramme!$E$37</c15:f>
                      <c15:dlblFieldTableCache>
                        <c:ptCount val="1"/>
                        <c:pt idx="0">
                          <c:v>7.6</c:v>
                        </c:pt>
                      </c15:dlblFieldTableCache>
                    </c15:dlblFTEntry>
                  </c15:dlblFieldTable>
                  <c15:showDataLabelsRange val="0"/>
                </c:ext>
                <c:ext xmlns:c16="http://schemas.microsoft.com/office/drawing/2014/chart" uri="{C3380CC4-5D6E-409C-BE32-E72D297353CC}">
                  <c16:uniqueId val="{00000017-9A62-4C4C-A1BB-8E71BE29E2FB}"/>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{F01AA7A9-E29A-46AB-95D1-463CEEA55469}</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9A62-4C4C-A1BB-8E71BE29E2FB}"/>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{4CDEF956-70CE-4CDF-A08B-83D45375A5C5}</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9A62-4C4C-A1BB-8E71BE29E2F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{F167CE83-B76C-4C9E-8E36-12EAC765FF95}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62-4C4C-A1BB-8E71BE29E2F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{98846F39-7F0B-48E6-A520-83013C766A2D}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62-4C4C-A1BB-8E71BE29E2F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{25041605-191A-4B9C-A858-EFBD206B2010}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62-4C4C-A1BB-8E71BE29E2F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{48B412A1-86BD-448A-905F-A3C93233F38E}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62-4C4C-A1BB-8E71BE29E2F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{BC1C5F03-62FB-4463-B665-34FCD2AAA771}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62-4C4C-A1BB-8E71BE29E2FB}"/>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{778B8EAB-F3F8-4D5B-B8BD-9909471FEF81}</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9A62-4C4C-A1BB-8E71BE29E2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-2.5735262621330111</c:v>
                </c:pt>
                <c:pt idx="1">
                  <c:v>7.6086956521739131</c:v>
                </c:pt>
                <c:pt idx="2">
                  <c:v>-19.047619047619047</c:v>
                </c:pt>
                <c:pt idx="3">
                  <c:v>-2.6410172807303556</c:v>
                </c:pt>
                <c:pt idx="4">
                  <c:v>0.98360655737704916</c:v>
                </c:pt>
                <c:pt idx="5">
                  <c:v>-5.9523809523809526</c:v>
                </c:pt>
                <c:pt idx="6">
                  <c:v>-17.030567685589521</c:v>
                </c:pt>
                <c:pt idx="7">
                  <c:v>-7.8709169618260522E-2</c:v>
                </c:pt>
                <c:pt idx="8">
                  <c:v>-2.6082584375589213</c:v>
                </c:pt>
                <c:pt idx="9">
                  <c:v>3.4719643520237655</c:v>
                </c:pt>
                <c:pt idx="10">
                  <c:v>-14.403155029717269</c:v>
                </c:pt>
                <c:pt idx="11">
                  <c:v>-5.5513307984790874</c:v>
                </c:pt>
                <c:pt idx="12">
                  <c:v>2.8884462151394423</c:v>
                </c:pt>
                <c:pt idx="13">
                  <c:v>1.4866084863075535</c:v>
                </c:pt>
                <c:pt idx="14">
                  <c:v>-5.0709294939656999</c:v>
                </c:pt>
                <c:pt idx="15">
                  <c:v>28.050531151306345</c:v>
                </c:pt>
                <c:pt idx="16">
                  <c:v>-5.1546391752577323</c:v>
                </c:pt>
                <c:pt idx="17">
                  <c:v>-1.4595311808934099</c:v>
                </c:pt>
                <c:pt idx="18">
                  <c:v>2.2695820647661225</c:v>
                </c:pt>
                <c:pt idx="19">
                  <c:v>1.8782127323052591</c:v>
                </c:pt>
                <c:pt idx="20">
                  <c:v>-3.437604550016728</c:v>
                </c:pt>
                <c:pt idx="21">
                  <c:v>0</c:v>
                </c:pt>
                <c:pt idx="23">
                  <c:v>7.6086956521739131</c:v>
                </c:pt>
                <c:pt idx="24">
                  <c:v>-1.9287576020851434</c:v>
                </c:pt>
                <c:pt idx="25">
                  <c:v>-2.6154401154401152</c:v>
                </c:pt>
              </c:numCache>
            </c:numRef>
          </c:val>
          <c:extLst>
            <c:ext xmlns:c16="http://schemas.microsoft.com/office/drawing/2014/chart" uri="{C3380CC4-5D6E-409C-BE32-E72D297353CC}">
              <c16:uniqueId val="{00000020-9A62-4C4C-A1BB-8E71BE29E2F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{41EC1D4A-074E-4DB2-A71D-43BB12E012A4}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62-4C4C-A1BB-8E71BE29E2F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{0514B6BF-ADAE-42E5-A92D-42C69F488C7D}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62-4C4C-A1BB-8E71BE29E2F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{BDD8B4B7-E42C-4152-8D06-3AC740DA2F30}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62-4C4C-A1BB-8E71BE29E2F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{71E6A994-406F-4A8D-9247-99987613A1FC}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62-4C4C-A1BB-8E71BE29E2F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{8C34DEF5-4DE5-44FE-BF27-26BA0037323E}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62-4C4C-A1BB-8E71BE29E2F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{52EBA706-B84C-4829-B1C8-4FD41C8AA000}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62-4C4C-A1BB-8E71BE29E2F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{41128B28-ECB9-44F5-9720-63C3A464FD86}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62-4C4C-A1BB-8E71BE29E2F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{5D2A62F8-2D25-4E1F-93D6-A849511B9BBE}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62-4C4C-A1BB-8E71BE29E2F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{ADDAA42F-532F-4A4F-A39B-DBF2CF45FA1B}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62-4C4C-A1BB-8E71BE29E2F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{1CCE8E9F-59AC-4877-BCEB-BAEAB6C167D8}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62-4C4C-A1BB-8E71BE29E2F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{43253D8B-2D92-4E48-BCE3-BC849904ADF3}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62-4C4C-A1BB-8E71BE29E2F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{3571FBD4-9C86-4636-B564-E5BE17B35D35}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62-4C4C-A1BB-8E71BE29E2F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{93AD5662-8129-4D5A-8D78-107C0E4CDBBB}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62-4C4C-A1BB-8E71BE29E2F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{F9BB5583-53C2-428F-A8AB-1FA96E7B477A}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62-4C4C-A1BB-8E71BE29E2F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{15AB0467-5B45-463E-AA3B-C29C633D193E}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62-4C4C-A1BB-8E71BE29E2F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{DC4B31C2-220F-42A2-A2E8-45584814E6A2}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62-4C4C-A1BB-8E71BE29E2F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{95345FB3-5D25-468C-82BB-3A993BAD611F}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62-4C4C-A1BB-8E71BE29E2F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{1963EB09-4890-4229-A8E0-2937CC4B7526}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62-4C4C-A1BB-8E71BE29E2F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{BD5A49C7-9CAC-465A-85C2-EC20797A4580}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62-4C4C-A1BB-8E71BE29E2F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{CF5D5615-426D-4145-A637-1163614068A9}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62-4C4C-A1BB-8E71BE29E2F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{F4C0B53E-37BC-4440-8901-BB7345DF1482}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62-4C4C-A1BB-8E71BE29E2F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{FACD1EB8-1107-4224-8762-353C08068A6E}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62-4C4C-A1BB-8E71BE29E2F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{84360338-7DA3-463D-BF56-2B325FAD6EA7}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62-4C4C-A1BB-8E71BE29E2F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{1AE501B7-9E30-4877-9BE3-31E7E44BDD07}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62-4C4C-A1BB-8E71BE29E2F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{702A3492-7576-4DA0-8E65-A356DC0FF293}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62-4C4C-A1BB-8E71BE29E2F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{45CB056E-FF72-4DA7-8127-924B90D6F608}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62-4C4C-A1BB-8E71BE29E2F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{ED27DD77-1C65-48D2-8875-C822702A6EEF}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62-4C4C-A1BB-8E71BE29E2F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{28043E4C-9C63-4497-8BD0-DBA343EBB748}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62-4C4C-A1BB-8E71BE29E2F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{E1442753-6D90-402B-9B10-47A8C4DD0F21}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62-4C4C-A1BB-8E71BE29E2F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{44C6D00E-EA80-403F-88C8-48911314934C}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62-4C4C-A1BB-8E71BE29E2F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{15E64F86-480B-4CB5-BC02-4EBCF2A86697}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62-4C4C-A1BB-8E71BE29E2F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{89C325E4-9914-47D8-8BD0-EE544F2771B4}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62-4C4C-A1BB-8E71BE29E2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A62-4C4C-A1BB-8E71BE29E2F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A62-4C4C-A1BB-8E71BE29E2F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{7774168C-EF71-4100-9940-F18441A31F4E}</c15:txfldGUID>
                      <c15:f>Diagramm!$I$46</c15:f>
                      <c15:dlblFieldTableCache>
                        <c:ptCount val="1"/>
                      </c15:dlblFieldTableCache>
                    </c15:dlblFTEntry>
                  </c15:dlblFieldTable>
                  <c15:showDataLabelsRange val="0"/>
                </c:ext>
                <c:ext xmlns:c16="http://schemas.microsoft.com/office/drawing/2014/chart" uri="{C3380CC4-5D6E-409C-BE32-E72D297353CC}">
                  <c16:uniqueId val="{00000000-0EAE-4B02-BD60-B40C5C78E01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{7BE5346F-595F-483B-99EF-03A7D3DACD18}</c15:txfldGUID>
                      <c15:f>Diagramm!$I$47</c15:f>
                      <c15:dlblFieldTableCache>
                        <c:ptCount val="1"/>
                      </c15:dlblFieldTableCache>
                    </c15:dlblFTEntry>
                  </c15:dlblFieldTable>
                  <c15:showDataLabelsRange val="0"/>
                </c:ext>
                <c:ext xmlns:c16="http://schemas.microsoft.com/office/drawing/2014/chart" uri="{C3380CC4-5D6E-409C-BE32-E72D297353CC}">
                  <c16:uniqueId val="{00000001-0EAE-4B02-BD60-B40C5C78E01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{8AD63045-BD45-41E5-8897-4E02DEB90447}</c15:txfldGUID>
                      <c15:f>Diagramm!$I$48</c15:f>
                      <c15:dlblFieldTableCache>
                        <c:ptCount val="1"/>
                      </c15:dlblFieldTableCache>
                    </c15:dlblFTEntry>
                  </c15:dlblFieldTable>
                  <c15:showDataLabelsRange val="0"/>
                </c:ext>
                <c:ext xmlns:c16="http://schemas.microsoft.com/office/drawing/2014/chart" uri="{C3380CC4-5D6E-409C-BE32-E72D297353CC}">
                  <c16:uniqueId val="{00000002-0EAE-4B02-BD60-B40C5C78E01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{C5B68344-7591-4321-B59E-13282490F96A}</c15:txfldGUID>
                      <c15:f>Diagramm!$I$49</c15:f>
                      <c15:dlblFieldTableCache>
                        <c:ptCount val="1"/>
                      </c15:dlblFieldTableCache>
                    </c15:dlblFTEntry>
                  </c15:dlblFieldTable>
                  <c15:showDataLabelsRange val="0"/>
                </c:ext>
                <c:ext xmlns:c16="http://schemas.microsoft.com/office/drawing/2014/chart" uri="{C3380CC4-5D6E-409C-BE32-E72D297353CC}">
                  <c16:uniqueId val="{00000003-0EAE-4B02-BD60-B40C5C78E01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{3915EA3D-A3A4-4209-AF63-A16EAD9FB3F6}</c15:txfldGUID>
                      <c15:f>Diagramm!$I$50</c15:f>
                      <c15:dlblFieldTableCache>
                        <c:ptCount val="1"/>
                      </c15:dlblFieldTableCache>
                    </c15:dlblFTEntry>
                  </c15:dlblFieldTable>
                  <c15:showDataLabelsRange val="0"/>
                </c:ext>
                <c:ext xmlns:c16="http://schemas.microsoft.com/office/drawing/2014/chart" uri="{C3380CC4-5D6E-409C-BE32-E72D297353CC}">
                  <c16:uniqueId val="{00000004-0EAE-4B02-BD60-B40C5C78E01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{3C430F42-35D4-4A79-85E5-F1CF685ABE0C}</c15:txfldGUID>
                      <c15:f>Diagramm!$I$51</c15:f>
                      <c15:dlblFieldTableCache>
                        <c:ptCount val="1"/>
                      </c15:dlblFieldTableCache>
                    </c15:dlblFTEntry>
                  </c15:dlblFieldTable>
                  <c15:showDataLabelsRange val="0"/>
                </c:ext>
                <c:ext xmlns:c16="http://schemas.microsoft.com/office/drawing/2014/chart" uri="{C3380CC4-5D6E-409C-BE32-E72D297353CC}">
                  <c16:uniqueId val="{00000005-0EAE-4B02-BD60-B40C5C78E01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{C912D57F-EB7C-4FE5-8E91-2FFDC5824951}</c15:txfldGUID>
                      <c15:f>Diagramm!$I$52</c15:f>
                      <c15:dlblFieldTableCache>
                        <c:ptCount val="1"/>
                      </c15:dlblFieldTableCache>
                    </c15:dlblFTEntry>
                  </c15:dlblFieldTable>
                  <c15:showDataLabelsRange val="0"/>
                </c:ext>
                <c:ext xmlns:c16="http://schemas.microsoft.com/office/drawing/2014/chart" uri="{C3380CC4-5D6E-409C-BE32-E72D297353CC}">
                  <c16:uniqueId val="{00000006-0EAE-4B02-BD60-B40C5C78E01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{071B0AC2-CE41-47FE-8BEB-E0C7614BFA91}</c15:txfldGUID>
                      <c15:f>Diagramm!$I$53</c15:f>
                      <c15:dlblFieldTableCache>
                        <c:ptCount val="1"/>
                      </c15:dlblFieldTableCache>
                    </c15:dlblFTEntry>
                  </c15:dlblFieldTable>
                  <c15:showDataLabelsRange val="0"/>
                </c:ext>
                <c:ext xmlns:c16="http://schemas.microsoft.com/office/drawing/2014/chart" uri="{C3380CC4-5D6E-409C-BE32-E72D297353CC}">
                  <c16:uniqueId val="{00000007-0EAE-4B02-BD60-B40C5C78E01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{6E660C31-3D29-441B-B6C8-E1E9E085D264}</c15:txfldGUID>
                      <c15:f>Diagramm!$I$54</c15:f>
                      <c15:dlblFieldTableCache>
                        <c:ptCount val="1"/>
                      </c15:dlblFieldTableCache>
                    </c15:dlblFTEntry>
                  </c15:dlblFieldTable>
                  <c15:showDataLabelsRange val="0"/>
                </c:ext>
                <c:ext xmlns:c16="http://schemas.microsoft.com/office/drawing/2014/chart" uri="{C3380CC4-5D6E-409C-BE32-E72D297353CC}">
                  <c16:uniqueId val="{00000008-0EAE-4B02-BD60-B40C5C78E01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{387221EE-223E-4DF4-8292-EDA248B94399}</c15:txfldGUID>
                      <c15:f>Diagramm!$I$55</c15:f>
                      <c15:dlblFieldTableCache>
                        <c:ptCount val="1"/>
                      </c15:dlblFieldTableCache>
                    </c15:dlblFTEntry>
                  </c15:dlblFieldTable>
                  <c15:showDataLabelsRange val="0"/>
                </c:ext>
                <c:ext xmlns:c16="http://schemas.microsoft.com/office/drawing/2014/chart" uri="{C3380CC4-5D6E-409C-BE32-E72D297353CC}">
                  <c16:uniqueId val="{00000009-0EAE-4B02-BD60-B40C5C78E01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{2AABF882-59EF-4308-8AC7-5717B4E6C61E}</c15:txfldGUID>
                      <c15:f>Diagramm!$I$56</c15:f>
                      <c15:dlblFieldTableCache>
                        <c:ptCount val="1"/>
                      </c15:dlblFieldTableCache>
                    </c15:dlblFTEntry>
                  </c15:dlblFieldTable>
                  <c15:showDataLabelsRange val="0"/>
                </c:ext>
                <c:ext xmlns:c16="http://schemas.microsoft.com/office/drawing/2014/chart" uri="{C3380CC4-5D6E-409C-BE32-E72D297353CC}">
                  <c16:uniqueId val="{0000000A-0EAE-4B02-BD60-B40C5C78E01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{2DBBA61C-F6E4-43E4-AB71-4A8D389CD208}</c15:txfldGUID>
                      <c15:f>Diagramm!$I$57</c15:f>
                      <c15:dlblFieldTableCache>
                        <c:ptCount val="1"/>
                      </c15:dlblFieldTableCache>
                    </c15:dlblFTEntry>
                  </c15:dlblFieldTable>
                  <c15:showDataLabelsRange val="0"/>
                </c:ext>
                <c:ext xmlns:c16="http://schemas.microsoft.com/office/drawing/2014/chart" uri="{C3380CC4-5D6E-409C-BE32-E72D297353CC}">
                  <c16:uniqueId val="{0000000B-0EAE-4B02-BD60-B40C5C78E01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{20074A51-7F97-4C1D-9323-B2C25328F66F}</c15:txfldGUID>
                      <c15:f>Diagramm!$I$58</c15:f>
                      <c15:dlblFieldTableCache>
                        <c:ptCount val="1"/>
                      </c15:dlblFieldTableCache>
                    </c15:dlblFTEntry>
                  </c15:dlblFieldTable>
                  <c15:showDataLabelsRange val="0"/>
                </c:ext>
                <c:ext xmlns:c16="http://schemas.microsoft.com/office/drawing/2014/chart" uri="{C3380CC4-5D6E-409C-BE32-E72D297353CC}">
                  <c16:uniqueId val="{0000000C-0EAE-4B02-BD60-B40C5C78E01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{FFC37A52-01BA-40D5-98C6-7EBE50D32A3C}</c15:txfldGUID>
                      <c15:f>Diagramm!$I$59</c15:f>
                      <c15:dlblFieldTableCache>
                        <c:ptCount val="1"/>
                      </c15:dlblFieldTableCache>
                    </c15:dlblFTEntry>
                  </c15:dlblFieldTable>
                  <c15:showDataLabelsRange val="0"/>
                </c:ext>
                <c:ext xmlns:c16="http://schemas.microsoft.com/office/drawing/2014/chart" uri="{C3380CC4-5D6E-409C-BE32-E72D297353CC}">
                  <c16:uniqueId val="{0000000D-0EAE-4B02-BD60-B40C5C78E01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{6C321F5E-AF05-4BC6-B246-273B4FC09359}</c15:txfldGUID>
                      <c15:f>Diagramm!$I$60</c15:f>
                      <c15:dlblFieldTableCache>
                        <c:ptCount val="1"/>
                      </c15:dlblFieldTableCache>
                    </c15:dlblFTEntry>
                  </c15:dlblFieldTable>
                  <c15:showDataLabelsRange val="0"/>
                </c:ext>
                <c:ext xmlns:c16="http://schemas.microsoft.com/office/drawing/2014/chart" uri="{C3380CC4-5D6E-409C-BE32-E72D297353CC}">
                  <c16:uniqueId val="{0000000E-0EAE-4B02-BD60-B40C5C78E01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{A9307DE6-11C5-458A-A5A7-0B4C248631AD}</c15:txfldGUID>
                      <c15:f>Diagramm!$I$61</c15:f>
                      <c15:dlblFieldTableCache>
                        <c:ptCount val="1"/>
                      </c15:dlblFieldTableCache>
                    </c15:dlblFTEntry>
                  </c15:dlblFieldTable>
                  <c15:showDataLabelsRange val="0"/>
                </c:ext>
                <c:ext xmlns:c16="http://schemas.microsoft.com/office/drawing/2014/chart" uri="{C3380CC4-5D6E-409C-BE32-E72D297353CC}">
                  <c16:uniqueId val="{0000000F-0EAE-4B02-BD60-B40C5C78E01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{D95EDE83-8B2E-4505-809A-71BE193D2D4A}</c15:txfldGUID>
                      <c15:f>Diagramm!$I$62</c15:f>
                      <c15:dlblFieldTableCache>
                        <c:ptCount val="1"/>
                      </c15:dlblFieldTableCache>
                    </c15:dlblFTEntry>
                  </c15:dlblFieldTable>
                  <c15:showDataLabelsRange val="0"/>
                </c:ext>
                <c:ext xmlns:c16="http://schemas.microsoft.com/office/drawing/2014/chart" uri="{C3380CC4-5D6E-409C-BE32-E72D297353CC}">
                  <c16:uniqueId val="{00000010-0EAE-4B02-BD60-B40C5C78E01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{36F51BF9-6C2D-4187-A9BD-E0769569A2F1}</c15:txfldGUID>
                      <c15:f>Diagramm!$I$63</c15:f>
                      <c15:dlblFieldTableCache>
                        <c:ptCount val="1"/>
                      </c15:dlblFieldTableCache>
                    </c15:dlblFTEntry>
                  </c15:dlblFieldTable>
                  <c15:showDataLabelsRange val="0"/>
                </c:ext>
                <c:ext xmlns:c16="http://schemas.microsoft.com/office/drawing/2014/chart" uri="{C3380CC4-5D6E-409C-BE32-E72D297353CC}">
                  <c16:uniqueId val="{00000011-0EAE-4B02-BD60-B40C5C78E01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{8B57FF02-3090-4F0E-8270-36D1E8DEECCE}</c15:txfldGUID>
                      <c15:f>Diagramm!$I$64</c15:f>
                      <c15:dlblFieldTableCache>
                        <c:ptCount val="1"/>
                      </c15:dlblFieldTableCache>
                    </c15:dlblFTEntry>
                  </c15:dlblFieldTable>
                  <c15:showDataLabelsRange val="0"/>
                </c:ext>
                <c:ext xmlns:c16="http://schemas.microsoft.com/office/drawing/2014/chart" uri="{C3380CC4-5D6E-409C-BE32-E72D297353CC}">
                  <c16:uniqueId val="{00000012-0EAE-4B02-BD60-B40C5C78E01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{5C8FDF86-5F68-4661-8382-7094A0B90B5D}</c15:txfldGUID>
                      <c15:f>Diagramm!$I$65</c15:f>
                      <c15:dlblFieldTableCache>
                        <c:ptCount val="1"/>
                      </c15:dlblFieldTableCache>
                    </c15:dlblFTEntry>
                  </c15:dlblFieldTable>
                  <c15:showDataLabelsRange val="0"/>
                </c:ext>
                <c:ext xmlns:c16="http://schemas.microsoft.com/office/drawing/2014/chart" uri="{C3380CC4-5D6E-409C-BE32-E72D297353CC}">
                  <c16:uniqueId val="{00000013-0EAE-4B02-BD60-B40C5C78E01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{5D58EAD3-CF86-4581-A555-F9B88F53DADD}</c15:txfldGUID>
                      <c15:f>Diagramm!$I$66</c15:f>
                      <c15:dlblFieldTableCache>
                        <c:ptCount val="1"/>
                      </c15:dlblFieldTableCache>
                    </c15:dlblFTEntry>
                  </c15:dlblFieldTable>
                  <c15:showDataLabelsRange val="0"/>
                </c:ext>
                <c:ext xmlns:c16="http://schemas.microsoft.com/office/drawing/2014/chart" uri="{C3380CC4-5D6E-409C-BE32-E72D297353CC}">
                  <c16:uniqueId val="{00000014-0EAE-4B02-BD60-B40C5C78E01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{37A0CF2A-FD2D-4439-8BEC-892BA6C88662}</c15:txfldGUID>
                      <c15:f>Diagramm!$I$67</c15:f>
                      <c15:dlblFieldTableCache>
                        <c:ptCount val="1"/>
                      </c15:dlblFieldTableCache>
                    </c15:dlblFTEntry>
                  </c15:dlblFieldTable>
                  <c15:showDataLabelsRange val="0"/>
                </c:ext>
                <c:ext xmlns:c16="http://schemas.microsoft.com/office/drawing/2014/chart" uri="{C3380CC4-5D6E-409C-BE32-E72D297353CC}">
                  <c16:uniqueId val="{00000015-0EAE-4B02-BD60-B40C5C78E0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EAE-4B02-BD60-B40C5C78E01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{CEAB7C84-7C94-47D4-8864-C0001BDB197A}</c15:txfldGUID>
                      <c15:f>Diagramm!$K$46</c15:f>
                      <c15:dlblFieldTableCache>
                        <c:ptCount val="1"/>
                      </c15:dlblFieldTableCache>
                    </c15:dlblFTEntry>
                  </c15:dlblFieldTable>
                  <c15:showDataLabelsRange val="0"/>
                </c:ext>
                <c:ext xmlns:c16="http://schemas.microsoft.com/office/drawing/2014/chart" uri="{C3380CC4-5D6E-409C-BE32-E72D297353CC}">
                  <c16:uniqueId val="{00000017-0EAE-4B02-BD60-B40C5C78E01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{1CF085DB-3031-40C6-8FE8-C88C7084E0BD}</c15:txfldGUID>
                      <c15:f>Diagramm!$K$47</c15:f>
                      <c15:dlblFieldTableCache>
                        <c:ptCount val="1"/>
                      </c15:dlblFieldTableCache>
                    </c15:dlblFTEntry>
                  </c15:dlblFieldTable>
                  <c15:showDataLabelsRange val="0"/>
                </c:ext>
                <c:ext xmlns:c16="http://schemas.microsoft.com/office/drawing/2014/chart" uri="{C3380CC4-5D6E-409C-BE32-E72D297353CC}">
                  <c16:uniqueId val="{00000018-0EAE-4B02-BD60-B40C5C78E01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{BE9A000E-D77F-43D9-A920-691E83780A4E}</c15:txfldGUID>
                      <c15:f>Diagramm!$K$48</c15:f>
                      <c15:dlblFieldTableCache>
                        <c:ptCount val="1"/>
                      </c15:dlblFieldTableCache>
                    </c15:dlblFTEntry>
                  </c15:dlblFieldTable>
                  <c15:showDataLabelsRange val="0"/>
                </c:ext>
                <c:ext xmlns:c16="http://schemas.microsoft.com/office/drawing/2014/chart" uri="{C3380CC4-5D6E-409C-BE32-E72D297353CC}">
                  <c16:uniqueId val="{00000019-0EAE-4B02-BD60-B40C5C78E01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{07DCC5AB-37B8-4C42-A59F-A021F206B527}</c15:txfldGUID>
                      <c15:f>Diagramm!$K$49</c15:f>
                      <c15:dlblFieldTableCache>
                        <c:ptCount val="1"/>
                      </c15:dlblFieldTableCache>
                    </c15:dlblFTEntry>
                  </c15:dlblFieldTable>
                  <c15:showDataLabelsRange val="0"/>
                </c:ext>
                <c:ext xmlns:c16="http://schemas.microsoft.com/office/drawing/2014/chart" uri="{C3380CC4-5D6E-409C-BE32-E72D297353CC}">
                  <c16:uniqueId val="{0000001A-0EAE-4B02-BD60-B40C5C78E01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{E14367D1-BC24-4B6E-B881-1AFCC679B90E}</c15:txfldGUID>
                      <c15:f>Diagramm!$K$50</c15:f>
                      <c15:dlblFieldTableCache>
                        <c:ptCount val="1"/>
                      </c15:dlblFieldTableCache>
                    </c15:dlblFTEntry>
                  </c15:dlblFieldTable>
                  <c15:showDataLabelsRange val="0"/>
                </c:ext>
                <c:ext xmlns:c16="http://schemas.microsoft.com/office/drawing/2014/chart" uri="{C3380CC4-5D6E-409C-BE32-E72D297353CC}">
                  <c16:uniqueId val="{0000001B-0EAE-4B02-BD60-B40C5C78E01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{9BE37856-71AD-4651-8A6B-A63900E93DB8}</c15:txfldGUID>
                      <c15:f>Diagramm!$K$51</c15:f>
                      <c15:dlblFieldTableCache>
                        <c:ptCount val="1"/>
                      </c15:dlblFieldTableCache>
                    </c15:dlblFTEntry>
                  </c15:dlblFieldTable>
                  <c15:showDataLabelsRange val="0"/>
                </c:ext>
                <c:ext xmlns:c16="http://schemas.microsoft.com/office/drawing/2014/chart" uri="{C3380CC4-5D6E-409C-BE32-E72D297353CC}">
                  <c16:uniqueId val="{0000001C-0EAE-4B02-BD60-B40C5C78E01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{D40EB599-96B1-4D51-BD72-D78CC0FC7287}</c15:txfldGUID>
                      <c15:f>Diagramm!$K$52</c15:f>
                      <c15:dlblFieldTableCache>
                        <c:ptCount val="1"/>
                      </c15:dlblFieldTableCache>
                    </c15:dlblFTEntry>
                  </c15:dlblFieldTable>
                  <c15:showDataLabelsRange val="0"/>
                </c:ext>
                <c:ext xmlns:c16="http://schemas.microsoft.com/office/drawing/2014/chart" uri="{C3380CC4-5D6E-409C-BE32-E72D297353CC}">
                  <c16:uniqueId val="{0000001D-0EAE-4B02-BD60-B40C5C78E01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{277ACE77-2C19-429D-9D7A-FF55482F0CD7}</c15:txfldGUID>
                      <c15:f>Diagramm!$K$53</c15:f>
                      <c15:dlblFieldTableCache>
                        <c:ptCount val="1"/>
                      </c15:dlblFieldTableCache>
                    </c15:dlblFTEntry>
                  </c15:dlblFieldTable>
                  <c15:showDataLabelsRange val="0"/>
                </c:ext>
                <c:ext xmlns:c16="http://schemas.microsoft.com/office/drawing/2014/chart" uri="{C3380CC4-5D6E-409C-BE32-E72D297353CC}">
                  <c16:uniqueId val="{0000001E-0EAE-4B02-BD60-B40C5C78E01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{6BFB3E72-0E53-49B1-8AD6-DA331511BF3E}</c15:txfldGUID>
                      <c15:f>Diagramm!$K$54</c15:f>
                      <c15:dlblFieldTableCache>
                        <c:ptCount val="1"/>
                      </c15:dlblFieldTableCache>
                    </c15:dlblFTEntry>
                  </c15:dlblFieldTable>
                  <c15:showDataLabelsRange val="0"/>
                </c:ext>
                <c:ext xmlns:c16="http://schemas.microsoft.com/office/drawing/2014/chart" uri="{C3380CC4-5D6E-409C-BE32-E72D297353CC}">
                  <c16:uniqueId val="{0000001F-0EAE-4B02-BD60-B40C5C78E01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{A03FD2D8-6DC5-411A-98CF-9F6A7902EAF5}</c15:txfldGUID>
                      <c15:f>Diagramm!$K$55</c15:f>
                      <c15:dlblFieldTableCache>
                        <c:ptCount val="1"/>
                      </c15:dlblFieldTableCache>
                    </c15:dlblFTEntry>
                  </c15:dlblFieldTable>
                  <c15:showDataLabelsRange val="0"/>
                </c:ext>
                <c:ext xmlns:c16="http://schemas.microsoft.com/office/drawing/2014/chart" uri="{C3380CC4-5D6E-409C-BE32-E72D297353CC}">
                  <c16:uniqueId val="{00000020-0EAE-4B02-BD60-B40C5C78E01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{AC16225D-ECF2-457F-8AFD-75E2EC1838DF}</c15:txfldGUID>
                      <c15:f>Diagramm!$K$56</c15:f>
                      <c15:dlblFieldTableCache>
                        <c:ptCount val="1"/>
                      </c15:dlblFieldTableCache>
                    </c15:dlblFTEntry>
                  </c15:dlblFieldTable>
                  <c15:showDataLabelsRange val="0"/>
                </c:ext>
                <c:ext xmlns:c16="http://schemas.microsoft.com/office/drawing/2014/chart" uri="{C3380CC4-5D6E-409C-BE32-E72D297353CC}">
                  <c16:uniqueId val="{00000021-0EAE-4B02-BD60-B40C5C78E01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{27A242AA-BB8D-49AB-BCF9-A93DFA55B08F}</c15:txfldGUID>
                      <c15:f>Diagramm!$K$57</c15:f>
                      <c15:dlblFieldTableCache>
                        <c:ptCount val="1"/>
                      </c15:dlblFieldTableCache>
                    </c15:dlblFTEntry>
                  </c15:dlblFieldTable>
                  <c15:showDataLabelsRange val="0"/>
                </c:ext>
                <c:ext xmlns:c16="http://schemas.microsoft.com/office/drawing/2014/chart" uri="{C3380CC4-5D6E-409C-BE32-E72D297353CC}">
                  <c16:uniqueId val="{00000022-0EAE-4B02-BD60-B40C5C78E01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{F2354366-4F4F-485D-A3ED-61B6F76E31A9}</c15:txfldGUID>
                      <c15:f>Diagramm!$K$58</c15:f>
                      <c15:dlblFieldTableCache>
                        <c:ptCount val="1"/>
                      </c15:dlblFieldTableCache>
                    </c15:dlblFTEntry>
                  </c15:dlblFieldTable>
                  <c15:showDataLabelsRange val="0"/>
                </c:ext>
                <c:ext xmlns:c16="http://schemas.microsoft.com/office/drawing/2014/chart" uri="{C3380CC4-5D6E-409C-BE32-E72D297353CC}">
                  <c16:uniqueId val="{00000023-0EAE-4B02-BD60-B40C5C78E01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{25C761EB-B62C-4569-84AE-E0EFE0839E15}</c15:txfldGUID>
                      <c15:f>Diagramm!$K$59</c15:f>
                      <c15:dlblFieldTableCache>
                        <c:ptCount val="1"/>
                      </c15:dlblFieldTableCache>
                    </c15:dlblFTEntry>
                  </c15:dlblFieldTable>
                  <c15:showDataLabelsRange val="0"/>
                </c:ext>
                <c:ext xmlns:c16="http://schemas.microsoft.com/office/drawing/2014/chart" uri="{C3380CC4-5D6E-409C-BE32-E72D297353CC}">
                  <c16:uniqueId val="{00000024-0EAE-4B02-BD60-B40C5C78E01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{EA311F52-9200-4946-A545-2660E4C74779}</c15:txfldGUID>
                      <c15:f>Diagramm!$K$60</c15:f>
                      <c15:dlblFieldTableCache>
                        <c:ptCount val="1"/>
                      </c15:dlblFieldTableCache>
                    </c15:dlblFTEntry>
                  </c15:dlblFieldTable>
                  <c15:showDataLabelsRange val="0"/>
                </c:ext>
                <c:ext xmlns:c16="http://schemas.microsoft.com/office/drawing/2014/chart" uri="{C3380CC4-5D6E-409C-BE32-E72D297353CC}">
                  <c16:uniqueId val="{00000025-0EAE-4B02-BD60-B40C5C78E01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{57A64D26-5533-459D-856D-05E6CC5EEC3E}</c15:txfldGUID>
                      <c15:f>Diagramm!$K$61</c15:f>
                      <c15:dlblFieldTableCache>
                        <c:ptCount val="1"/>
                      </c15:dlblFieldTableCache>
                    </c15:dlblFTEntry>
                  </c15:dlblFieldTable>
                  <c15:showDataLabelsRange val="0"/>
                </c:ext>
                <c:ext xmlns:c16="http://schemas.microsoft.com/office/drawing/2014/chart" uri="{C3380CC4-5D6E-409C-BE32-E72D297353CC}">
                  <c16:uniqueId val="{00000026-0EAE-4B02-BD60-B40C5C78E01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{0F6CA623-0A92-49E9-94A2-4B96707DD8D1}</c15:txfldGUID>
                      <c15:f>Diagramm!$K$62</c15:f>
                      <c15:dlblFieldTableCache>
                        <c:ptCount val="1"/>
                      </c15:dlblFieldTableCache>
                    </c15:dlblFTEntry>
                  </c15:dlblFieldTable>
                  <c15:showDataLabelsRange val="0"/>
                </c:ext>
                <c:ext xmlns:c16="http://schemas.microsoft.com/office/drawing/2014/chart" uri="{C3380CC4-5D6E-409C-BE32-E72D297353CC}">
                  <c16:uniqueId val="{00000027-0EAE-4B02-BD60-B40C5C78E01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{BD32E57C-AFE3-4EF2-AD5D-C7CD975400AB}</c15:txfldGUID>
                      <c15:f>Diagramm!$K$63</c15:f>
                      <c15:dlblFieldTableCache>
                        <c:ptCount val="1"/>
                      </c15:dlblFieldTableCache>
                    </c15:dlblFTEntry>
                  </c15:dlblFieldTable>
                  <c15:showDataLabelsRange val="0"/>
                </c:ext>
                <c:ext xmlns:c16="http://schemas.microsoft.com/office/drawing/2014/chart" uri="{C3380CC4-5D6E-409C-BE32-E72D297353CC}">
                  <c16:uniqueId val="{00000028-0EAE-4B02-BD60-B40C5C78E01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{CB883FF2-BC1D-4925-BD04-75D69A7152A8}</c15:txfldGUID>
                      <c15:f>Diagramm!$K$64</c15:f>
                      <c15:dlblFieldTableCache>
                        <c:ptCount val="1"/>
                      </c15:dlblFieldTableCache>
                    </c15:dlblFTEntry>
                  </c15:dlblFieldTable>
                  <c15:showDataLabelsRange val="0"/>
                </c:ext>
                <c:ext xmlns:c16="http://schemas.microsoft.com/office/drawing/2014/chart" uri="{C3380CC4-5D6E-409C-BE32-E72D297353CC}">
                  <c16:uniqueId val="{00000029-0EAE-4B02-BD60-B40C5C78E01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{E9527A10-9F4A-49FF-8C72-8FBE46250241}</c15:txfldGUID>
                      <c15:f>Diagramm!$K$65</c15:f>
                      <c15:dlblFieldTableCache>
                        <c:ptCount val="1"/>
                      </c15:dlblFieldTableCache>
                    </c15:dlblFTEntry>
                  </c15:dlblFieldTable>
                  <c15:showDataLabelsRange val="0"/>
                </c:ext>
                <c:ext xmlns:c16="http://schemas.microsoft.com/office/drawing/2014/chart" uri="{C3380CC4-5D6E-409C-BE32-E72D297353CC}">
                  <c16:uniqueId val="{0000002A-0EAE-4B02-BD60-B40C5C78E01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{7ADE8A37-8739-46F1-9031-AB1CA4748820}</c15:txfldGUID>
                      <c15:f>Diagramm!$K$66</c15:f>
                      <c15:dlblFieldTableCache>
                        <c:ptCount val="1"/>
                      </c15:dlblFieldTableCache>
                    </c15:dlblFTEntry>
                  </c15:dlblFieldTable>
                  <c15:showDataLabelsRange val="0"/>
                </c:ext>
                <c:ext xmlns:c16="http://schemas.microsoft.com/office/drawing/2014/chart" uri="{C3380CC4-5D6E-409C-BE32-E72D297353CC}">
                  <c16:uniqueId val="{0000002B-0EAE-4B02-BD60-B40C5C78E01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{6D97A03F-2325-420B-A85B-EE934BEA2B7D}</c15:txfldGUID>
                      <c15:f>Diagramm!$K$67</c15:f>
                      <c15:dlblFieldTableCache>
                        <c:ptCount val="1"/>
                      </c15:dlblFieldTableCache>
                    </c15:dlblFTEntry>
                  </c15:dlblFieldTable>
                  <c15:showDataLabelsRange val="0"/>
                </c:ext>
                <c:ext xmlns:c16="http://schemas.microsoft.com/office/drawing/2014/chart" uri="{C3380CC4-5D6E-409C-BE32-E72D297353CC}">
                  <c16:uniqueId val="{0000002C-0EAE-4B02-BD60-B40C5C78E01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EAE-4B02-BD60-B40C5C78E01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{242DBF47-B097-4D2B-A216-7B42ED453134}</c15:txfldGUID>
                      <c15:f>Diagramm!$J$46</c15:f>
                      <c15:dlblFieldTableCache>
                        <c:ptCount val="1"/>
                      </c15:dlblFieldTableCache>
                    </c15:dlblFTEntry>
                  </c15:dlblFieldTable>
                  <c15:showDataLabelsRange val="0"/>
                </c:ext>
                <c:ext xmlns:c16="http://schemas.microsoft.com/office/drawing/2014/chart" uri="{C3380CC4-5D6E-409C-BE32-E72D297353CC}">
                  <c16:uniqueId val="{0000002E-0EAE-4B02-BD60-B40C5C78E01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{019AD5C6-EB88-41BF-B576-23324626319C}</c15:txfldGUID>
                      <c15:f>Diagramm!$J$47</c15:f>
                      <c15:dlblFieldTableCache>
                        <c:ptCount val="1"/>
                      </c15:dlblFieldTableCache>
                    </c15:dlblFTEntry>
                  </c15:dlblFieldTable>
                  <c15:showDataLabelsRange val="0"/>
                </c:ext>
                <c:ext xmlns:c16="http://schemas.microsoft.com/office/drawing/2014/chart" uri="{C3380CC4-5D6E-409C-BE32-E72D297353CC}">
                  <c16:uniqueId val="{0000002F-0EAE-4B02-BD60-B40C5C78E01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{6343DFC1-80C5-49AD-A75A-005983D55765}</c15:txfldGUID>
                      <c15:f>Diagramm!$J$48</c15:f>
                      <c15:dlblFieldTableCache>
                        <c:ptCount val="1"/>
                      </c15:dlblFieldTableCache>
                    </c15:dlblFTEntry>
                  </c15:dlblFieldTable>
                  <c15:showDataLabelsRange val="0"/>
                </c:ext>
                <c:ext xmlns:c16="http://schemas.microsoft.com/office/drawing/2014/chart" uri="{C3380CC4-5D6E-409C-BE32-E72D297353CC}">
                  <c16:uniqueId val="{00000030-0EAE-4B02-BD60-B40C5C78E01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{BA27AFC9-FC6E-445B-840E-FC20D231678E}</c15:txfldGUID>
                      <c15:f>Diagramm!$J$49</c15:f>
                      <c15:dlblFieldTableCache>
                        <c:ptCount val="1"/>
                      </c15:dlblFieldTableCache>
                    </c15:dlblFTEntry>
                  </c15:dlblFieldTable>
                  <c15:showDataLabelsRange val="0"/>
                </c:ext>
                <c:ext xmlns:c16="http://schemas.microsoft.com/office/drawing/2014/chart" uri="{C3380CC4-5D6E-409C-BE32-E72D297353CC}">
                  <c16:uniqueId val="{00000031-0EAE-4B02-BD60-B40C5C78E01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{A8D78484-FAB1-4FCA-B736-01479AD5C7DE}</c15:txfldGUID>
                      <c15:f>Diagramm!$J$50</c15:f>
                      <c15:dlblFieldTableCache>
                        <c:ptCount val="1"/>
                      </c15:dlblFieldTableCache>
                    </c15:dlblFTEntry>
                  </c15:dlblFieldTable>
                  <c15:showDataLabelsRange val="0"/>
                </c:ext>
                <c:ext xmlns:c16="http://schemas.microsoft.com/office/drawing/2014/chart" uri="{C3380CC4-5D6E-409C-BE32-E72D297353CC}">
                  <c16:uniqueId val="{00000032-0EAE-4B02-BD60-B40C5C78E01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{97997212-862F-4DB1-AB23-82F2021CCE20}</c15:txfldGUID>
                      <c15:f>Diagramm!$J$51</c15:f>
                      <c15:dlblFieldTableCache>
                        <c:ptCount val="1"/>
                      </c15:dlblFieldTableCache>
                    </c15:dlblFTEntry>
                  </c15:dlblFieldTable>
                  <c15:showDataLabelsRange val="0"/>
                </c:ext>
                <c:ext xmlns:c16="http://schemas.microsoft.com/office/drawing/2014/chart" uri="{C3380CC4-5D6E-409C-BE32-E72D297353CC}">
                  <c16:uniqueId val="{00000033-0EAE-4B02-BD60-B40C5C78E01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{65EFC8B6-0A84-48AE-B629-8ACED132A165}</c15:txfldGUID>
                      <c15:f>Diagramm!$J$52</c15:f>
                      <c15:dlblFieldTableCache>
                        <c:ptCount val="1"/>
                      </c15:dlblFieldTableCache>
                    </c15:dlblFTEntry>
                  </c15:dlblFieldTable>
                  <c15:showDataLabelsRange val="0"/>
                </c:ext>
                <c:ext xmlns:c16="http://schemas.microsoft.com/office/drawing/2014/chart" uri="{C3380CC4-5D6E-409C-BE32-E72D297353CC}">
                  <c16:uniqueId val="{00000034-0EAE-4B02-BD60-B40C5C78E01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{A122A3EF-B377-426E-A666-E1D161F7813F}</c15:txfldGUID>
                      <c15:f>Diagramm!$J$53</c15:f>
                      <c15:dlblFieldTableCache>
                        <c:ptCount val="1"/>
                      </c15:dlblFieldTableCache>
                    </c15:dlblFTEntry>
                  </c15:dlblFieldTable>
                  <c15:showDataLabelsRange val="0"/>
                </c:ext>
                <c:ext xmlns:c16="http://schemas.microsoft.com/office/drawing/2014/chart" uri="{C3380CC4-5D6E-409C-BE32-E72D297353CC}">
                  <c16:uniqueId val="{00000035-0EAE-4B02-BD60-B40C5C78E01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{CE20D017-62E8-4E1A-BED3-DD49CBB9054B}</c15:txfldGUID>
                      <c15:f>Diagramm!$J$54</c15:f>
                      <c15:dlblFieldTableCache>
                        <c:ptCount val="1"/>
                      </c15:dlblFieldTableCache>
                    </c15:dlblFTEntry>
                  </c15:dlblFieldTable>
                  <c15:showDataLabelsRange val="0"/>
                </c:ext>
                <c:ext xmlns:c16="http://schemas.microsoft.com/office/drawing/2014/chart" uri="{C3380CC4-5D6E-409C-BE32-E72D297353CC}">
                  <c16:uniqueId val="{00000036-0EAE-4B02-BD60-B40C5C78E01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{19B948CE-2EEB-4788-B6ED-4D8814FE4430}</c15:txfldGUID>
                      <c15:f>Diagramm!$J$55</c15:f>
                      <c15:dlblFieldTableCache>
                        <c:ptCount val="1"/>
                      </c15:dlblFieldTableCache>
                    </c15:dlblFTEntry>
                  </c15:dlblFieldTable>
                  <c15:showDataLabelsRange val="0"/>
                </c:ext>
                <c:ext xmlns:c16="http://schemas.microsoft.com/office/drawing/2014/chart" uri="{C3380CC4-5D6E-409C-BE32-E72D297353CC}">
                  <c16:uniqueId val="{00000037-0EAE-4B02-BD60-B40C5C78E01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{E08D9E3A-A8CF-476E-B34F-3627B1473585}</c15:txfldGUID>
                      <c15:f>Diagramm!$J$56</c15:f>
                      <c15:dlblFieldTableCache>
                        <c:ptCount val="1"/>
                      </c15:dlblFieldTableCache>
                    </c15:dlblFTEntry>
                  </c15:dlblFieldTable>
                  <c15:showDataLabelsRange val="0"/>
                </c:ext>
                <c:ext xmlns:c16="http://schemas.microsoft.com/office/drawing/2014/chart" uri="{C3380CC4-5D6E-409C-BE32-E72D297353CC}">
                  <c16:uniqueId val="{00000038-0EAE-4B02-BD60-B40C5C78E01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{ADDCB317-FA31-41E6-B07B-2A56AC1A7CD0}</c15:txfldGUID>
                      <c15:f>Diagramm!$J$57</c15:f>
                      <c15:dlblFieldTableCache>
                        <c:ptCount val="1"/>
                      </c15:dlblFieldTableCache>
                    </c15:dlblFTEntry>
                  </c15:dlblFieldTable>
                  <c15:showDataLabelsRange val="0"/>
                </c:ext>
                <c:ext xmlns:c16="http://schemas.microsoft.com/office/drawing/2014/chart" uri="{C3380CC4-5D6E-409C-BE32-E72D297353CC}">
                  <c16:uniqueId val="{00000039-0EAE-4B02-BD60-B40C5C78E01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{379DD971-C6AF-4AC1-B4C9-3DF8D6FD0695}</c15:txfldGUID>
                      <c15:f>Diagramm!$J$58</c15:f>
                      <c15:dlblFieldTableCache>
                        <c:ptCount val="1"/>
                      </c15:dlblFieldTableCache>
                    </c15:dlblFTEntry>
                  </c15:dlblFieldTable>
                  <c15:showDataLabelsRange val="0"/>
                </c:ext>
                <c:ext xmlns:c16="http://schemas.microsoft.com/office/drawing/2014/chart" uri="{C3380CC4-5D6E-409C-BE32-E72D297353CC}">
                  <c16:uniqueId val="{0000003A-0EAE-4B02-BD60-B40C5C78E01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{043E1C1A-FBD7-40C7-9760-C96B3D6D11F7}</c15:txfldGUID>
                      <c15:f>Diagramm!$J$59</c15:f>
                      <c15:dlblFieldTableCache>
                        <c:ptCount val="1"/>
                      </c15:dlblFieldTableCache>
                    </c15:dlblFTEntry>
                  </c15:dlblFieldTable>
                  <c15:showDataLabelsRange val="0"/>
                </c:ext>
                <c:ext xmlns:c16="http://schemas.microsoft.com/office/drawing/2014/chart" uri="{C3380CC4-5D6E-409C-BE32-E72D297353CC}">
                  <c16:uniqueId val="{0000003B-0EAE-4B02-BD60-B40C5C78E01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{B61EDF0E-F2E0-4C65-A566-40619A95C44C}</c15:txfldGUID>
                      <c15:f>Diagramm!$J$60</c15:f>
                      <c15:dlblFieldTableCache>
                        <c:ptCount val="1"/>
                      </c15:dlblFieldTableCache>
                    </c15:dlblFTEntry>
                  </c15:dlblFieldTable>
                  <c15:showDataLabelsRange val="0"/>
                </c:ext>
                <c:ext xmlns:c16="http://schemas.microsoft.com/office/drawing/2014/chart" uri="{C3380CC4-5D6E-409C-BE32-E72D297353CC}">
                  <c16:uniqueId val="{0000003C-0EAE-4B02-BD60-B40C5C78E01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{7A36BF7C-D9EE-4C59-9940-E4F6A7F438BE}</c15:txfldGUID>
                      <c15:f>Diagramm!$J$61</c15:f>
                      <c15:dlblFieldTableCache>
                        <c:ptCount val="1"/>
                      </c15:dlblFieldTableCache>
                    </c15:dlblFTEntry>
                  </c15:dlblFieldTable>
                  <c15:showDataLabelsRange val="0"/>
                </c:ext>
                <c:ext xmlns:c16="http://schemas.microsoft.com/office/drawing/2014/chart" uri="{C3380CC4-5D6E-409C-BE32-E72D297353CC}">
                  <c16:uniqueId val="{0000003D-0EAE-4B02-BD60-B40C5C78E01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{BC3ED126-6027-43CA-A6EF-9CF320AB0C1D}</c15:txfldGUID>
                      <c15:f>Diagramm!$J$62</c15:f>
                      <c15:dlblFieldTableCache>
                        <c:ptCount val="1"/>
                      </c15:dlblFieldTableCache>
                    </c15:dlblFTEntry>
                  </c15:dlblFieldTable>
                  <c15:showDataLabelsRange val="0"/>
                </c:ext>
                <c:ext xmlns:c16="http://schemas.microsoft.com/office/drawing/2014/chart" uri="{C3380CC4-5D6E-409C-BE32-E72D297353CC}">
                  <c16:uniqueId val="{0000003E-0EAE-4B02-BD60-B40C5C78E01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{1DC70810-11E1-49B1-ACBE-6278D7A540EB}</c15:txfldGUID>
                      <c15:f>Diagramm!$J$63</c15:f>
                      <c15:dlblFieldTableCache>
                        <c:ptCount val="1"/>
                      </c15:dlblFieldTableCache>
                    </c15:dlblFTEntry>
                  </c15:dlblFieldTable>
                  <c15:showDataLabelsRange val="0"/>
                </c:ext>
                <c:ext xmlns:c16="http://schemas.microsoft.com/office/drawing/2014/chart" uri="{C3380CC4-5D6E-409C-BE32-E72D297353CC}">
                  <c16:uniqueId val="{0000003F-0EAE-4B02-BD60-B40C5C78E01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{E437BB44-FAF7-4918-8F33-6853FCA034BA}</c15:txfldGUID>
                      <c15:f>Diagramm!$J$64</c15:f>
                      <c15:dlblFieldTableCache>
                        <c:ptCount val="1"/>
                      </c15:dlblFieldTableCache>
                    </c15:dlblFTEntry>
                  </c15:dlblFieldTable>
                  <c15:showDataLabelsRange val="0"/>
                </c:ext>
                <c:ext xmlns:c16="http://schemas.microsoft.com/office/drawing/2014/chart" uri="{C3380CC4-5D6E-409C-BE32-E72D297353CC}">
                  <c16:uniqueId val="{00000040-0EAE-4B02-BD60-B40C5C78E01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{B911AAA9-27ED-41B5-9E1A-B2D9436DE6A0}</c15:txfldGUID>
                      <c15:f>Diagramm!$J$65</c15:f>
                      <c15:dlblFieldTableCache>
                        <c:ptCount val="1"/>
                      </c15:dlblFieldTableCache>
                    </c15:dlblFTEntry>
                  </c15:dlblFieldTable>
                  <c15:showDataLabelsRange val="0"/>
                </c:ext>
                <c:ext xmlns:c16="http://schemas.microsoft.com/office/drawing/2014/chart" uri="{C3380CC4-5D6E-409C-BE32-E72D297353CC}">
                  <c16:uniqueId val="{00000041-0EAE-4B02-BD60-B40C5C78E01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{EEF3F1E3-4424-49DB-85EC-748A34279898}</c15:txfldGUID>
                      <c15:f>Diagramm!$J$66</c15:f>
                      <c15:dlblFieldTableCache>
                        <c:ptCount val="1"/>
                      </c15:dlblFieldTableCache>
                    </c15:dlblFTEntry>
                  </c15:dlblFieldTable>
                  <c15:showDataLabelsRange val="0"/>
                </c:ext>
                <c:ext xmlns:c16="http://schemas.microsoft.com/office/drawing/2014/chart" uri="{C3380CC4-5D6E-409C-BE32-E72D297353CC}">
                  <c16:uniqueId val="{00000042-0EAE-4B02-BD60-B40C5C78E01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{90D666ED-7398-4820-80B0-1639842CF8C0}</c15:txfldGUID>
                      <c15:f>Diagramm!$J$67</c15:f>
                      <c15:dlblFieldTableCache>
                        <c:ptCount val="1"/>
                      </c15:dlblFieldTableCache>
                    </c15:dlblFTEntry>
                  </c15:dlblFieldTable>
                  <c15:showDataLabelsRange val="0"/>
                </c:ext>
                <c:ext xmlns:c16="http://schemas.microsoft.com/office/drawing/2014/chart" uri="{C3380CC4-5D6E-409C-BE32-E72D297353CC}">
                  <c16:uniqueId val="{00000043-0EAE-4B02-BD60-B40C5C78E01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EAE-4B02-BD60-B40C5C78E01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3C-4A8B-B9C8-F67FC62B2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3C-4A8B-B9C8-F67FC62B2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3C-4A8B-B9C8-F67FC62B2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3C-4A8B-B9C8-F67FC62B2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3C-4A8B-B9C8-F67FC62B2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3C-4A8B-B9C8-F67FC62B2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3C-4A8B-B9C8-F67FC62B2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3C-4A8B-B9C8-F67FC62B2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3C-4A8B-B9C8-F67FC62B2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3C-4A8B-B9C8-F67FC62B2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3C-4A8B-B9C8-F67FC62B2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3C-4A8B-B9C8-F67FC62B2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B3C-4A8B-B9C8-F67FC62B2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3C-4A8B-B9C8-F67FC62B2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3C-4A8B-B9C8-F67FC62B2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3C-4A8B-B9C8-F67FC62B2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3C-4A8B-B9C8-F67FC62B2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3C-4A8B-B9C8-F67FC62B2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3C-4A8B-B9C8-F67FC62B2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B3C-4A8B-B9C8-F67FC62B2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B3C-4A8B-B9C8-F67FC62B2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B3C-4A8B-B9C8-F67FC62B23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B3C-4A8B-B9C8-F67FC62B23F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B3C-4A8B-B9C8-F67FC62B2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3C-4A8B-B9C8-F67FC62B2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3C-4A8B-B9C8-F67FC62B2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3C-4A8B-B9C8-F67FC62B2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3C-4A8B-B9C8-F67FC62B2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3C-4A8B-B9C8-F67FC62B2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B3C-4A8B-B9C8-F67FC62B2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B3C-4A8B-B9C8-F67FC62B2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B3C-4A8B-B9C8-F67FC62B2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B3C-4A8B-B9C8-F67FC62B2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B3C-4A8B-B9C8-F67FC62B2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B3C-4A8B-B9C8-F67FC62B2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B3C-4A8B-B9C8-F67FC62B2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B3C-4A8B-B9C8-F67FC62B2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B3C-4A8B-B9C8-F67FC62B2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B3C-4A8B-B9C8-F67FC62B2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B3C-4A8B-B9C8-F67FC62B2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B3C-4A8B-B9C8-F67FC62B2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B3C-4A8B-B9C8-F67FC62B2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B3C-4A8B-B9C8-F67FC62B2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B3C-4A8B-B9C8-F67FC62B2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B3C-4A8B-B9C8-F67FC62B23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B3C-4A8B-B9C8-F67FC62B23F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B3C-4A8B-B9C8-F67FC62B2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B3C-4A8B-B9C8-F67FC62B2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B3C-4A8B-B9C8-F67FC62B2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B3C-4A8B-B9C8-F67FC62B2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B3C-4A8B-B9C8-F67FC62B2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B3C-4A8B-B9C8-F67FC62B2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B3C-4A8B-B9C8-F67FC62B2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B3C-4A8B-B9C8-F67FC62B2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B3C-4A8B-B9C8-F67FC62B2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B3C-4A8B-B9C8-F67FC62B2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B3C-4A8B-B9C8-F67FC62B2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B3C-4A8B-B9C8-F67FC62B2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B3C-4A8B-B9C8-F67FC62B2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B3C-4A8B-B9C8-F67FC62B2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B3C-4A8B-B9C8-F67FC62B2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B3C-4A8B-B9C8-F67FC62B2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B3C-4A8B-B9C8-F67FC62B2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B3C-4A8B-B9C8-F67FC62B2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B3C-4A8B-B9C8-F67FC62B2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B3C-4A8B-B9C8-F67FC62B2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B3C-4A8B-B9C8-F67FC62B2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B3C-4A8B-B9C8-F67FC62B23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B3C-4A8B-B9C8-F67FC62B23F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100.55003513786214</c:v>
                </c:pt>
                <c:pt idx="2">
                  <c:v>102.36778152494395</c:v>
                </c:pt>
                <c:pt idx="3">
                  <c:v>102.09492326597595</c:v>
                </c:pt>
                <c:pt idx="4">
                  <c:v>102.20190725960011</c:v>
                </c:pt>
                <c:pt idx="5">
                  <c:v>102.51795171782922</c:v>
                </c:pt>
                <c:pt idx="6">
                  <c:v>104.78287156816941</c:v>
                </c:pt>
                <c:pt idx="7">
                  <c:v>104.90497073153495</c:v>
                </c:pt>
                <c:pt idx="8">
                  <c:v>104.93677147826359</c:v>
                </c:pt>
                <c:pt idx="9">
                  <c:v>105.63187298546195</c:v>
                </c:pt>
                <c:pt idx="10">
                  <c:v>107.49594638629662</c:v>
                </c:pt>
                <c:pt idx="11">
                  <c:v>107.75427837824043</c:v>
                </c:pt>
                <c:pt idx="12">
                  <c:v>108.55577497634575</c:v>
                </c:pt>
                <c:pt idx="13">
                  <c:v>108.64116587033932</c:v>
                </c:pt>
                <c:pt idx="14">
                  <c:v>110.92493060762982</c:v>
                </c:pt>
                <c:pt idx="15">
                  <c:v>111.35698890114678</c:v>
                </c:pt>
                <c:pt idx="16">
                  <c:v>111.57979042915305</c:v>
                </c:pt>
                <c:pt idx="17">
                  <c:v>111.62356553113135</c:v>
                </c:pt>
                <c:pt idx="18">
                  <c:v>113.51021353612525</c:v>
                </c:pt>
                <c:pt idx="19">
                  <c:v>113.88161484977091</c:v>
                </c:pt>
                <c:pt idx="20">
                  <c:v>113.68649174947294</c:v>
                </c:pt>
                <c:pt idx="21">
                  <c:v>114.36745959145856</c:v>
                </c:pt>
                <c:pt idx="22">
                  <c:v>116.1404493720334</c:v>
                </c:pt>
                <c:pt idx="23">
                  <c:v>116.11905257330857</c:v>
                </c:pt>
                <c:pt idx="24">
                  <c:v>115.59708846496616</c:v>
                </c:pt>
              </c:numCache>
            </c:numRef>
          </c:val>
          <c:smooth val="0"/>
          <c:extLst>
            <c:ext xmlns:c16="http://schemas.microsoft.com/office/drawing/2014/chart" uri="{C3380CC4-5D6E-409C-BE32-E72D297353CC}">
              <c16:uniqueId val="{00000000-0777-46F3-BDBF-72463191E26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100.94575799721837</c:v>
                </c:pt>
                <c:pt idx="2">
                  <c:v>104.60639777468705</c:v>
                </c:pt>
                <c:pt idx="3">
                  <c:v>105.13490959666203</c:v>
                </c:pt>
                <c:pt idx="4">
                  <c:v>102.35326842837273</c:v>
                </c:pt>
                <c:pt idx="5">
                  <c:v>103.41863699582754</c:v>
                </c:pt>
                <c:pt idx="6">
                  <c:v>107.29624478442281</c:v>
                </c:pt>
                <c:pt idx="7">
                  <c:v>108.64812239221141</c:v>
                </c:pt>
                <c:pt idx="8">
                  <c:v>106.8261474269819</c:v>
                </c:pt>
                <c:pt idx="9">
                  <c:v>108.89290681502086</c:v>
                </c:pt>
                <c:pt idx="10">
                  <c:v>112.67872044506259</c:v>
                </c:pt>
                <c:pt idx="11">
                  <c:v>113.56884561891516</c:v>
                </c:pt>
                <c:pt idx="12">
                  <c:v>112.56745479833101</c:v>
                </c:pt>
                <c:pt idx="13">
                  <c:v>114.21696801112657</c:v>
                </c:pt>
                <c:pt idx="14">
                  <c:v>118.09179415855355</c:v>
                </c:pt>
                <c:pt idx="15">
                  <c:v>119.24617524339361</c:v>
                </c:pt>
                <c:pt idx="16">
                  <c:v>118.05006954102922</c:v>
                </c:pt>
                <c:pt idx="17">
                  <c:v>120.03059805285119</c:v>
                </c:pt>
                <c:pt idx="18">
                  <c:v>124.45340751043115</c:v>
                </c:pt>
                <c:pt idx="19">
                  <c:v>125.49652294853963</c:v>
                </c:pt>
                <c:pt idx="20">
                  <c:v>126.64534075104312</c:v>
                </c:pt>
                <c:pt idx="21">
                  <c:v>127.97218358831711</c:v>
                </c:pt>
                <c:pt idx="22">
                  <c:v>131.32684283727397</c:v>
                </c:pt>
                <c:pt idx="23">
                  <c:v>132.26425591098746</c:v>
                </c:pt>
                <c:pt idx="24">
                  <c:v>127.17385257301808</c:v>
                </c:pt>
              </c:numCache>
            </c:numRef>
          </c:val>
          <c:smooth val="0"/>
          <c:extLst>
            <c:ext xmlns:c16="http://schemas.microsoft.com/office/drawing/2014/chart" uri="{C3380CC4-5D6E-409C-BE32-E72D297353CC}">
              <c16:uniqueId val="{00000001-0777-46F3-BDBF-72463191E26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101.75740412354763</c:v>
                </c:pt>
                <c:pt idx="2">
                  <c:v>100.25275917740784</c:v>
                </c:pt>
                <c:pt idx="3">
                  <c:v>102.26159913188471</c:v>
                </c:pt>
                <c:pt idx="4">
                  <c:v>98.830161712939685</c:v>
                </c:pt>
                <c:pt idx="5">
                  <c:v>99.888838895799708</c:v>
                </c:pt>
                <c:pt idx="6">
                  <c:v>97.459174761135955</c:v>
                </c:pt>
                <c:pt idx="7">
                  <c:v>99.166291718497732</c:v>
                </c:pt>
                <c:pt idx="8">
                  <c:v>97.150835031627977</c:v>
                </c:pt>
                <c:pt idx="9">
                  <c:v>98.994256676282987</c:v>
                </c:pt>
                <c:pt idx="10">
                  <c:v>97.301696530185538</c:v>
                </c:pt>
                <c:pt idx="11">
                  <c:v>98.234655797580928</c:v>
                </c:pt>
                <c:pt idx="12">
                  <c:v>96.401820924754517</c:v>
                </c:pt>
                <c:pt idx="13">
                  <c:v>98.463594738374411</c:v>
                </c:pt>
                <c:pt idx="14">
                  <c:v>96.374030648704448</c:v>
                </c:pt>
                <c:pt idx="15">
                  <c:v>97.056877431649156</c:v>
                </c:pt>
                <c:pt idx="16">
                  <c:v>95.4543048460948</c:v>
                </c:pt>
                <c:pt idx="17">
                  <c:v>96.645316676812314</c:v>
                </c:pt>
                <c:pt idx="18">
                  <c:v>93.990683640790834</c:v>
                </c:pt>
                <c:pt idx="19">
                  <c:v>94.823068575814517</c:v>
                </c:pt>
                <c:pt idx="20">
                  <c:v>94.219622581584304</c:v>
                </c:pt>
                <c:pt idx="21">
                  <c:v>95.54693909959505</c:v>
                </c:pt>
                <c:pt idx="22">
                  <c:v>93.204615832517263</c:v>
                </c:pt>
                <c:pt idx="23">
                  <c:v>94.751607865971465</c:v>
                </c:pt>
                <c:pt idx="24">
                  <c:v>89.992853929015695</c:v>
                </c:pt>
              </c:numCache>
            </c:numRef>
          </c:val>
          <c:smooth val="0"/>
          <c:extLst>
            <c:ext xmlns:c16="http://schemas.microsoft.com/office/drawing/2014/chart" uri="{C3380CC4-5D6E-409C-BE32-E72D297353CC}">
              <c16:uniqueId val="{00000002-0777-46F3-BDBF-72463191E26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777-46F3-BDBF-72463191E268}"/>
                </c:ext>
              </c:extLst>
            </c:dLbl>
            <c:dLbl>
              <c:idx val="1"/>
              <c:delete val="1"/>
              <c:extLst>
                <c:ext xmlns:c15="http://schemas.microsoft.com/office/drawing/2012/chart" uri="{CE6537A1-D6FC-4f65-9D91-7224C49458BB}"/>
                <c:ext xmlns:c16="http://schemas.microsoft.com/office/drawing/2014/chart" uri="{C3380CC4-5D6E-409C-BE32-E72D297353CC}">
                  <c16:uniqueId val="{00000004-0777-46F3-BDBF-72463191E268}"/>
                </c:ext>
              </c:extLst>
            </c:dLbl>
            <c:dLbl>
              <c:idx val="2"/>
              <c:delete val="1"/>
              <c:extLst>
                <c:ext xmlns:c15="http://schemas.microsoft.com/office/drawing/2012/chart" uri="{CE6537A1-D6FC-4f65-9D91-7224C49458BB}"/>
                <c:ext xmlns:c16="http://schemas.microsoft.com/office/drawing/2014/chart" uri="{C3380CC4-5D6E-409C-BE32-E72D297353CC}">
                  <c16:uniqueId val="{00000005-0777-46F3-BDBF-72463191E268}"/>
                </c:ext>
              </c:extLst>
            </c:dLbl>
            <c:dLbl>
              <c:idx val="3"/>
              <c:delete val="1"/>
              <c:extLst>
                <c:ext xmlns:c15="http://schemas.microsoft.com/office/drawing/2012/chart" uri="{CE6537A1-D6FC-4f65-9D91-7224C49458BB}"/>
                <c:ext xmlns:c16="http://schemas.microsoft.com/office/drawing/2014/chart" uri="{C3380CC4-5D6E-409C-BE32-E72D297353CC}">
                  <c16:uniqueId val="{00000006-0777-46F3-BDBF-72463191E268}"/>
                </c:ext>
              </c:extLst>
            </c:dLbl>
            <c:dLbl>
              <c:idx val="4"/>
              <c:delete val="1"/>
              <c:extLst>
                <c:ext xmlns:c15="http://schemas.microsoft.com/office/drawing/2012/chart" uri="{CE6537A1-D6FC-4f65-9D91-7224C49458BB}"/>
                <c:ext xmlns:c16="http://schemas.microsoft.com/office/drawing/2014/chart" uri="{C3380CC4-5D6E-409C-BE32-E72D297353CC}">
                  <c16:uniqueId val="{00000007-0777-46F3-BDBF-72463191E268}"/>
                </c:ext>
              </c:extLst>
            </c:dLbl>
            <c:dLbl>
              <c:idx val="5"/>
              <c:delete val="1"/>
              <c:extLst>
                <c:ext xmlns:c15="http://schemas.microsoft.com/office/drawing/2012/chart" uri="{CE6537A1-D6FC-4f65-9D91-7224C49458BB}"/>
                <c:ext xmlns:c16="http://schemas.microsoft.com/office/drawing/2014/chart" uri="{C3380CC4-5D6E-409C-BE32-E72D297353CC}">
                  <c16:uniqueId val="{00000008-0777-46F3-BDBF-72463191E268}"/>
                </c:ext>
              </c:extLst>
            </c:dLbl>
            <c:dLbl>
              <c:idx val="6"/>
              <c:delete val="1"/>
              <c:extLst>
                <c:ext xmlns:c15="http://schemas.microsoft.com/office/drawing/2012/chart" uri="{CE6537A1-D6FC-4f65-9D91-7224C49458BB}"/>
                <c:ext xmlns:c16="http://schemas.microsoft.com/office/drawing/2014/chart" uri="{C3380CC4-5D6E-409C-BE32-E72D297353CC}">
                  <c16:uniqueId val="{00000009-0777-46F3-BDBF-72463191E268}"/>
                </c:ext>
              </c:extLst>
            </c:dLbl>
            <c:dLbl>
              <c:idx val="7"/>
              <c:delete val="1"/>
              <c:extLst>
                <c:ext xmlns:c15="http://schemas.microsoft.com/office/drawing/2012/chart" uri="{CE6537A1-D6FC-4f65-9D91-7224C49458BB}"/>
                <c:ext xmlns:c16="http://schemas.microsoft.com/office/drawing/2014/chart" uri="{C3380CC4-5D6E-409C-BE32-E72D297353CC}">
                  <c16:uniqueId val="{0000000A-0777-46F3-BDBF-72463191E268}"/>
                </c:ext>
              </c:extLst>
            </c:dLbl>
            <c:dLbl>
              <c:idx val="8"/>
              <c:delete val="1"/>
              <c:extLst>
                <c:ext xmlns:c15="http://schemas.microsoft.com/office/drawing/2012/chart" uri="{CE6537A1-D6FC-4f65-9D91-7224C49458BB}"/>
                <c:ext xmlns:c16="http://schemas.microsoft.com/office/drawing/2014/chart" uri="{C3380CC4-5D6E-409C-BE32-E72D297353CC}">
                  <c16:uniqueId val="{0000000B-0777-46F3-BDBF-72463191E268}"/>
                </c:ext>
              </c:extLst>
            </c:dLbl>
            <c:dLbl>
              <c:idx val="9"/>
              <c:delete val="1"/>
              <c:extLst>
                <c:ext xmlns:c15="http://schemas.microsoft.com/office/drawing/2012/chart" uri="{CE6537A1-D6FC-4f65-9D91-7224C49458BB}"/>
                <c:ext xmlns:c16="http://schemas.microsoft.com/office/drawing/2014/chart" uri="{C3380CC4-5D6E-409C-BE32-E72D297353CC}">
                  <c16:uniqueId val="{0000000C-0777-46F3-BDBF-72463191E268}"/>
                </c:ext>
              </c:extLst>
            </c:dLbl>
            <c:dLbl>
              <c:idx val="10"/>
              <c:delete val="1"/>
              <c:extLst>
                <c:ext xmlns:c15="http://schemas.microsoft.com/office/drawing/2012/chart" uri="{CE6537A1-D6FC-4f65-9D91-7224C49458BB}"/>
                <c:ext xmlns:c16="http://schemas.microsoft.com/office/drawing/2014/chart" uri="{C3380CC4-5D6E-409C-BE32-E72D297353CC}">
                  <c16:uniqueId val="{0000000D-0777-46F3-BDBF-72463191E268}"/>
                </c:ext>
              </c:extLst>
            </c:dLbl>
            <c:dLbl>
              <c:idx val="11"/>
              <c:delete val="1"/>
              <c:extLst>
                <c:ext xmlns:c15="http://schemas.microsoft.com/office/drawing/2012/chart" uri="{CE6537A1-D6FC-4f65-9D91-7224C49458BB}"/>
                <c:ext xmlns:c16="http://schemas.microsoft.com/office/drawing/2014/chart" uri="{C3380CC4-5D6E-409C-BE32-E72D297353CC}">
                  <c16:uniqueId val="{0000000E-0777-46F3-BDBF-72463191E268}"/>
                </c:ext>
              </c:extLst>
            </c:dLbl>
            <c:dLbl>
              <c:idx val="12"/>
              <c:delete val="1"/>
              <c:extLst>
                <c:ext xmlns:c15="http://schemas.microsoft.com/office/drawing/2012/chart" uri="{CE6537A1-D6FC-4f65-9D91-7224C49458BB}"/>
                <c:ext xmlns:c16="http://schemas.microsoft.com/office/drawing/2014/chart" uri="{C3380CC4-5D6E-409C-BE32-E72D297353CC}">
                  <c16:uniqueId val="{0000000F-0777-46F3-BDBF-72463191E26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77-46F3-BDBF-72463191E268}"/>
                </c:ext>
              </c:extLst>
            </c:dLbl>
            <c:dLbl>
              <c:idx val="14"/>
              <c:delete val="1"/>
              <c:extLst>
                <c:ext xmlns:c15="http://schemas.microsoft.com/office/drawing/2012/chart" uri="{CE6537A1-D6FC-4f65-9D91-7224C49458BB}"/>
                <c:ext xmlns:c16="http://schemas.microsoft.com/office/drawing/2014/chart" uri="{C3380CC4-5D6E-409C-BE32-E72D297353CC}">
                  <c16:uniqueId val="{00000011-0777-46F3-BDBF-72463191E268}"/>
                </c:ext>
              </c:extLst>
            </c:dLbl>
            <c:dLbl>
              <c:idx val="15"/>
              <c:delete val="1"/>
              <c:extLst>
                <c:ext xmlns:c15="http://schemas.microsoft.com/office/drawing/2012/chart" uri="{CE6537A1-D6FC-4f65-9D91-7224C49458BB}"/>
                <c:ext xmlns:c16="http://schemas.microsoft.com/office/drawing/2014/chart" uri="{C3380CC4-5D6E-409C-BE32-E72D297353CC}">
                  <c16:uniqueId val="{00000012-0777-46F3-BDBF-72463191E268}"/>
                </c:ext>
              </c:extLst>
            </c:dLbl>
            <c:dLbl>
              <c:idx val="16"/>
              <c:delete val="1"/>
              <c:extLst>
                <c:ext xmlns:c15="http://schemas.microsoft.com/office/drawing/2012/chart" uri="{CE6537A1-D6FC-4f65-9D91-7224C49458BB}"/>
                <c:ext xmlns:c16="http://schemas.microsoft.com/office/drawing/2014/chart" uri="{C3380CC4-5D6E-409C-BE32-E72D297353CC}">
                  <c16:uniqueId val="{00000013-0777-46F3-BDBF-72463191E268}"/>
                </c:ext>
              </c:extLst>
            </c:dLbl>
            <c:dLbl>
              <c:idx val="17"/>
              <c:delete val="1"/>
              <c:extLst>
                <c:ext xmlns:c15="http://schemas.microsoft.com/office/drawing/2012/chart" uri="{CE6537A1-D6FC-4f65-9D91-7224C49458BB}"/>
                <c:ext xmlns:c16="http://schemas.microsoft.com/office/drawing/2014/chart" uri="{C3380CC4-5D6E-409C-BE32-E72D297353CC}">
                  <c16:uniqueId val="{00000014-0777-46F3-BDBF-72463191E268}"/>
                </c:ext>
              </c:extLst>
            </c:dLbl>
            <c:dLbl>
              <c:idx val="18"/>
              <c:delete val="1"/>
              <c:extLst>
                <c:ext xmlns:c15="http://schemas.microsoft.com/office/drawing/2012/chart" uri="{CE6537A1-D6FC-4f65-9D91-7224C49458BB}"/>
                <c:ext xmlns:c16="http://schemas.microsoft.com/office/drawing/2014/chart" uri="{C3380CC4-5D6E-409C-BE32-E72D297353CC}">
                  <c16:uniqueId val="{00000015-0777-46F3-BDBF-72463191E268}"/>
                </c:ext>
              </c:extLst>
            </c:dLbl>
            <c:dLbl>
              <c:idx val="19"/>
              <c:delete val="1"/>
              <c:extLst>
                <c:ext xmlns:c15="http://schemas.microsoft.com/office/drawing/2012/chart" uri="{CE6537A1-D6FC-4f65-9D91-7224C49458BB}"/>
                <c:ext xmlns:c16="http://schemas.microsoft.com/office/drawing/2014/chart" uri="{C3380CC4-5D6E-409C-BE32-E72D297353CC}">
                  <c16:uniqueId val="{00000016-0777-46F3-BDBF-72463191E268}"/>
                </c:ext>
              </c:extLst>
            </c:dLbl>
            <c:dLbl>
              <c:idx val="20"/>
              <c:delete val="1"/>
              <c:extLst>
                <c:ext xmlns:c15="http://schemas.microsoft.com/office/drawing/2012/chart" uri="{CE6537A1-D6FC-4f65-9D91-7224C49458BB}"/>
                <c:ext xmlns:c16="http://schemas.microsoft.com/office/drawing/2014/chart" uri="{C3380CC4-5D6E-409C-BE32-E72D297353CC}">
                  <c16:uniqueId val="{00000017-0777-46F3-BDBF-72463191E268}"/>
                </c:ext>
              </c:extLst>
            </c:dLbl>
            <c:dLbl>
              <c:idx val="21"/>
              <c:delete val="1"/>
              <c:extLst>
                <c:ext xmlns:c15="http://schemas.microsoft.com/office/drawing/2012/chart" uri="{CE6537A1-D6FC-4f65-9D91-7224C49458BB}"/>
                <c:ext xmlns:c16="http://schemas.microsoft.com/office/drawing/2014/chart" uri="{C3380CC4-5D6E-409C-BE32-E72D297353CC}">
                  <c16:uniqueId val="{00000018-0777-46F3-BDBF-72463191E268}"/>
                </c:ext>
              </c:extLst>
            </c:dLbl>
            <c:dLbl>
              <c:idx val="22"/>
              <c:delete val="1"/>
              <c:extLst>
                <c:ext xmlns:c15="http://schemas.microsoft.com/office/drawing/2012/chart" uri="{CE6537A1-D6FC-4f65-9D91-7224C49458BB}"/>
                <c:ext xmlns:c16="http://schemas.microsoft.com/office/drawing/2014/chart" uri="{C3380CC4-5D6E-409C-BE32-E72D297353CC}">
                  <c16:uniqueId val="{00000019-0777-46F3-BDBF-72463191E268}"/>
                </c:ext>
              </c:extLst>
            </c:dLbl>
            <c:dLbl>
              <c:idx val="23"/>
              <c:delete val="1"/>
              <c:extLst>
                <c:ext xmlns:c15="http://schemas.microsoft.com/office/drawing/2012/chart" uri="{CE6537A1-D6FC-4f65-9D91-7224C49458BB}"/>
                <c:ext xmlns:c16="http://schemas.microsoft.com/office/drawing/2014/chart" uri="{C3380CC4-5D6E-409C-BE32-E72D297353CC}">
                  <c16:uniqueId val="{0000001A-0777-46F3-BDBF-72463191E268}"/>
                </c:ext>
              </c:extLst>
            </c:dLbl>
            <c:dLbl>
              <c:idx val="24"/>
              <c:delete val="1"/>
              <c:extLst>
                <c:ext xmlns:c15="http://schemas.microsoft.com/office/drawing/2012/chart" uri="{CE6537A1-D6FC-4f65-9D91-7224C49458BB}"/>
                <c:ext xmlns:c16="http://schemas.microsoft.com/office/drawing/2014/chart" uri="{C3380CC4-5D6E-409C-BE32-E72D297353CC}">
                  <c16:uniqueId val="{0000001B-0777-46F3-BDBF-72463191E26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777-46F3-BDBF-72463191E26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Köln (357)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588877</v>
      </c>
      <c r="F11" s="238">
        <v>591536</v>
      </c>
      <c r="G11" s="238">
        <v>591645</v>
      </c>
      <c r="H11" s="238">
        <v>582613</v>
      </c>
      <c r="I11" s="265">
        <v>579144</v>
      </c>
      <c r="J11" s="263">
        <v>9733</v>
      </c>
      <c r="K11" s="266">
        <v>1.6805837580981586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12.193038614175796</v>
      </c>
      <c r="E13" s="115">
        <v>71802</v>
      </c>
      <c r="F13" s="114">
        <v>72533</v>
      </c>
      <c r="G13" s="114">
        <v>72190</v>
      </c>
      <c r="H13" s="114">
        <v>72283</v>
      </c>
      <c r="I13" s="140">
        <v>71203</v>
      </c>
      <c r="J13" s="115">
        <v>599</v>
      </c>
      <c r="K13" s="116">
        <v>0.84125668862267045</v>
      </c>
    </row>
    <row r="14" spans="1:255" ht="14.1" customHeight="1" x14ac:dyDescent="0.2">
      <c r="A14" s="306" t="s">
        <v>230</v>
      </c>
      <c r="B14" s="307"/>
      <c r="C14" s="308"/>
      <c r="D14" s="113">
        <v>51.746289972269253</v>
      </c>
      <c r="E14" s="115">
        <v>304722</v>
      </c>
      <c r="F14" s="114">
        <v>307322</v>
      </c>
      <c r="G14" s="114">
        <v>307540</v>
      </c>
      <c r="H14" s="114">
        <v>301443</v>
      </c>
      <c r="I14" s="140">
        <v>301127</v>
      </c>
      <c r="J14" s="115">
        <v>3595</v>
      </c>
      <c r="K14" s="116">
        <v>1.1938484426836518</v>
      </c>
    </row>
    <row r="15" spans="1:255" ht="14.1" customHeight="1" x14ac:dyDescent="0.2">
      <c r="A15" s="306" t="s">
        <v>231</v>
      </c>
      <c r="B15" s="307"/>
      <c r="C15" s="308"/>
      <c r="D15" s="113">
        <v>16.257045189402881</v>
      </c>
      <c r="E15" s="115">
        <v>95734</v>
      </c>
      <c r="F15" s="114">
        <v>95389</v>
      </c>
      <c r="G15" s="114">
        <v>95691</v>
      </c>
      <c r="H15" s="114">
        <v>94762</v>
      </c>
      <c r="I15" s="140">
        <v>93677</v>
      </c>
      <c r="J15" s="115">
        <v>2057</v>
      </c>
      <c r="K15" s="116">
        <v>2.1958431632097528</v>
      </c>
    </row>
    <row r="16" spans="1:255" ht="14.1" customHeight="1" x14ac:dyDescent="0.2">
      <c r="A16" s="306" t="s">
        <v>232</v>
      </c>
      <c r="B16" s="307"/>
      <c r="C16" s="308"/>
      <c r="D16" s="113">
        <v>19.083272058511369</v>
      </c>
      <c r="E16" s="115">
        <v>112377</v>
      </c>
      <c r="F16" s="114">
        <v>112061</v>
      </c>
      <c r="G16" s="114">
        <v>112014</v>
      </c>
      <c r="H16" s="114">
        <v>110067</v>
      </c>
      <c r="I16" s="140">
        <v>109056</v>
      </c>
      <c r="J16" s="115">
        <v>3321</v>
      </c>
      <c r="K16" s="116">
        <v>3.045224471830986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0.19732473844283271</v>
      </c>
      <c r="E18" s="115">
        <v>1162</v>
      </c>
      <c r="F18" s="114">
        <v>1160</v>
      </c>
      <c r="G18" s="114">
        <v>1163</v>
      </c>
      <c r="H18" s="114">
        <v>1103</v>
      </c>
      <c r="I18" s="140">
        <v>1111</v>
      </c>
      <c r="J18" s="115">
        <v>51</v>
      </c>
      <c r="K18" s="116">
        <v>4.5904590459045904</v>
      </c>
    </row>
    <row r="19" spans="1:255" ht="14.1" customHeight="1" x14ac:dyDescent="0.2">
      <c r="A19" s="306" t="s">
        <v>235</v>
      </c>
      <c r="B19" s="307" t="s">
        <v>236</v>
      </c>
      <c r="C19" s="308"/>
      <c r="D19" s="113">
        <v>8.3888486050567437E-2</v>
      </c>
      <c r="E19" s="115">
        <v>494</v>
      </c>
      <c r="F19" s="114">
        <v>486</v>
      </c>
      <c r="G19" s="114">
        <v>488</v>
      </c>
      <c r="H19" s="114">
        <v>436</v>
      </c>
      <c r="I19" s="140">
        <v>437</v>
      </c>
      <c r="J19" s="115">
        <v>57</v>
      </c>
      <c r="K19" s="116">
        <v>13.043478260869565</v>
      </c>
    </row>
    <row r="20" spans="1:255" ht="14.1" customHeight="1" x14ac:dyDescent="0.2">
      <c r="A20" s="306">
        <v>12</v>
      </c>
      <c r="B20" s="307" t="s">
        <v>237</v>
      </c>
      <c r="C20" s="308"/>
      <c r="D20" s="113">
        <v>0.42912187095097959</v>
      </c>
      <c r="E20" s="115">
        <v>2527</v>
      </c>
      <c r="F20" s="114">
        <v>2541</v>
      </c>
      <c r="G20" s="114">
        <v>2575</v>
      </c>
      <c r="H20" s="114">
        <v>2529</v>
      </c>
      <c r="I20" s="140">
        <v>2505</v>
      </c>
      <c r="J20" s="115">
        <v>22</v>
      </c>
      <c r="K20" s="116">
        <v>0.8782435129740519</v>
      </c>
    </row>
    <row r="21" spans="1:255" ht="14.1" customHeight="1" x14ac:dyDescent="0.2">
      <c r="A21" s="306">
        <v>21</v>
      </c>
      <c r="B21" s="307" t="s">
        <v>238</v>
      </c>
      <c r="C21" s="308"/>
      <c r="D21" s="113">
        <v>0.13024791255219681</v>
      </c>
      <c r="E21" s="115">
        <v>767</v>
      </c>
      <c r="F21" s="114">
        <v>750</v>
      </c>
      <c r="G21" s="114">
        <v>767</v>
      </c>
      <c r="H21" s="114">
        <v>753</v>
      </c>
      <c r="I21" s="140">
        <v>747</v>
      </c>
      <c r="J21" s="115">
        <v>20</v>
      </c>
      <c r="K21" s="116">
        <v>2.677376171352075</v>
      </c>
    </row>
    <row r="22" spans="1:255" ht="14.1" customHeight="1" x14ac:dyDescent="0.2">
      <c r="A22" s="306">
        <v>22</v>
      </c>
      <c r="B22" s="307" t="s">
        <v>239</v>
      </c>
      <c r="C22" s="308"/>
      <c r="D22" s="113">
        <v>0.51674628148153179</v>
      </c>
      <c r="E22" s="115">
        <v>3043</v>
      </c>
      <c r="F22" s="114">
        <v>3095</v>
      </c>
      <c r="G22" s="114">
        <v>3127</v>
      </c>
      <c r="H22" s="114">
        <v>3184</v>
      </c>
      <c r="I22" s="140">
        <v>3251</v>
      </c>
      <c r="J22" s="115">
        <v>-208</v>
      </c>
      <c r="K22" s="116">
        <v>-6.3980313749615503</v>
      </c>
    </row>
    <row r="23" spans="1:255" ht="14.1" customHeight="1" x14ac:dyDescent="0.2">
      <c r="A23" s="306">
        <v>23</v>
      </c>
      <c r="B23" s="307" t="s">
        <v>240</v>
      </c>
      <c r="C23" s="308"/>
      <c r="D23" s="113">
        <v>0.88575373125457435</v>
      </c>
      <c r="E23" s="115">
        <v>5216</v>
      </c>
      <c r="F23" s="114">
        <v>5231</v>
      </c>
      <c r="G23" s="114">
        <v>5219</v>
      </c>
      <c r="H23" s="114">
        <v>5143</v>
      </c>
      <c r="I23" s="140">
        <v>5069</v>
      </c>
      <c r="J23" s="115">
        <v>147</v>
      </c>
      <c r="K23" s="116">
        <v>2.8999802722430461</v>
      </c>
    </row>
    <row r="24" spans="1:255" ht="14.1" customHeight="1" x14ac:dyDescent="0.2">
      <c r="A24" s="306">
        <v>24</v>
      </c>
      <c r="B24" s="307" t="s">
        <v>241</v>
      </c>
      <c r="C24" s="308"/>
      <c r="D24" s="113">
        <v>1.1487967775953212</v>
      </c>
      <c r="E24" s="115">
        <v>6765</v>
      </c>
      <c r="F24" s="114">
        <v>6991</v>
      </c>
      <c r="G24" s="114">
        <v>7047</v>
      </c>
      <c r="H24" s="114">
        <v>7103</v>
      </c>
      <c r="I24" s="140">
        <v>7286</v>
      </c>
      <c r="J24" s="115">
        <v>-521</v>
      </c>
      <c r="K24" s="116">
        <v>-7.1506999725500959</v>
      </c>
    </row>
    <row r="25" spans="1:255" ht="14.1" customHeight="1" x14ac:dyDescent="0.2">
      <c r="A25" s="306">
        <v>25</v>
      </c>
      <c r="B25" s="307" t="s">
        <v>242</v>
      </c>
      <c r="C25" s="308"/>
      <c r="D25" s="113">
        <v>3.3900118360880116</v>
      </c>
      <c r="E25" s="115">
        <v>19963</v>
      </c>
      <c r="F25" s="114">
        <v>20177</v>
      </c>
      <c r="G25" s="114">
        <v>20402</v>
      </c>
      <c r="H25" s="114">
        <v>20411</v>
      </c>
      <c r="I25" s="140">
        <v>20456</v>
      </c>
      <c r="J25" s="115">
        <v>-493</v>
      </c>
      <c r="K25" s="116">
        <v>-2.4100508408290966</v>
      </c>
    </row>
    <row r="26" spans="1:255" ht="14.1" customHeight="1" x14ac:dyDescent="0.2">
      <c r="A26" s="306">
        <v>26</v>
      </c>
      <c r="B26" s="307" t="s">
        <v>243</v>
      </c>
      <c r="C26" s="308"/>
      <c r="D26" s="113">
        <v>2.2391772815036077</v>
      </c>
      <c r="E26" s="115">
        <v>13186</v>
      </c>
      <c r="F26" s="114">
        <v>13377</v>
      </c>
      <c r="G26" s="114">
        <v>13511</v>
      </c>
      <c r="H26" s="114">
        <v>13181</v>
      </c>
      <c r="I26" s="140">
        <v>13243</v>
      </c>
      <c r="J26" s="115">
        <v>-57</v>
      </c>
      <c r="K26" s="116">
        <v>-0.43041606886657102</v>
      </c>
    </row>
    <row r="27" spans="1:255" ht="14.1" customHeight="1" x14ac:dyDescent="0.2">
      <c r="A27" s="306">
        <v>27</v>
      </c>
      <c r="B27" s="307" t="s">
        <v>244</v>
      </c>
      <c r="C27" s="308"/>
      <c r="D27" s="113">
        <v>2.4954277378807457</v>
      </c>
      <c r="E27" s="115">
        <v>14695</v>
      </c>
      <c r="F27" s="114">
        <v>14732</v>
      </c>
      <c r="G27" s="114">
        <v>14845</v>
      </c>
      <c r="H27" s="114">
        <v>14822</v>
      </c>
      <c r="I27" s="140">
        <v>14927</v>
      </c>
      <c r="J27" s="115">
        <v>-232</v>
      </c>
      <c r="K27" s="116">
        <v>-1.5542305888658137</v>
      </c>
    </row>
    <row r="28" spans="1:255" ht="14.1" customHeight="1" x14ac:dyDescent="0.2">
      <c r="A28" s="306">
        <v>28</v>
      </c>
      <c r="B28" s="307" t="s">
        <v>245</v>
      </c>
      <c r="C28" s="308"/>
      <c r="D28" s="113">
        <v>0.15300308893028594</v>
      </c>
      <c r="E28" s="115">
        <v>901</v>
      </c>
      <c r="F28" s="114">
        <v>929</v>
      </c>
      <c r="G28" s="114">
        <v>947</v>
      </c>
      <c r="H28" s="114">
        <v>941</v>
      </c>
      <c r="I28" s="140">
        <v>898</v>
      </c>
      <c r="J28" s="115">
        <v>3</v>
      </c>
      <c r="K28" s="116">
        <v>0.33407572383073497</v>
      </c>
    </row>
    <row r="29" spans="1:255" ht="14.1" customHeight="1" x14ac:dyDescent="0.2">
      <c r="A29" s="306">
        <v>29</v>
      </c>
      <c r="B29" s="307" t="s">
        <v>246</v>
      </c>
      <c r="C29" s="308"/>
      <c r="D29" s="113">
        <v>2.1262504733586129</v>
      </c>
      <c r="E29" s="115">
        <v>12521</v>
      </c>
      <c r="F29" s="114">
        <v>12636</v>
      </c>
      <c r="G29" s="114">
        <v>12551</v>
      </c>
      <c r="H29" s="114">
        <v>12465</v>
      </c>
      <c r="I29" s="140">
        <v>12228</v>
      </c>
      <c r="J29" s="115">
        <v>293</v>
      </c>
      <c r="K29" s="116">
        <v>2.3961400065423617</v>
      </c>
    </row>
    <row r="30" spans="1:255" ht="14.1" customHeight="1" x14ac:dyDescent="0.2">
      <c r="A30" s="306" t="s">
        <v>247</v>
      </c>
      <c r="B30" s="307" t="s">
        <v>248</v>
      </c>
      <c r="C30" s="308"/>
      <c r="D30" s="113">
        <v>0.33538412945317952</v>
      </c>
      <c r="E30" s="115">
        <v>1975</v>
      </c>
      <c r="F30" s="114">
        <v>1974</v>
      </c>
      <c r="G30" s="114">
        <v>2055</v>
      </c>
      <c r="H30" s="114">
        <v>2070</v>
      </c>
      <c r="I30" s="140">
        <v>2079</v>
      </c>
      <c r="J30" s="115">
        <v>-104</v>
      </c>
      <c r="K30" s="116">
        <v>-5.002405002405002</v>
      </c>
    </row>
    <row r="31" spans="1:255" ht="14.1" customHeight="1" x14ac:dyDescent="0.2">
      <c r="A31" s="306" t="s">
        <v>249</v>
      </c>
      <c r="B31" s="307" t="s">
        <v>250</v>
      </c>
      <c r="C31" s="308"/>
      <c r="D31" s="113">
        <v>1.7614883923128259</v>
      </c>
      <c r="E31" s="115">
        <v>10373</v>
      </c>
      <c r="F31" s="114">
        <v>10485</v>
      </c>
      <c r="G31" s="114">
        <v>10320</v>
      </c>
      <c r="H31" s="114">
        <v>10218</v>
      </c>
      <c r="I31" s="140">
        <v>9972</v>
      </c>
      <c r="J31" s="115">
        <v>401</v>
      </c>
      <c r="K31" s="116">
        <v>4.0212595266746893</v>
      </c>
    </row>
    <row r="32" spans="1:255" ht="14.1" customHeight="1" x14ac:dyDescent="0.2">
      <c r="A32" s="306">
        <v>31</v>
      </c>
      <c r="B32" s="307" t="s">
        <v>251</v>
      </c>
      <c r="C32" s="308"/>
      <c r="D32" s="113">
        <v>1.1015882773482408</v>
      </c>
      <c r="E32" s="115">
        <v>6487</v>
      </c>
      <c r="F32" s="114">
        <v>6535</v>
      </c>
      <c r="G32" s="114">
        <v>6453</v>
      </c>
      <c r="H32" s="114">
        <v>6370</v>
      </c>
      <c r="I32" s="140">
        <v>6326</v>
      </c>
      <c r="J32" s="115">
        <v>161</v>
      </c>
      <c r="K32" s="116">
        <v>2.5450521656655076</v>
      </c>
    </row>
    <row r="33" spans="1:11" ht="14.1" customHeight="1" x14ac:dyDescent="0.2">
      <c r="A33" s="306">
        <v>32</v>
      </c>
      <c r="B33" s="307" t="s">
        <v>252</v>
      </c>
      <c r="C33" s="308"/>
      <c r="D33" s="113">
        <v>0.9212450138144298</v>
      </c>
      <c r="E33" s="115">
        <v>5425</v>
      </c>
      <c r="F33" s="114">
        <v>5250</v>
      </c>
      <c r="G33" s="114">
        <v>5392</v>
      </c>
      <c r="H33" s="114">
        <v>5307</v>
      </c>
      <c r="I33" s="140">
        <v>5247</v>
      </c>
      <c r="J33" s="115">
        <v>178</v>
      </c>
      <c r="K33" s="116">
        <v>3.3924147131694302</v>
      </c>
    </row>
    <row r="34" spans="1:11" ht="14.1" customHeight="1" x14ac:dyDescent="0.2">
      <c r="A34" s="306">
        <v>33</v>
      </c>
      <c r="B34" s="307" t="s">
        <v>253</v>
      </c>
      <c r="C34" s="308"/>
      <c r="D34" s="113">
        <v>0.61625772444839921</v>
      </c>
      <c r="E34" s="115">
        <v>3629</v>
      </c>
      <c r="F34" s="114">
        <v>3658</v>
      </c>
      <c r="G34" s="114">
        <v>3767</v>
      </c>
      <c r="H34" s="114">
        <v>3693</v>
      </c>
      <c r="I34" s="140">
        <v>3707</v>
      </c>
      <c r="J34" s="115">
        <v>-78</v>
      </c>
      <c r="K34" s="116">
        <v>-2.1041273266792553</v>
      </c>
    </row>
    <row r="35" spans="1:11" ht="14.1" customHeight="1" x14ac:dyDescent="0.2">
      <c r="A35" s="306">
        <v>34</v>
      </c>
      <c r="B35" s="307" t="s">
        <v>254</v>
      </c>
      <c r="C35" s="308"/>
      <c r="D35" s="113">
        <v>1.7436578436583532</v>
      </c>
      <c r="E35" s="115">
        <v>10268</v>
      </c>
      <c r="F35" s="114">
        <v>10297</v>
      </c>
      <c r="G35" s="114">
        <v>10137</v>
      </c>
      <c r="H35" s="114">
        <v>9894</v>
      </c>
      <c r="I35" s="140">
        <v>9917</v>
      </c>
      <c r="J35" s="115">
        <v>351</v>
      </c>
      <c r="K35" s="116">
        <v>3.539376827669658</v>
      </c>
    </row>
    <row r="36" spans="1:11" ht="14.1" customHeight="1" x14ac:dyDescent="0.2">
      <c r="A36" s="306">
        <v>41</v>
      </c>
      <c r="B36" s="307" t="s">
        <v>255</v>
      </c>
      <c r="C36" s="308"/>
      <c r="D36" s="113">
        <v>1.3591972517181008</v>
      </c>
      <c r="E36" s="115">
        <v>8004</v>
      </c>
      <c r="F36" s="114">
        <v>8012</v>
      </c>
      <c r="G36" s="114">
        <v>7966</v>
      </c>
      <c r="H36" s="114">
        <v>7894</v>
      </c>
      <c r="I36" s="140">
        <v>8005</v>
      </c>
      <c r="J36" s="115">
        <v>-1</v>
      </c>
      <c r="K36" s="116">
        <v>-1.2492192379762648E-2</v>
      </c>
    </row>
    <row r="37" spans="1:11" ht="14.1" customHeight="1" x14ac:dyDescent="0.2">
      <c r="A37" s="306">
        <v>42</v>
      </c>
      <c r="B37" s="307" t="s">
        <v>256</v>
      </c>
      <c r="C37" s="308"/>
      <c r="D37" s="113">
        <v>0.11224754914863376</v>
      </c>
      <c r="E37" s="115">
        <v>661</v>
      </c>
      <c r="F37" s="114">
        <v>662</v>
      </c>
      <c r="G37" s="114">
        <v>660</v>
      </c>
      <c r="H37" s="114">
        <v>657</v>
      </c>
      <c r="I37" s="140">
        <v>644</v>
      </c>
      <c r="J37" s="115">
        <v>17</v>
      </c>
      <c r="K37" s="116">
        <v>2.639751552795031</v>
      </c>
    </row>
    <row r="38" spans="1:11" ht="14.1" customHeight="1" x14ac:dyDescent="0.2">
      <c r="A38" s="306">
        <v>43</v>
      </c>
      <c r="B38" s="307" t="s">
        <v>257</v>
      </c>
      <c r="C38" s="308"/>
      <c r="D38" s="113">
        <v>4.5155439930579728</v>
      </c>
      <c r="E38" s="115">
        <v>26591</v>
      </c>
      <c r="F38" s="114">
        <v>26180</v>
      </c>
      <c r="G38" s="114">
        <v>25926</v>
      </c>
      <c r="H38" s="114">
        <v>25135</v>
      </c>
      <c r="I38" s="140">
        <v>24880</v>
      </c>
      <c r="J38" s="115">
        <v>1711</v>
      </c>
      <c r="K38" s="116">
        <v>6.877009646302251</v>
      </c>
    </row>
    <row r="39" spans="1:11" ht="14.1" customHeight="1" x14ac:dyDescent="0.2">
      <c r="A39" s="306">
        <v>51</v>
      </c>
      <c r="B39" s="307" t="s">
        <v>258</v>
      </c>
      <c r="C39" s="308"/>
      <c r="D39" s="113">
        <v>5.7360025947693662</v>
      </c>
      <c r="E39" s="115">
        <v>33778</v>
      </c>
      <c r="F39" s="114">
        <v>34554</v>
      </c>
      <c r="G39" s="114">
        <v>34486</v>
      </c>
      <c r="H39" s="114">
        <v>34386</v>
      </c>
      <c r="I39" s="140">
        <v>34381</v>
      </c>
      <c r="J39" s="115">
        <v>-603</v>
      </c>
      <c r="K39" s="116">
        <v>-1.7538756871527879</v>
      </c>
    </row>
    <row r="40" spans="1:11" ht="14.1" customHeight="1" x14ac:dyDescent="0.2">
      <c r="A40" s="306" t="s">
        <v>259</v>
      </c>
      <c r="B40" s="307" t="s">
        <v>260</v>
      </c>
      <c r="C40" s="308"/>
      <c r="D40" s="113">
        <v>4.119366183430496</v>
      </c>
      <c r="E40" s="115">
        <v>24258</v>
      </c>
      <c r="F40" s="114">
        <v>24907</v>
      </c>
      <c r="G40" s="114">
        <v>24812</v>
      </c>
      <c r="H40" s="114">
        <v>24803</v>
      </c>
      <c r="I40" s="140">
        <v>25209</v>
      </c>
      <c r="J40" s="115">
        <v>-951</v>
      </c>
      <c r="K40" s="116">
        <v>-3.7724622158752825</v>
      </c>
    </row>
    <row r="41" spans="1:11" ht="14.1" customHeight="1" x14ac:dyDescent="0.2">
      <c r="A41" s="306"/>
      <c r="B41" s="307" t="s">
        <v>261</v>
      </c>
      <c r="C41" s="308"/>
      <c r="D41" s="113">
        <v>3.4226162679133334</v>
      </c>
      <c r="E41" s="115">
        <v>20155</v>
      </c>
      <c r="F41" s="114">
        <v>20858</v>
      </c>
      <c r="G41" s="114">
        <v>20869</v>
      </c>
      <c r="H41" s="114">
        <v>20589</v>
      </c>
      <c r="I41" s="140">
        <v>21039</v>
      </c>
      <c r="J41" s="115">
        <v>-884</v>
      </c>
      <c r="K41" s="116">
        <v>-4.2017206140976286</v>
      </c>
    </row>
    <row r="42" spans="1:11" ht="14.1" customHeight="1" x14ac:dyDescent="0.2">
      <c r="A42" s="306">
        <v>52</v>
      </c>
      <c r="B42" s="307" t="s">
        <v>262</v>
      </c>
      <c r="C42" s="308"/>
      <c r="D42" s="113">
        <v>2.6998846957853679</v>
      </c>
      <c r="E42" s="115">
        <v>15899</v>
      </c>
      <c r="F42" s="114">
        <v>16255</v>
      </c>
      <c r="G42" s="114">
        <v>16033</v>
      </c>
      <c r="H42" s="114">
        <v>15563</v>
      </c>
      <c r="I42" s="140">
        <v>14911</v>
      </c>
      <c r="J42" s="115">
        <v>988</v>
      </c>
      <c r="K42" s="116">
        <v>6.6259808195292065</v>
      </c>
    </row>
    <row r="43" spans="1:11" ht="14.1" customHeight="1" x14ac:dyDescent="0.2">
      <c r="A43" s="306" t="s">
        <v>263</v>
      </c>
      <c r="B43" s="307" t="s">
        <v>264</v>
      </c>
      <c r="C43" s="308"/>
      <c r="D43" s="113">
        <v>2.1513830562239651</v>
      </c>
      <c r="E43" s="115">
        <v>12669</v>
      </c>
      <c r="F43" s="114">
        <v>13090</v>
      </c>
      <c r="G43" s="114">
        <v>12865</v>
      </c>
      <c r="H43" s="114">
        <v>12479</v>
      </c>
      <c r="I43" s="140">
        <v>12322</v>
      </c>
      <c r="J43" s="115">
        <v>347</v>
      </c>
      <c r="K43" s="116">
        <v>2.8161012822593734</v>
      </c>
    </row>
    <row r="44" spans="1:11" ht="14.1" customHeight="1" x14ac:dyDescent="0.2">
      <c r="A44" s="306">
        <v>53</v>
      </c>
      <c r="B44" s="307" t="s">
        <v>265</v>
      </c>
      <c r="C44" s="308"/>
      <c r="D44" s="113">
        <v>1.641259549956952</v>
      </c>
      <c r="E44" s="115">
        <v>9665</v>
      </c>
      <c r="F44" s="114">
        <v>9706</v>
      </c>
      <c r="G44" s="114">
        <v>9698</v>
      </c>
      <c r="H44" s="114">
        <v>9676</v>
      </c>
      <c r="I44" s="140">
        <v>9726</v>
      </c>
      <c r="J44" s="115">
        <v>-61</v>
      </c>
      <c r="K44" s="116">
        <v>-0.6271848653094797</v>
      </c>
    </row>
    <row r="45" spans="1:11" ht="14.1" customHeight="1" x14ac:dyDescent="0.2">
      <c r="A45" s="306" t="s">
        <v>266</v>
      </c>
      <c r="B45" s="307" t="s">
        <v>267</v>
      </c>
      <c r="C45" s="308"/>
      <c r="D45" s="113">
        <v>1.5908245694771574</v>
      </c>
      <c r="E45" s="115">
        <v>9368</v>
      </c>
      <c r="F45" s="114">
        <v>9413</v>
      </c>
      <c r="G45" s="114">
        <v>9412</v>
      </c>
      <c r="H45" s="114">
        <v>9382</v>
      </c>
      <c r="I45" s="140">
        <v>9435</v>
      </c>
      <c r="J45" s="115">
        <v>-67</v>
      </c>
      <c r="K45" s="116">
        <v>-0.71012188659247488</v>
      </c>
    </row>
    <row r="46" spans="1:11" ht="14.1" customHeight="1" x14ac:dyDescent="0.2">
      <c r="A46" s="306">
        <v>54</v>
      </c>
      <c r="B46" s="307" t="s">
        <v>268</v>
      </c>
      <c r="C46" s="308"/>
      <c r="D46" s="113">
        <v>2.3582174206158504</v>
      </c>
      <c r="E46" s="115">
        <v>13887</v>
      </c>
      <c r="F46" s="114">
        <v>13992</v>
      </c>
      <c r="G46" s="114">
        <v>14189</v>
      </c>
      <c r="H46" s="114">
        <v>14403</v>
      </c>
      <c r="I46" s="140">
        <v>14303</v>
      </c>
      <c r="J46" s="115">
        <v>-416</v>
      </c>
      <c r="K46" s="116">
        <v>-2.9084807383066491</v>
      </c>
    </row>
    <row r="47" spans="1:11" ht="14.1" customHeight="1" x14ac:dyDescent="0.2">
      <c r="A47" s="306">
        <v>61</v>
      </c>
      <c r="B47" s="307" t="s">
        <v>269</v>
      </c>
      <c r="C47" s="308"/>
      <c r="D47" s="113">
        <v>3.8651535040424401</v>
      </c>
      <c r="E47" s="115">
        <v>22761</v>
      </c>
      <c r="F47" s="114">
        <v>22897</v>
      </c>
      <c r="G47" s="114">
        <v>22903</v>
      </c>
      <c r="H47" s="114">
        <v>22441</v>
      </c>
      <c r="I47" s="140">
        <v>22323</v>
      </c>
      <c r="J47" s="115">
        <v>438</v>
      </c>
      <c r="K47" s="116">
        <v>1.9621018680284907</v>
      </c>
    </row>
    <row r="48" spans="1:11" ht="14.1" customHeight="1" x14ac:dyDescent="0.2">
      <c r="A48" s="306">
        <v>62</v>
      </c>
      <c r="B48" s="307" t="s">
        <v>270</v>
      </c>
      <c r="C48" s="308"/>
      <c r="D48" s="113">
        <v>5.5184699011847975</v>
      </c>
      <c r="E48" s="115">
        <v>32497</v>
      </c>
      <c r="F48" s="114">
        <v>33214</v>
      </c>
      <c r="G48" s="114">
        <v>33059</v>
      </c>
      <c r="H48" s="114">
        <v>32518</v>
      </c>
      <c r="I48" s="140">
        <v>32507</v>
      </c>
      <c r="J48" s="115">
        <v>-10</v>
      </c>
      <c r="K48" s="116">
        <v>-3.0762604977389484E-2</v>
      </c>
    </row>
    <row r="49" spans="1:11" ht="14.1" customHeight="1" x14ac:dyDescent="0.2">
      <c r="A49" s="306">
        <v>63</v>
      </c>
      <c r="B49" s="307" t="s">
        <v>271</v>
      </c>
      <c r="C49" s="308"/>
      <c r="D49" s="113">
        <v>3.0760243650201993</v>
      </c>
      <c r="E49" s="115">
        <v>18114</v>
      </c>
      <c r="F49" s="114">
        <v>18774</v>
      </c>
      <c r="G49" s="114">
        <v>18922</v>
      </c>
      <c r="H49" s="114">
        <v>18616</v>
      </c>
      <c r="I49" s="140">
        <v>18456</v>
      </c>
      <c r="J49" s="115">
        <v>-342</v>
      </c>
      <c r="K49" s="116">
        <v>-1.8530559167750325</v>
      </c>
    </row>
    <row r="50" spans="1:11" ht="14.1" customHeight="1" x14ac:dyDescent="0.2">
      <c r="A50" s="306" t="s">
        <v>272</v>
      </c>
      <c r="B50" s="307" t="s">
        <v>273</v>
      </c>
      <c r="C50" s="308"/>
      <c r="D50" s="113">
        <v>0.6398619745719395</v>
      </c>
      <c r="E50" s="115">
        <v>3768</v>
      </c>
      <c r="F50" s="114">
        <v>3898</v>
      </c>
      <c r="G50" s="114">
        <v>3903</v>
      </c>
      <c r="H50" s="114">
        <v>3834</v>
      </c>
      <c r="I50" s="140">
        <v>3927</v>
      </c>
      <c r="J50" s="115">
        <v>-159</v>
      </c>
      <c r="K50" s="116">
        <v>-4.0488922841864019</v>
      </c>
    </row>
    <row r="51" spans="1:11" ht="14.1" customHeight="1" x14ac:dyDescent="0.2">
      <c r="A51" s="306" t="s">
        <v>274</v>
      </c>
      <c r="B51" s="307" t="s">
        <v>275</v>
      </c>
      <c r="C51" s="308"/>
      <c r="D51" s="113">
        <v>1.9112650010103978</v>
      </c>
      <c r="E51" s="115">
        <v>11255</v>
      </c>
      <c r="F51" s="114">
        <v>11677</v>
      </c>
      <c r="G51" s="114">
        <v>11768</v>
      </c>
      <c r="H51" s="114">
        <v>11631</v>
      </c>
      <c r="I51" s="140">
        <v>11311</v>
      </c>
      <c r="J51" s="115">
        <v>-56</v>
      </c>
      <c r="K51" s="116">
        <v>-0.49509327203607106</v>
      </c>
    </row>
    <row r="52" spans="1:11" ht="14.1" customHeight="1" x14ac:dyDescent="0.2">
      <c r="A52" s="306">
        <v>71</v>
      </c>
      <c r="B52" s="307" t="s">
        <v>276</v>
      </c>
      <c r="C52" s="308"/>
      <c r="D52" s="113">
        <v>17.34216143608937</v>
      </c>
      <c r="E52" s="115">
        <v>102124</v>
      </c>
      <c r="F52" s="114">
        <v>102389</v>
      </c>
      <c r="G52" s="114">
        <v>102575</v>
      </c>
      <c r="H52" s="114">
        <v>101077</v>
      </c>
      <c r="I52" s="140">
        <v>100181</v>
      </c>
      <c r="J52" s="115">
        <v>1943</v>
      </c>
      <c r="K52" s="116">
        <v>1.9394895239616294</v>
      </c>
    </row>
    <row r="53" spans="1:11" ht="14.1" customHeight="1" x14ac:dyDescent="0.2">
      <c r="A53" s="306" t="s">
        <v>277</v>
      </c>
      <c r="B53" s="307" t="s">
        <v>278</v>
      </c>
      <c r="C53" s="308"/>
      <c r="D53" s="113">
        <v>6.8348738361321635</v>
      </c>
      <c r="E53" s="115">
        <v>40249</v>
      </c>
      <c r="F53" s="114">
        <v>40483</v>
      </c>
      <c r="G53" s="114">
        <v>40805</v>
      </c>
      <c r="H53" s="114">
        <v>40127</v>
      </c>
      <c r="I53" s="140">
        <v>39654</v>
      </c>
      <c r="J53" s="115">
        <v>595</v>
      </c>
      <c r="K53" s="116">
        <v>1.5004791446007968</v>
      </c>
    </row>
    <row r="54" spans="1:11" ht="14.1" customHeight="1" x14ac:dyDescent="0.2">
      <c r="A54" s="306" t="s">
        <v>279</v>
      </c>
      <c r="B54" s="307" t="s">
        <v>280</v>
      </c>
      <c r="C54" s="308"/>
      <c r="D54" s="113">
        <v>8.439283585536538</v>
      </c>
      <c r="E54" s="115">
        <v>49697</v>
      </c>
      <c r="F54" s="114">
        <v>49746</v>
      </c>
      <c r="G54" s="114">
        <v>49711</v>
      </c>
      <c r="H54" s="114">
        <v>49199</v>
      </c>
      <c r="I54" s="140">
        <v>48851</v>
      </c>
      <c r="J54" s="115">
        <v>846</v>
      </c>
      <c r="K54" s="116">
        <v>1.7317966878876583</v>
      </c>
    </row>
    <row r="55" spans="1:11" ht="14.1" customHeight="1" x14ac:dyDescent="0.2">
      <c r="A55" s="306">
        <v>72</v>
      </c>
      <c r="B55" s="307" t="s">
        <v>281</v>
      </c>
      <c r="C55" s="308"/>
      <c r="D55" s="113">
        <v>7.1237287243346232</v>
      </c>
      <c r="E55" s="115">
        <v>41950</v>
      </c>
      <c r="F55" s="114">
        <v>42179</v>
      </c>
      <c r="G55" s="114">
        <v>42578</v>
      </c>
      <c r="H55" s="114">
        <v>40833</v>
      </c>
      <c r="I55" s="140">
        <v>40941</v>
      </c>
      <c r="J55" s="115">
        <v>1009</v>
      </c>
      <c r="K55" s="116">
        <v>2.464522117193034</v>
      </c>
    </row>
    <row r="56" spans="1:11" ht="14.1" customHeight="1" x14ac:dyDescent="0.2">
      <c r="A56" s="306" t="s">
        <v>282</v>
      </c>
      <c r="B56" s="307" t="s">
        <v>283</v>
      </c>
      <c r="C56" s="308"/>
      <c r="D56" s="113">
        <v>4.4652788273272686</v>
      </c>
      <c r="E56" s="115">
        <v>26295</v>
      </c>
      <c r="F56" s="114">
        <v>26438</v>
      </c>
      <c r="G56" s="114">
        <v>26905</v>
      </c>
      <c r="H56" s="114">
        <v>25325</v>
      </c>
      <c r="I56" s="140">
        <v>25406</v>
      </c>
      <c r="J56" s="115">
        <v>889</v>
      </c>
      <c r="K56" s="116">
        <v>3.4991734236007241</v>
      </c>
    </row>
    <row r="57" spans="1:11" ht="14.1" customHeight="1" x14ac:dyDescent="0.2">
      <c r="A57" s="306" t="s">
        <v>284</v>
      </c>
      <c r="B57" s="307" t="s">
        <v>285</v>
      </c>
      <c r="C57" s="308"/>
      <c r="D57" s="113">
        <v>1.995832746057326</v>
      </c>
      <c r="E57" s="115">
        <v>11753</v>
      </c>
      <c r="F57" s="114">
        <v>11830</v>
      </c>
      <c r="G57" s="114">
        <v>11742</v>
      </c>
      <c r="H57" s="114">
        <v>11706</v>
      </c>
      <c r="I57" s="140">
        <v>11732</v>
      </c>
      <c r="J57" s="115">
        <v>21</v>
      </c>
      <c r="K57" s="116">
        <v>0.17899761336515513</v>
      </c>
    </row>
    <row r="58" spans="1:11" ht="14.1" customHeight="1" x14ac:dyDescent="0.2">
      <c r="A58" s="306">
        <v>73</v>
      </c>
      <c r="B58" s="307" t="s">
        <v>286</v>
      </c>
      <c r="C58" s="308"/>
      <c r="D58" s="113">
        <v>4.4031266291602487</v>
      </c>
      <c r="E58" s="115">
        <v>25929</v>
      </c>
      <c r="F58" s="114">
        <v>25586</v>
      </c>
      <c r="G58" s="114">
        <v>25349</v>
      </c>
      <c r="H58" s="114">
        <v>24823</v>
      </c>
      <c r="I58" s="140">
        <v>24381</v>
      </c>
      <c r="J58" s="115">
        <v>1548</v>
      </c>
      <c r="K58" s="116">
        <v>6.3492063492063489</v>
      </c>
    </row>
    <row r="59" spans="1:11" ht="14.1" customHeight="1" x14ac:dyDescent="0.2">
      <c r="A59" s="306" t="s">
        <v>287</v>
      </c>
      <c r="B59" s="307" t="s">
        <v>288</v>
      </c>
      <c r="C59" s="308"/>
      <c r="D59" s="113">
        <v>2.885152587042795</v>
      </c>
      <c r="E59" s="115">
        <v>16990</v>
      </c>
      <c r="F59" s="114">
        <v>16674</v>
      </c>
      <c r="G59" s="114">
        <v>16518</v>
      </c>
      <c r="H59" s="114">
        <v>16104</v>
      </c>
      <c r="I59" s="140">
        <v>15720</v>
      </c>
      <c r="J59" s="115">
        <v>1270</v>
      </c>
      <c r="K59" s="116">
        <v>8.0788804071246823</v>
      </c>
    </row>
    <row r="60" spans="1:11" ht="14.1" customHeight="1" x14ac:dyDescent="0.2">
      <c r="A60" s="306">
        <v>81</v>
      </c>
      <c r="B60" s="307" t="s">
        <v>289</v>
      </c>
      <c r="C60" s="308"/>
      <c r="D60" s="113">
        <v>6.8024392190559322</v>
      </c>
      <c r="E60" s="115">
        <v>40058</v>
      </c>
      <c r="F60" s="114">
        <v>40048</v>
      </c>
      <c r="G60" s="114">
        <v>39692</v>
      </c>
      <c r="H60" s="114">
        <v>39023</v>
      </c>
      <c r="I60" s="140">
        <v>38904</v>
      </c>
      <c r="J60" s="115">
        <v>1154</v>
      </c>
      <c r="K60" s="116">
        <v>2.9662759613407363</v>
      </c>
    </row>
    <row r="61" spans="1:11" ht="14.1" customHeight="1" x14ac:dyDescent="0.2">
      <c r="A61" s="306" t="s">
        <v>290</v>
      </c>
      <c r="B61" s="307" t="s">
        <v>291</v>
      </c>
      <c r="C61" s="308"/>
      <c r="D61" s="113">
        <v>1.6772602767640781</v>
      </c>
      <c r="E61" s="115">
        <v>9877</v>
      </c>
      <c r="F61" s="114">
        <v>9868</v>
      </c>
      <c r="G61" s="114">
        <v>9956</v>
      </c>
      <c r="H61" s="114">
        <v>9516</v>
      </c>
      <c r="I61" s="140">
        <v>9646</v>
      </c>
      <c r="J61" s="115">
        <v>231</v>
      </c>
      <c r="K61" s="116">
        <v>2.3947750362844702</v>
      </c>
    </row>
    <row r="62" spans="1:11" ht="14.1" customHeight="1" x14ac:dyDescent="0.2">
      <c r="A62" s="306" t="s">
        <v>292</v>
      </c>
      <c r="B62" s="307" t="s">
        <v>293</v>
      </c>
      <c r="C62" s="308"/>
      <c r="D62" s="113">
        <v>2.7059980267526154</v>
      </c>
      <c r="E62" s="115">
        <v>15935</v>
      </c>
      <c r="F62" s="114">
        <v>16060</v>
      </c>
      <c r="G62" s="114">
        <v>15803</v>
      </c>
      <c r="H62" s="114">
        <v>15609</v>
      </c>
      <c r="I62" s="140">
        <v>15507</v>
      </c>
      <c r="J62" s="115">
        <v>428</v>
      </c>
      <c r="K62" s="116">
        <v>2.7600438511639904</v>
      </c>
    </row>
    <row r="63" spans="1:11" ht="14.1" customHeight="1" x14ac:dyDescent="0.2">
      <c r="A63" s="306"/>
      <c r="B63" s="307" t="s">
        <v>294</v>
      </c>
      <c r="C63" s="308"/>
      <c r="D63" s="113">
        <v>2.3256129887905286</v>
      </c>
      <c r="E63" s="115">
        <v>13695</v>
      </c>
      <c r="F63" s="114">
        <v>13828</v>
      </c>
      <c r="G63" s="114">
        <v>13590</v>
      </c>
      <c r="H63" s="114">
        <v>13457</v>
      </c>
      <c r="I63" s="140">
        <v>13396</v>
      </c>
      <c r="J63" s="115">
        <v>299</v>
      </c>
      <c r="K63" s="116">
        <v>2.2320095550910719</v>
      </c>
    </row>
    <row r="64" spans="1:11" ht="14.1" customHeight="1" x14ac:dyDescent="0.2">
      <c r="A64" s="306" t="s">
        <v>295</v>
      </c>
      <c r="B64" s="307" t="s">
        <v>296</v>
      </c>
      <c r="C64" s="308"/>
      <c r="D64" s="113">
        <v>0.97660462201784071</v>
      </c>
      <c r="E64" s="115">
        <v>5751</v>
      </c>
      <c r="F64" s="114">
        <v>5689</v>
      </c>
      <c r="G64" s="114">
        <v>5623</v>
      </c>
      <c r="H64" s="114">
        <v>5555</v>
      </c>
      <c r="I64" s="140">
        <v>5519</v>
      </c>
      <c r="J64" s="115">
        <v>232</v>
      </c>
      <c r="K64" s="116">
        <v>4.2036600833484323</v>
      </c>
    </row>
    <row r="65" spans="1:11" ht="14.1" customHeight="1" x14ac:dyDescent="0.2">
      <c r="A65" s="306" t="s">
        <v>297</v>
      </c>
      <c r="B65" s="307" t="s">
        <v>298</v>
      </c>
      <c r="C65" s="308"/>
      <c r="D65" s="113">
        <v>0.59401199231758073</v>
      </c>
      <c r="E65" s="115">
        <v>3498</v>
      </c>
      <c r="F65" s="114">
        <v>3446</v>
      </c>
      <c r="G65" s="114">
        <v>3386</v>
      </c>
      <c r="H65" s="114">
        <v>3440</v>
      </c>
      <c r="I65" s="140">
        <v>3418</v>
      </c>
      <c r="J65" s="115">
        <v>80</v>
      </c>
      <c r="K65" s="116">
        <v>2.3405500292568755</v>
      </c>
    </row>
    <row r="66" spans="1:11" ht="14.1" customHeight="1" x14ac:dyDescent="0.2">
      <c r="A66" s="306">
        <v>82</v>
      </c>
      <c r="B66" s="307" t="s">
        <v>299</v>
      </c>
      <c r="C66" s="308"/>
      <c r="D66" s="113">
        <v>1.9593225750029293</v>
      </c>
      <c r="E66" s="115">
        <v>11538</v>
      </c>
      <c r="F66" s="114">
        <v>11531</v>
      </c>
      <c r="G66" s="114">
        <v>11378</v>
      </c>
      <c r="H66" s="114">
        <v>11263</v>
      </c>
      <c r="I66" s="140">
        <v>11172</v>
      </c>
      <c r="J66" s="115">
        <v>366</v>
      </c>
      <c r="K66" s="116">
        <v>3.2760472610096669</v>
      </c>
    </row>
    <row r="67" spans="1:11" ht="14.1" customHeight="1" x14ac:dyDescent="0.2">
      <c r="A67" s="306" t="s">
        <v>300</v>
      </c>
      <c r="B67" s="307" t="s">
        <v>301</v>
      </c>
      <c r="C67" s="308"/>
      <c r="D67" s="113">
        <v>1.0708518077629114</v>
      </c>
      <c r="E67" s="115">
        <v>6306</v>
      </c>
      <c r="F67" s="114">
        <v>6263</v>
      </c>
      <c r="G67" s="114">
        <v>6075</v>
      </c>
      <c r="H67" s="114">
        <v>6011</v>
      </c>
      <c r="I67" s="140">
        <v>5931</v>
      </c>
      <c r="J67" s="115">
        <v>375</v>
      </c>
      <c r="K67" s="116">
        <v>6.3227111785533641</v>
      </c>
    </row>
    <row r="68" spans="1:11" ht="14.1" customHeight="1" x14ac:dyDescent="0.2">
      <c r="A68" s="306" t="s">
        <v>302</v>
      </c>
      <c r="B68" s="307" t="s">
        <v>303</v>
      </c>
      <c r="C68" s="308"/>
      <c r="D68" s="113">
        <v>0.4710661139762633</v>
      </c>
      <c r="E68" s="115">
        <v>2774</v>
      </c>
      <c r="F68" s="114">
        <v>2828</v>
      </c>
      <c r="G68" s="114">
        <v>2870</v>
      </c>
      <c r="H68" s="114">
        <v>2887</v>
      </c>
      <c r="I68" s="140">
        <v>2879</v>
      </c>
      <c r="J68" s="115">
        <v>-105</v>
      </c>
      <c r="K68" s="116">
        <v>-3.6470996873914552</v>
      </c>
    </row>
    <row r="69" spans="1:11" ht="14.1" customHeight="1" x14ac:dyDescent="0.2">
      <c r="A69" s="306">
        <v>83</v>
      </c>
      <c r="B69" s="307" t="s">
        <v>304</v>
      </c>
      <c r="C69" s="308"/>
      <c r="D69" s="113">
        <v>4.6593770855373871</v>
      </c>
      <c r="E69" s="115">
        <v>27438</v>
      </c>
      <c r="F69" s="114">
        <v>27441</v>
      </c>
      <c r="G69" s="114">
        <v>26872</v>
      </c>
      <c r="H69" s="114">
        <v>26408</v>
      </c>
      <c r="I69" s="140">
        <v>26273</v>
      </c>
      <c r="J69" s="115">
        <v>1165</v>
      </c>
      <c r="K69" s="116">
        <v>4.4342100255014651</v>
      </c>
    </row>
    <row r="70" spans="1:11" ht="14.1" customHeight="1" x14ac:dyDescent="0.2">
      <c r="A70" s="306" t="s">
        <v>305</v>
      </c>
      <c r="B70" s="307" t="s">
        <v>306</v>
      </c>
      <c r="C70" s="308"/>
      <c r="D70" s="113">
        <v>4.003382709801877</v>
      </c>
      <c r="E70" s="115">
        <v>23575</v>
      </c>
      <c r="F70" s="114">
        <v>23592</v>
      </c>
      <c r="G70" s="114">
        <v>23058</v>
      </c>
      <c r="H70" s="114">
        <v>22585</v>
      </c>
      <c r="I70" s="140">
        <v>22470</v>
      </c>
      <c r="J70" s="115">
        <v>1105</v>
      </c>
      <c r="K70" s="116">
        <v>4.9176680017801511</v>
      </c>
    </row>
    <row r="71" spans="1:11" ht="14.1" customHeight="1" x14ac:dyDescent="0.2">
      <c r="A71" s="306"/>
      <c r="B71" s="307" t="s">
        <v>307</v>
      </c>
      <c r="C71" s="308"/>
      <c r="D71" s="113">
        <v>2.1228541783768087</v>
      </c>
      <c r="E71" s="115">
        <v>12501</v>
      </c>
      <c r="F71" s="114">
        <v>12559</v>
      </c>
      <c r="G71" s="114">
        <v>12386</v>
      </c>
      <c r="H71" s="114">
        <v>12153</v>
      </c>
      <c r="I71" s="140">
        <v>12162</v>
      </c>
      <c r="J71" s="115">
        <v>339</v>
      </c>
      <c r="K71" s="116">
        <v>2.7873704982733103</v>
      </c>
    </row>
    <row r="72" spans="1:11" ht="14.1" customHeight="1" x14ac:dyDescent="0.2">
      <c r="A72" s="306">
        <v>84</v>
      </c>
      <c r="B72" s="307" t="s">
        <v>308</v>
      </c>
      <c r="C72" s="308"/>
      <c r="D72" s="113">
        <v>2.3470096471758959</v>
      </c>
      <c r="E72" s="115">
        <v>13821</v>
      </c>
      <c r="F72" s="114">
        <v>13832</v>
      </c>
      <c r="G72" s="114">
        <v>13518</v>
      </c>
      <c r="H72" s="114">
        <v>13780</v>
      </c>
      <c r="I72" s="140">
        <v>13572</v>
      </c>
      <c r="J72" s="115">
        <v>249</v>
      </c>
      <c r="K72" s="116">
        <v>1.8346595932802829</v>
      </c>
    </row>
    <row r="73" spans="1:11" ht="14.1" customHeight="1" x14ac:dyDescent="0.2">
      <c r="A73" s="306" t="s">
        <v>309</v>
      </c>
      <c r="B73" s="307" t="s">
        <v>310</v>
      </c>
      <c r="C73" s="308"/>
      <c r="D73" s="113">
        <v>0.44406556887091869</v>
      </c>
      <c r="E73" s="115">
        <v>2615</v>
      </c>
      <c r="F73" s="114">
        <v>2557</v>
      </c>
      <c r="G73" s="114">
        <v>2474</v>
      </c>
      <c r="H73" s="114">
        <v>2628</v>
      </c>
      <c r="I73" s="140">
        <v>2575</v>
      </c>
      <c r="J73" s="115">
        <v>40</v>
      </c>
      <c r="K73" s="116">
        <v>1.5533980582524272</v>
      </c>
    </row>
    <row r="74" spans="1:11" ht="14.1" customHeight="1" x14ac:dyDescent="0.2">
      <c r="A74" s="306" t="s">
        <v>311</v>
      </c>
      <c r="B74" s="307" t="s">
        <v>312</v>
      </c>
      <c r="C74" s="308"/>
      <c r="D74" s="113">
        <v>0.30498728936603059</v>
      </c>
      <c r="E74" s="115">
        <v>1796</v>
      </c>
      <c r="F74" s="114">
        <v>1765</v>
      </c>
      <c r="G74" s="114">
        <v>1734</v>
      </c>
      <c r="H74" s="114">
        <v>1709</v>
      </c>
      <c r="I74" s="140">
        <v>1698</v>
      </c>
      <c r="J74" s="115">
        <v>98</v>
      </c>
      <c r="K74" s="116">
        <v>5.7714958775029448</v>
      </c>
    </row>
    <row r="75" spans="1:11" ht="14.1" customHeight="1" x14ac:dyDescent="0.2">
      <c r="A75" s="306" t="s">
        <v>313</v>
      </c>
      <c r="B75" s="307" t="s">
        <v>314</v>
      </c>
      <c r="C75" s="308"/>
      <c r="D75" s="113">
        <v>1.1408154843880811</v>
      </c>
      <c r="E75" s="115">
        <v>6718</v>
      </c>
      <c r="F75" s="114">
        <v>6839</v>
      </c>
      <c r="G75" s="114">
        <v>6697</v>
      </c>
      <c r="H75" s="114">
        <v>6830</v>
      </c>
      <c r="I75" s="140">
        <v>6764</v>
      </c>
      <c r="J75" s="115">
        <v>-46</v>
      </c>
      <c r="K75" s="116">
        <v>-0.68007096392667066</v>
      </c>
    </row>
    <row r="76" spans="1:11" ht="14.1" customHeight="1" x14ac:dyDescent="0.2">
      <c r="A76" s="306">
        <v>91</v>
      </c>
      <c r="B76" s="307" t="s">
        <v>315</v>
      </c>
      <c r="C76" s="308"/>
      <c r="D76" s="113">
        <v>0.48516073815075134</v>
      </c>
      <c r="E76" s="115">
        <v>2857</v>
      </c>
      <c r="F76" s="114">
        <v>2878</v>
      </c>
      <c r="G76" s="114">
        <v>2838</v>
      </c>
      <c r="H76" s="114">
        <v>2790</v>
      </c>
      <c r="I76" s="140">
        <v>2793</v>
      </c>
      <c r="J76" s="115">
        <v>64</v>
      </c>
      <c r="K76" s="116">
        <v>2.2914428929466522</v>
      </c>
    </row>
    <row r="77" spans="1:11" ht="14.1" customHeight="1" x14ac:dyDescent="0.2">
      <c r="A77" s="306">
        <v>92</v>
      </c>
      <c r="B77" s="307" t="s">
        <v>316</v>
      </c>
      <c r="C77" s="308"/>
      <c r="D77" s="113">
        <v>3.768868541308287</v>
      </c>
      <c r="E77" s="115">
        <v>22194</v>
      </c>
      <c r="F77" s="114">
        <v>22096</v>
      </c>
      <c r="G77" s="114">
        <v>22184</v>
      </c>
      <c r="H77" s="114">
        <v>21929</v>
      </c>
      <c r="I77" s="140">
        <v>21725</v>
      </c>
      <c r="J77" s="115">
        <v>469</v>
      </c>
      <c r="K77" s="116">
        <v>2.1588032220943614</v>
      </c>
    </row>
    <row r="78" spans="1:11" ht="14.1" customHeight="1" x14ac:dyDescent="0.2">
      <c r="A78" s="306">
        <v>93</v>
      </c>
      <c r="B78" s="307" t="s">
        <v>317</v>
      </c>
      <c r="C78" s="308"/>
      <c r="D78" s="113">
        <v>0.21192880686459142</v>
      </c>
      <c r="E78" s="115">
        <v>1248</v>
      </c>
      <c r="F78" s="114">
        <v>1272</v>
      </c>
      <c r="G78" s="114">
        <v>1273</v>
      </c>
      <c r="H78" s="114">
        <v>1250</v>
      </c>
      <c r="I78" s="140">
        <v>1254</v>
      </c>
      <c r="J78" s="115">
        <v>-6</v>
      </c>
      <c r="K78" s="116">
        <v>-0.4784688995215311</v>
      </c>
    </row>
    <row r="79" spans="1:11" ht="14.1" customHeight="1" x14ac:dyDescent="0.2">
      <c r="A79" s="306">
        <v>94</v>
      </c>
      <c r="B79" s="307" t="s">
        <v>318</v>
      </c>
      <c r="C79" s="308"/>
      <c r="D79" s="113">
        <v>1.1712123244752299</v>
      </c>
      <c r="E79" s="115">
        <v>6897</v>
      </c>
      <c r="F79" s="114">
        <v>6280</v>
      </c>
      <c r="G79" s="114">
        <v>7263</v>
      </c>
      <c r="H79" s="114">
        <v>7017</v>
      </c>
      <c r="I79" s="140">
        <v>6641</v>
      </c>
      <c r="J79" s="115">
        <v>256</v>
      </c>
      <c r="K79" s="116">
        <v>3.8548411383827736</v>
      </c>
    </row>
    <row r="80" spans="1:11" ht="14.1" customHeight="1" x14ac:dyDescent="0.2">
      <c r="A80" s="306" t="s">
        <v>319</v>
      </c>
      <c r="B80" s="307" t="s">
        <v>320</v>
      </c>
      <c r="C80" s="308"/>
      <c r="D80" s="113">
        <v>2.8698692596246755E-2</v>
      </c>
      <c r="E80" s="115">
        <v>169</v>
      </c>
      <c r="F80" s="114">
        <v>168</v>
      </c>
      <c r="G80" s="114">
        <v>170</v>
      </c>
      <c r="H80" s="114">
        <v>174</v>
      </c>
      <c r="I80" s="140">
        <v>172</v>
      </c>
      <c r="J80" s="115">
        <v>-3</v>
      </c>
      <c r="K80" s="116">
        <v>-1.7441860465116279</v>
      </c>
    </row>
    <row r="81" spans="1:11" ht="14.1" customHeight="1" x14ac:dyDescent="0.2">
      <c r="A81" s="310" t="s">
        <v>321</v>
      </c>
      <c r="B81" s="311" t="s">
        <v>224</v>
      </c>
      <c r="C81" s="312"/>
      <c r="D81" s="125">
        <v>0.72035416564070254</v>
      </c>
      <c r="E81" s="143">
        <v>4242</v>
      </c>
      <c r="F81" s="144">
        <v>4231</v>
      </c>
      <c r="G81" s="144">
        <v>4210</v>
      </c>
      <c r="H81" s="144">
        <v>4058</v>
      </c>
      <c r="I81" s="145">
        <v>4081</v>
      </c>
      <c r="J81" s="143">
        <v>161</v>
      </c>
      <c r="K81" s="146">
        <v>3.9451114922813035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113723</v>
      </c>
      <c r="E12" s="114">
        <v>119149</v>
      </c>
      <c r="F12" s="114">
        <v>117643</v>
      </c>
      <c r="G12" s="114">
        <v>118207</v>
      </c>
      <c r="H12" s="140">
        <v>116727</v>
      </c>
      <c r="I12" s="115">
        <v>-3004</v>
      </c>
      <c r="J12" s="116">
        <v>-2.5735262621330111</v>
      </c>
      <c r="K12"/>
      <c r="L12"/>
      <c r="M12"/>
      <c r="N12"/>
      <c r="O12"/>
      <c r="P12"/>
    </row>
    <row r="13" spans="1:16" s="110" customFormat="1" ht="14.45" customHeight="1" x14ac:dyDescent="0.2">
      <c r="A13" s="120" t="s">
        <v>105</v>
      </c>
      <c r="B13" s="119" t="s">
        <v>106</v>
      </c>
      <c r="C13" s="113">
        <v>42.600881088258312</v>
      </c>
      <c r="D13" s="115">
        <v>48447</v>
      </c>
      <c r="E13" s="114">
        <v>50645</v>
      </c>
      <c r="F13" s="114">
        <v>50107</v>
      </c>
      <c r="G13" s="114">
        <v>50127</v>
      </c>
      <c r="H13" s="140">
        <v>49475</v>
      </c>
      <c r="I13" s="115">
        <v>-1028</v>
      </c>
      <c r="J13" s="116">
        <v>-2.0778170793329966</v>
      </c>
      <c r="K13"/>
      <c r="L13"/>
      <c r="M13"/>
      <c r="N13"/>
      <c r="O13"/>
      <c r="P13"/>
    </row>
    <row r="14" spans="1:16" s="110" customFormat="1" ht="14.45" customHeight="1" x14ac:dyDescent="0.2">
      <c r="A14" s="120"/>
      <c r="B14" s="119" t="s">
        <v>107</v>
      </c>
      <c r="C14" s="113">
        <v>57.399118911741688</v>
      </c>
      <c r="D14" s="115">
        <v>65276</v>
      </c>
      <c r="E14" s="114">
        <v>68504</v>
      </c>
      <c r="F14" s="114">
        <v>67536</v>
      </c>
      <c r="G14" s="114">
        <v>68080</v>
      </c>
      <c r="H14" s="140">
        <v>67252</v>
      </c>
      <c r="I14" s="115">
        <v>-1976</v>
      </c>
      <c r="J14" s="116">
        <v>-2.938202581335871</v>
      </c>
      <c r="K14"/>
      <c r="L14"/>
      <c r="M14"/>
      <c r="N14"/>
      <c r="O14"/>
      <c r="P14"/>
    </row>
    <row r="15" spans="1:16" s="110" customFormat="1" ht="14.45" customHeight="1" x14ac:dyDescent="0.2">
      <c r="A15" s="118" t="s">
        <v>105</v>
      </c>
      <c r="B15" s="121" t="s">
        <v>108</v>
      </c>
      <c r="C15" s="113">
        <v>22.050948356972643</v>
      </c>
      <c r="D15" s="115">
        <v>25077</v>
      </c>
      <c r="E15" s="114">
        <v>26800</v>
      </c>
      <c r="F15" s="114">
        <v>25774</v>
      </c>
      <c r="G15" s="114">
        <v>26388</v>
      </c>
      <c r="H15" s="140">
        <v>25359</v>
      </c>
      <c r="I15" s="115">
        <v>-282</v>
      </c>
      <c r="J15" s="116">
        <v>-1.1120312315154384</v>
      </c>
      <c r="K15"/>
      <c r="L15"/>
      <c r="M15"/>
      <c r="N15"/>
      <c r="O15"/>
      <c r="P15"/>
    </row>
    <row r="16" spans="1:16" s="110" customFormat="1" ht="14.45" customHeight="1" x14ac:dyDescent="0.2">
      <c r="A16" s="118"/>
      <c r="B16" s="121" t="s">
        <v>109</v>
      </c>
      <c r="C16" s="113">
        <v>52.979608346596557</v>
      </c>
      <c r="D16" s="115">
        <v>60250</v>
      </c>
      <c r="E16" s="114">
        <v>63201</v>
      </c>
      <c r="F16" s="114">
        <v>62904</v>
      </c>
      <c r="G16" s="114">
        <v>63025</v>
      </c>
      <c r="H16" s="140">
        <v>62982</v>
      </c>
      <c r="I16" s="115">
        <v>-2732</v>
      </c>
      <c r="J16" s="116">
        <v>-4.3377472928773297</v>
      </c>
      <c r="K16"/>
      <c r="L16"/>
      <c r="M16"/>
      <c r="N16"/>
      <c r="O16"/>
      <c r="P16"/>
    </row>
    <row r="17" spans="1:16" s="110" customFormat="1" ht="14.45" customHeight="1" x14ac:dyDescent="0.2">
      <c r="A17" s="118"/>
      <c r="B17" s="121" t="s">
        <v>110</v>
      </c>
      <c r="C17" s="113">
        <v>14.066635597020831</v>
      </c>
      <c r="D17" s="115">
        <v>15997</v>
      </c>
      <c r="E17" s="114">
        <v>16420</v>
      </c>
      <c r="F17" s="114">
        <v>16316</v>
      </c>
      <c r="G17" s="114">
        <v>16315</v>
      </c>
      <c r="H17" s="140">
        <v>16161</v>
      </c>
      <c r="I17" s="115">
        <v>-164</v>
      </c>
      <c r="J17" s="116">
        <v>-1.0147886888187612</v>
      </c>
      <c r="K17"/>
      <c r="L17"/>
      <c r="M17"/>
      <c r="N17"/>
      <c r="O17"/>
      <c r="P17"/>
    </row>
    <row r="18" spans="1:16" s="110" customFormat="1" ht="14.45" customHeight="1" x14ac:dyDescent="0.2">
      <c r="A18" s="120"/>
      <c r="B18" s="121" t="s">
        <v>111</v>
      </c>
      <c r="C18" s="113">
        <v>10.901928369810856</v>
      </c>
      <c r="D18" s="115">
        <v>12398</v>
      </c>
      <c r="E18" s="114">
        <v>12728</v>
      </c>
      <c r="F18" s="114">
        <v>12649</v>
      </c>
      <c r="G18" s="114">
        <v>12479</v>
      </c>
      <c r="H18" s="140">
        <v>12225</v>
      </c>
      <c r="I18" s="115">
        <v>173</v>
      </c>
      <c r="J18" s="116">
        <v>1.4151329243353783</v>
      </c>
      <c r="K18"/>
      <c r="L18"/>
      <c r="M18"/>
      <c r="N18"/>
      <c r="O18"/>
      <c r="P18"/>
    </row>
    <row r="19" spans="1:16" s="110" customFormat="1" ht="14.45" customHeight="1" x14ac:dyDescent="0.2">
      <c r="A19" s="120"/>
      <c r="B19" s="121" t="s">
        <v>112</v>
      </c>
      <c r="C19" s="113">
        <v>0.98836646940372663</v>
      </c>
      <c r="D19" s="115">
        <v>1124</v>
      </c>
      <c r="E19" s="114">
        <v>1159</v>
      </c>
      <c r="F19" s="114">
        <v>1197</v>
      </c>
      <c r="G19" s="114">
        <v>1013</v>
      </c>
      <c r="H19" s="140">
        <v>951</v>
      </c>
      <c r="I19" s="115">
        <v>173</v>
      </c>
      <c r="J19" s="116">
        <v>18.191377497371189</v>
      </c>
      <c r="K19"/>
      <c r="L19"/>
      <c r="M19"/>
      <c r="N19"/>
      <c r="O19"/>
      <c r="P19"/>
    </row>
    <row r="20" spans="1:16" s="110" customFormat="1" ht="14.45" customHeight="1" x14ac:dyDescent="0.2">
      <c r="A20" s="120" t="s">
        <v>113</v>
      </c>
      <c r="B20" s="119" t="s">
        <v>116</v>
      </c>
      <c r="C20" s="113">
        <v>80.467451614888802</v>
      </c>
      <c r="D20" s="115">
        <v>91510</v>
      </c>
      <c r="E20" s="114">
        <v>95727</v>
      </c>
      <c r="F20" s="114">
        <v>94413</v>
      </c>
      <c r="G20" s="114">
        <v>94942</v>
      </c>
      <c r="H20" s="140">
        <v>93764</v>
      </c>
      <c r="I20" s="115">
        <v>-2254</v>
      </c>
      <c r="J20" s="116">
        <v>-2.4039076831193209</v>
      </c>
      <c r="K20"/>
      <c r="L20"/>
      <c r="M20"/>
      <c r="N20"/>
      <c r="O20"/>
      <c r="P20"/>
    </row>
    <row r="21" spans="1:16" s="110" customFormat="1" ht="14.45" customHeight="1" x14ac:dyDescent="0.2">
      <c r="A21" s="123"/>
      <c r="B21" s="124" t="s">
        <v>117</v>
      </c>
      <c r="C21" s="125">
        <v>18.951311520097079</v>
      </c>
      <c r="D21" s="143">
        <v>21552</v>
      </c>
      <c r="E21" s="144">
        <v>22721</v>
      </c>
      <c r="F21" s="144">
        <v>22555</v>
      </c>
      <c r="G21" s="144">
        <v>22586</v>
      </c>
      <c r="H21" s="145">
        <v>22330</v>
      </c>
      <c r="I21" s="143">
        <v>-778</v>
      </c>
      <c r="J21" s="146">
        <v>-3.4841021047917597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96361</v>
      </c>
      <c r="E56" s="114">
        <v>101541</v>
      </c>
      <c r="F56" s="114">
        <v>100784</v>
      </c>
      <c r="G56" s="114">
        <v>101404</v>
      </c>
      <c r="H56" s="140">
        <v>100202</v>
      </c>
      <c r="I56" s="115">
        <v>-3841</v>
      </c>
      <c r="J56" s="116">
        <v>-3.8332568212211333</v>
      </c>
      <c r="K56"/>
      <c r="L56"/>
      <c r="M56"/>
      <c r="N56"/>
      <c r="O56"/>
      <c r="P56"/>
    </row>
    <row r="57" spans="1:16" s="110" customFormat="1" ht="14.45" customHeight="1" x14ac:dyDescent="0.2">
      <c r="A57" s="120" t="s">
        <v>105</v>
      </c>
      <c r="B57" s="119" t="s">
        <v>106</v>
      </c>
      <c r="C57" s="113">
        <v>42.912589118004171</v>
      </c>
      <c r="D57" s="115">
        <v>41351</v>
      </c>
      <c r="E57" s="114">
        <v>43598</v>
      </c>
      <c r="F57" s="114">
        <v>43463</v>
      </c>
      <c r="G57" s="114">
        <v>43459</v>
      </c>
      <c r="H57" s="140">
        <v>42834</v>
      </c>
      <c r="I57" s="115">
        <v>-1483</v>
      </c>
      <c r="J57" s="116">
        <v>-3.4622029229117057</v>
      </c>
    </row>
    <row r="58" spans="1:16" s="110" customFormat="1" ht="14.45" customHeight="1" x14ac:dyDescent="0.2">
      <c r="A58" s="120"/>
      <c r="B58" s="119" t="s">
        <v>107</v>
      </c>
      <c r="C58" s="113">
        <v>57.087410881995829</v>
      </c>
      <c r="D58" s="115">
        <v>55010</v>
      </c>
      <c r="E58" s="114">
        <v>57943</v>
      </c>
      <c r="F58" s="114">
        <v>57321</v>
      </c>
      <c r="G58" s="114">
        <v>57945</v>
      </c>
      <c r="H58" s="140">
        <v>57368</v>
      </c>
      <c r="I58" s="115">
        <v>-2358</v>
      </c>
      <c r="J58" s="116">
        <v>-4.110305396736857</v>
      </c>
    </row>
    <row r="59" spans="1:16" s="110" customFormat="1" ht="14.45" customHeight="1" x14ac:dyDescent="0.2">
      <c r="A59" s="118" t="s">
        <v>105</v>
      </c>
      <c r="B59" s="121" t="s">
        <v>108</v>
      </c>
      <c r="C59" s="113">
        <v>21.507663888917715</v>
      </c>
      <c r="D59" s="115">
        <v>20725</v>
      </c>
      <c r="E59" s="114">
        <v>22319</v>
      </c>
      <c r="F59" s="114">
        <v>21783</v>
      </c>
      <c r="G59" s="114">
        <v>22278</v>
      </c>
      <c r="H59" s="140">
        <v>21603</v>
      </c>
      <c r="I59" s="115">
        <v>-878</v>
      </c>
      <c r="J59" s="116">
        <v>-4.0642503356015371</v>
      </c>
    </row>
    <row r="60" spans="1:16" s="110" customFormat="1" ht="14.45" customHeight="1" x14ac:dyDescent="0.2">
      <c r="A60" s="118"/>
      <c r="B60" s="121" t="s">
        <v>109</v>
      </c>
      <c r="C60" s="113">
        <v>54.144311495314497</v>
      </c>
      <c r="D60" s="115">
        <v>52174</v>
      </c>
      <c r="E60" s="114">
        <v>55008</v>
      </c>
      <c r="F60" s="114">
        <v>54852</v>
      </c>
      <c r="G60" s="114">
        <v>55158</v>
      </c>
      <c r="H60" s="140">
        <v>54920</v>
      </c>
      <c r="I60" s="115">
        <v>-2746</v>
      </c>
      <c r="J60" s="116">
        <v>-5</v>
      </c>
    </row>
    <row r="61" spans="1:16" s="110" customFormat="1" ht="14.45" customHeight="1" x14ac:dyDescent="0.2">
      <c r="A61" s="118"/>
      <c r="B61" s="121" t="s">
        <v>110</v>
      </c>
      <c r="C61" s="113">
        <v>13.750376189537262</v>
      </c>
      <c r="D61" s="115">
        <v>13250</v>
      </c>
      <c r="E61" s="114">
        <v>13670</v>
      </c>
      <c r="F61" s="114">
        <v>13650</v>
      </c>
      <c r="G61" s="114">
        <v>13604</v>
      </c>
      <c r="H61" s="140">
        <v>13512</v>
      </c>
      <c r="I61" s="115">
        <v>-262</v>
      </c>
      <c r="J61" s="116">
        <v>-1.9390171699230314</v>
      </c>
    </row>
    <row r="62" spans="1:16" s="110" customFormat="1" ht="14.45" customHeight="1" x14ac:dyDescent="0.2">
      <c r="A62" s="120"/>
      <c r="B62" s="121" t="s">
        <v>111</v>
      </c>
      <c r="C62" s="113">
        <v>10.596610661989809</v>
      </c>
      <c r="D62" s="115">
        <v>10211</v>
      </c>
      <c r="E62" s="114">
        <v>10544</v>
      </c>
      <c r="F62" s="114">
        <v>10499</v>
      </c>
      <c r="G62" s="114">
        <v>10364</v>
      </c>
      <c r="H62" s="140">
        <v>10167</v>
      </c>
      <c r="I62" s="115">
        <v>44</v>
      </c>
      <c r="J62" s="116">
        <v>0.4327726959771811</v>
      </c>
    </row>
    <row r="63" spans="1:16" s="110" customFormat="1" ht="14.45" customHeight="1" x14ac:dyDescent="0.2">
      <c r="A63" s="120"/>
      <c r="B63" s="121" t="s">
        <v>112</v>
      </c>
      <c r="C63" s="113">
        <v>0.95162980874005043</v>
      </c>
      <c r="D63" s="115">
        <v>917</v>
      </c>
      <c r="E63" s="114">
        <v>935</v>
      </c>
      <c r="F63" s="114">
        <v>954</v>
      </c>
      <c r="G63" s="114">
        <v>813</v>
      </c>
      <c r="H63" s="140">
        <v>755</v>
      </c>
      <c r="I63" s="115">
        <v>162</v>
      </c>
      <c r="J63" s="116">
        <v>21.456953642384107</v>
      </c>
    </row>
    <row r="64" spans="1:16" s="110" customFormat="1" ht="14.45" customHeight="1" x14ac:dyDescent="0.2">
      <c r="A64" s="120" t="s">
        <v>113</v>
      </c>
      <c r="B64" s="119" t="s">
        <v>116</v>
      </c>
      <c r="C64" s="113">
        <v>78.724795301003525</v>
      </c>
      <c r="D64" s="115">
        <v>75860</v>
      </c>
      <c r="E64" s="114">
        <v>79886</v>
      </c>
      <c r="F64" s="114">
        <v>79303</v>
      </c>
      <c r="G64" s="114">
        <v>79779</v>
      </c>
      <c r="H64" s="140">
        <v>78885</v>
      </c>
      <c r="I64" s="115">
        <v>-3025</v>
      </c>
      <c r="J64" s="116">
        <v>-3.8346960765671545</v>
      </c>
    </row>
    <row r="65" spans="1:10" s="110" customFormat="1" ht="14.45" customHeight="1" x14ac:dyDescent="0.2">
      <c r="A65" s="123"/>
      <c r="B65" s="124" t="s">
        <v>117</v>
      </c>
      <c r="C65" s="125">
        <v>20.653583918805325</v>
      </c>
      <c r="D65" s="143">
        <v>19902</v>
      </c>
      <c r="E65" s="144">
        <v>21004</v>
      </c>
      <c r="F65" s="144">
        <v>20846</v>
      </c>
      <c r="G65" s="144">
        <v>21000</v>
      </c>
      <c r="H65" s="145">
        <v>20719</v>
      </c>
      <c r="I65" s="143">
        <v>-817</v>
      </c>
      <c r="J65" s="146">
        <v>-3.9432405038853227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113723</v>
      </c>
      <c r="G11" s="114">
        <v>119149</v>
      </c>
      <c r="H11" s="114">
        <v>117643</v>
      </c>
      <c r="I11" s="114">
        <v>118207</v>
      </c>
      <c r="J11" s="140">
        <v>116727</v>
      </c>
      <c r="K11" s="114">
        <v>-3004</v>
      </c>
      <c r="L11" s="116">
        <v>-2.5735262621330111</v>
      </c>
    </row>
    <row r="12" spans="1:17" s="110" customFormat="1" ht="24" customHeight="1" x14ac:dyDescent="0.2">
      <c r="A12" s="604" t="s">
        <v>185</v>
      </c>
      <c r="B12" s="605"/>
      <c r="C12" s="605"/>
      <c r="D12" s="606"/>
      <c r="E12" s="113">
        <v>42.600881088258312</v>
      </c>
      <c r="F12" s="115">
        <v>48447</v>
      </c>
      <c r="G12" s="114">
        <v>50645</v>
      </c>
      <c r="H12" s="114">
        <v>50107</v>
      </c>
      <c r="I12" s="114">
        <v>50127</v>
      </c>
      <c r="J12" s="140">
        <v>49475</v>
      </c>
      <c r="K12" s="114">
        <v>-1028</v>
      </c>
      <c r="L12" s="116">
        <v>-2.0778170793329966</v>
      </c>
    </row>
    <row r="13" spans="1:17" s="110" customFormat="1" ht="15" customHeight="1" x14ac:dyDescent="0.2">
      <c r="A13" s="120"/>
      <c r="B13" s="612" t="s">
        <v>107</v>
      </c>
      <c r="C13" s="612"/>
      <c r="E13" s="113">
        <v>57.399118911741688</v>
      </c>
      <c r="F13" s="115">
        <v>65276</v>
      </c>
      <c r="G13" s="114">
        <v>68504</v>
      </c>
      <c r="H13" s="114">
        <v>67536</v>
      </c>
      <c r="I13" s="114">
        <v>68080</v>
      </c>
      <c r="J13" s="140">
        <v>67252</v>
      </c>
      <c r="K13" s="114">
        <v>-1976</v>
      </c>
      <c r="L13" s="116">
        <v>-2.938202581335871</v>
      </c>
    </row>
    <row r="14" spans="1:17" s="110" customFormat="1" ht="22.5" customHeight="1" x14ac:dyDescent="0.2">
      <c r="A14" s="604" t="s">
        <v>186</v>
      </c>
      <c r="B14" s="605"/>
      <c r="C14" s="605"/>
      <c r="D14" s="606"/>
      <c r="E14" s="113">
        <v>22.050948356972643</v>
      </c>
      <c r="F14" s="115">
        <v>25077</v>
      </c>
      <c r="G14" s="114">
        <v>26800</v>
      </c>
      <c r="H14" s="114">
        <v>25774</v>
      </c>
      <c r="I14" s="114">
        <v>26388</v>
      </c>
      <c r="J14" s="140">
        <v>25359</v>
      </c>
      <c r="K14" s="114">
        <v>-282</v>
      </c>
      <c r="L14" s="116">
        <v>-1.1120312315154384</v>
      </c>
    </row>
    <row r="15" spans="1:17" s="110" customFormat="1" ht="15" customHeight="1" x14ac:dyDescent="0.2">
      <c r="A15" s="120"/>
      <c r="B15" s="119"/>
      <c r="C15" s="258" t="s">
        <v>106</v>
      </c>
      <c r="E15" s="113">
        <v>45.77900067791203</v>
      </c>
      <c r="F15" s="115">
        <v>11480</v>
      </c>
      <c r="G15" s="114">
        <v>12002</v>
      </c>
      <c r="H15" s="114">
        <v>11712</v>
      </c>
      <c r="I15" s="114">
        <v>11886</v>
      </c>
      <c r="J15" s="140">
        <v>11398</v>
      </c>
      <c r="K15" s="114">
        <v>82</v>
      </c>
      <c r="L15" s="116">
        <v>0.71942446043165464</v>
      </c>
    </row>
    <row r="16" spans="1:17" s="110" customFormat="1" ht="15" customHeight="1" x14ac:dyDescent="0.2">
      <c r="A16" s="120"/>
      <c r="B16" s="119"/>
      <c r="C16" s="258" t="s">
        <v>107</v>
      </c>
      <c r="E16" s="113">
        <v>54.22099932208797</v>
      </c>
      <c r="F16" s="115">
        <v>13597</v>
      </c>
      <c r="G16" s="114">
        <v>14798</v>
      </c>
      <c r="H16" s="114">
        <v>14062</v>
      </c>
      <c r="I16" s="114">
        <v>14502</v>
      </c>
      <c r="J16" s="140">
        <v>13961</v>
      </c>
      <c r="K16" s="114">
        <v>-364</v>
      </c>
      <c r="L16" s="116">
        <v>-2.6072630900365303</v>
      </c>
    </row>
    <row r="17" spans="1:12" s="110" customFormat="1" ht="15" customHeight="1" x14ac:dyDescent="0.2">
      <c r="A17" s="120"/>
      <c r="B17" s="121" t="s">
        <v>109</v>
      </c>
      <c r="C17" s="258"/>
      <c r="E17" s="113">
        <v>52.979608346596557</v>
      </c>
      <c r="F17" s="115">
        <v>60250</v>
      </c>
      <c r="G17" s="114">
        <v>63201</v>
      </c>
      <c r="H17" s="114">
        <v>62904</v>
      </c>
      <c r="I17" s="114">
        <v>63025</v>
      </c>
      <c r="J17" s="140">
        <v>62982</v>
      </c>
      <c r="K17" s="114">
        <v>-2732</v>
      </c>
      <c r="L17" s="116">
        <v>-4.3377472928773297</v>
      </c>
    </row>
    <row r="18" spans="1:12" s="110" customFormat="1" ht="15" customHeight="1" x14ac:dyDescent="0.2">
      <c r="A18" s="120"/>
      <c r="B18" s="119"/>
      <c r="C18" s="258" t="s">
        <v>106</v>
      </c>
      <c r="E18" s="113">
        <v>41.470539419087139</v>
      </c>
      <c r="F18" s="115">
        <v>24986</v>
      </c>
      <c r="G18" s="114">
        <v>26277</v>
      </c>
      <c r="H18" s="114">
        <v>26029</v>
      </c>
      <c r="I18" s="114">
        <v>25969</v>
      </c>
      <c r="J18" s="140">
        <v>25985</v>
      </c>
      <c r="K18" s="114">
        <v>-999</v>
      </c>
      <c r="L18" s="116">
        <v>-3.8445256878968634</v>
      </c>
    </row>
    <row r="19" spans="1:12" s="110" customFormat="1" ht="15" customHeight="1" x14ac:dyDescent="0.2">
      <c r="A19" s="120"/>
      <c r="B19" s="119"/>
      <c r="C19" s="258" t="s">
        <v>107</v>
      </c>
      <c r="E19" s="113">
        <v>58.529460580912861</v>
      </c>
      <c r="F19" s="115">
        <v>35264</v>
      </c>
      <c r="G19" s="114">
        <v>36924</v>
      </c>
      <c r="H19" s="114">
        <v>36875</v>
      </c>
      <c r="I19" s="114">
        <v>37056</v>
      </c>
      <c r="J19" s="140">
        <v>36997</v>
      </c>
      <c r="K19" s="114">
        <v>-1733</v>
      </c>
      <c r="L19" s="116">
        <v>-4.6841635808308784</v>
      </c>
    </row>
    <row r="20" spans="1:12" s="110" customFormat="1" ht="15" customHeight="1" x14ac:dyDescent="0.2">
      <c r="A20" s="120"/>
      <c r="B20" s="121" t="s">
        <v>110</v>
      </c>
      <c r="C20" s="258"/>
      <c r="E20" s="113">
        <v>14.066635597020831</v>
      </c>
      <c r="F20" s="115">
        <v>15997</v>
      </c>
      <c r="G20" s="114">
        <v>16420</v>
      </c>
      <c r="H20" s="114">
        <v>16316</v>
      </c>
      <c r="I20" s="114">
        <v>16315</v>
      </c>
      <c r="J20" s="140">
        <v>16161</v>
      </c>
      <c r="K20" s="114">
        <v>-164</v>
      </c>
      <c r="L20" s="116">
        <v>-1.0147886888187612</v>
      </c>
    </row>
    <row r="21" spans="1:12" s="110" customFormat="1" ht="15" customHeight="1" x14ac:dyDescent="0.2">
      <c r="A21" s="120"/>
      <c r="B21" s="119"/>
      <c r="C21" s="258" t="s">
        <v>106</v>
      </c>
      <c r="E21" s="113">
        <v>36.488091517159468</v>
      </c>
      <c r="F21" s="115">
        <v>5837</v>
      </c>
      <c r="G21" s="114">
        <v>6042</v>
      </c>
      <c r="H21" s="114">
        <v>6043</v>
      </c>
      <c r="I21" s="114">
        <v>6032</v>
      </c>
      <c r="J21" s="140">
        <v>5954</v>
      </c>
      <c r="K21" s="114">
        <v>-117</v>
      </c>
      <c r="L21" s="116">
        <v>-1.965065502183406</v>
      </c>
    </row>
    <row r="22" spans="1:12" s="110" customFormat="1" ht="15" customHeight="1" x14ac:dyDescent="0.2">
      <c r="A22" s="120"/>
      <c r="B22" s="119"/>
      <c r="C22" s="258" t="s">
        <v>107</v>
      </c>
      <c r="E22" s="113">
        <v>63.511908482840532</v>
      </c>
      <c r="F22" s="115">
        <v>10160</v>
      </c>
      <c r="G22" s="114">
        <v>10378</v>
      </c>
      <c r="H22" s="114">
        <v>10273</v>
      </c>
      <c r="I22" s="114">
        <v>10283</v>
      </c>
      <c r="J22" s="140">
        <v>10207</v>
      </c>
      <c r="K22" s="114">
        <v>-47</v>
      </c>
      <c r="L22" s="116">
        <v>-0.46046830606446554</v>
      </c>
    </row>
    <row r="23" spans="1:12" s="110" customFormat="1" ht="15" customHeight="1" x14ac:dyDescent="0.2">
      <c r="A23" s="120"/>
      <c r="B23" s="121" t="s">
        <v>111</v>
      </c>
      <c r="C23" s="258"/>
      <c r="E23" s="113">
        <v>10.901928369810856</v>
      </c>
      <c r="F23" s="115">
        <v>12398</v>
      </c>
      <c r="G23" s="114">
        <v>12728</v>
      </c>
      <c r="H23" s="114">
        <v>12649</v>
      </c>
      <c r="I23" s="114">
        <v>12479</v>
      </c>
      <c r="J23" s="140">
        <v>12225</v>
      </c>
      <c r="K23" s="114">
        <v>173</v>
      </c>
      <c r="L23" s="116">
        <v>1.4151329243353783</v>
      </c>
    </row>
    <row r="24" spans="1:12" s="110" customFormat="1" ht="15" customHeight="1" x14ac:dyDescent="0.2">
      <c r="A24" s="120"/>
      <c r="B24" s="119"/>
      <c r="C24" s="258" t="s">
        <v>106</v>
      </c>
      <c r="E24" s="113">
        <v>49.548314244232941</v>
      </c>
      <c r="F24" s="115">
        <v>6143</v>
      </c>
      <c r="G24" s="114">
        <v>6324</v>
      </c>
      <c r="H24" s="114">
        <v>6323</v>
      </c>
      <c r="I24" s="114">
        <v>6240</v>
      </c>
      <c r="J24" s="140">
        <v>6138</v>
      </c>
      <c r="K24" s="114">
        <v>5</v>
      </c>
      <c r="L24" s="116">
        <v>8.1459758879113719E-2</v>
      </c>
    </row>
    <row r="25" spans="1:12" s="110" customFormat="1" ht="15" customHeight="1" x14ac:dyDescent="0.2">
      <c r="A25" s="120"/>
      <c r="B25" s="119"/>
      <c r="C25" s="258" t="s">
        <v>107</v>
      </c>
      <c r="E25" s="113">
        <v>50.451685755767059</v>
      </c>
      <c r="F25" s="115">
        <v>6255</v>
      </c>
      <c r="G25" s="114">
        <v>6404</v>
      </c>
      <c r="H25" s="114">
        <v>6326</v>
      </c>
      <c r="I25" s="114">
        <v>6239</v>
      </c>
      <c r="J25" s="140">
        <v>6087</v>
      </c>
      <c r="K25" s="114">
        <v>168</v>
      </c>
      <c r="L25" s="116">
        <v>2.759980285855101</v>
      </c>
    </row>
    <row r="26" spans="1:12" s="110" customFormat="1" ht="15" customHeight="1" x14ac:dyDescent="0.2">
      <c r="A26" s="120"/>
      <c r="C26" s="121" t="s">
        <v>187</v>
      </c>
      <c r="D26" s="110" t="s">
        <v>188</v>
      </c>
      <c r="E26" s="113">
        <v>0.98836646940372663</v>
      </c>
      <c r="F26" s="115">
        <v>1124</v>
      </c>
      <c r="G26" s="114">
        <v>1159</v>
      </c>
      <c r="H26" s="114">
        <v>1197</v>
      </c>
      <c r="I26" s="114">
        <v>1013</v>
      </c>
      <c r="J26" s="140">
        <v>951</v>
      </c>
      <c r="K26" s="114">
        <v>173</v>
      </c>
      <c r="L26" s="116">
        <v>18.191377497371189</v>
      </c>
    </row>
    <row r="27" spans="1:12" s="110" customFormat="1" ht="15" customHeight="1" x14ac:dyDescent="0.2">
      <c r="A27" s="120"/>
      <c r="B27" s="119"/>
      <c r="D27" s="259" t="s">
        <v>106</v>
      </c>
      <c r="E27" s="113">
        <v>44.483985765124558</v>
      </c>
      <c r="F27" s="115">
        <v>500</v>
      </c>
      <c r="G27" s="114">
        <v>510</v>
      </c>
      <c r="H27" s="114">
        <v>519</v>
      </c>
      <c r="I27" s="114">
        <v>453</v>
      </c>
      <c r="J27" s="140">
        <v>442</v>
      </c>
      <c r="K27" s="114">
        <v>58</v>
      </c>
      <c r="L27" s="116">
        <v>13.122171945701357</v>
      </c>
    </row>
    <row r="28" spans="1:12" s="110" customFormat="1" ht="15" customHeight="1" x14ac:dyDescent="0.2">
      <c r="A28" s="120"/>
      <c r="B28" s="119"/>
      <c r="D28" s="259" t="s">
        <v>107</v>
      </c>
      <c r="E28" s="113">
        <v>55.516014234875442</v>
      </c>
      <c r="F28" s="115">
        <v>624</v>
      </c>
      <c r="G28" s="114">
        <v>649</v>
      </c>
      <c r="H28" s="114">
        <v>678</v>
      </c>
      <c r="I28" s="114">
        <v>560</v>
      </c>
      <c r="J28" s="140">
        <v>509</v>
      </c>
      <c r="K28" s="114">
        <v>115</v>
      </c>
      <c r="L28" s="116">
        <v>22.593320235756384</v>
      </c>
    </row>
    <row r="29" spans="1:12" s="110" customFormat="1" ht="24" customHeight="1" x14ac:dyDescent="0.2">
      <c r="A29" s="604" t="s">
        <v>189</v>
      </c>
      <c r="B29" s="605"/>
      <c r="C29" s="605"/>
      <c r="D29" s="606"/>
      <c r="E29" s="113">
        <v>80.467451614888802</v>
      </c>
      <c r="F29" s="115">
        <v>91510</v>
      </c>
      <c r="G29" s="114">
        <v>95727</v>
      </c>
      <c r="H29" s="114">
        <v>94413</v>
      </c>
      <c r="I29" s="114">
        <v>94942</v>
      </c>
      <c r="J29" s="140">
        <v>93764</v>
      </c>
      <c r="K29" s="114">
        <v>-2254</v>
      </c>
      <c r="L29" s="116">
        <v>-2.4039076831193209</v>
      </c>
    </row>
    <row r="30" spans="1:12" s="110" customFormat="1" ht="15" customHeight="1" x14ac:dyDescent="0.2">
      <c r="A30" s="120"/>
      <c r="B30" s="119"/>
      <c r="C30" s="258" t="s">
        <v>106</v>
      </c>
      <c r="E30" s="113">
        <v>41.969183695770951</v>
      </c>
      <c r="F30" s="115">
        <v>38406</v>
      </c>
      <c r="G30" s="114">
        <v>40026</v>
      </c>
      <c r="H30" s="114">
        <v>39671</v>
      </c>
      <c r="I30" s="114">
        <v>39752</v>
      </c>
      <c r="J30" s="140">
        <v>39246</v>
      </c>
      <c r="K30" s="114">
        <v>-840</v>
      </c>
      <c r="L30" s="116">
        <v>-2.1403455129185138</v>
      </c>
    </row>
    <row r="31" spans="1:12" s="110" customFormat="1" ht="15" customHeight="1" x14ac:dyDescent="0.2">
      <c r="A31" s="120"/>
      <c r="B31" s="119"/>
      <c r="C31" s="258" t="s">
        <v>107</v>
      </c>
      <c r="E31" s="113">
        <v>58.030816304229049</v>
      </c>
      <c r="F31" s="115">
        <v>53104</v>
      </c>
      <c r="G31" s="114">
        <v>55701</v>
      </c>
      <c r="H31" s="114">
        <v>54742</v>
      </c>
      <c r="I31" s="114">
        <v>55190</v>
      </c>
      <c r="J31" s="140">
        <v>54518</v>
      </c>
      <c r="K31" s="114">
        <v>-1414</v>
      </c>
      <c r="L31" s="116">
        <v>-2.5936387981950917</v>
      </c>
    </row>
    <row r="32" spans="1:12" s="110" customFormat="1" ht="15" customHeight="1" x14ac:dyDescent="0.2">
      <c r="A32" s="120"/>
      <c r="B32" s="119" t="s">
        <v>117</v>
      </c>
      <c r="C32" s="258"/>
      <c r="E32" s="113">
        <v>18.951311520097079</v>
      </c>
      <c r="F32" s="114">
        <v>21552</v>
      </c>
      <c r="G32" s="114">
        <v>22721</v>
      </c>
      <c r="H32" s="114">
        <v>22555</v>
      </c>
      <c r="I32" s="114">
        <v>22586</v>
      </c>
      <c r="J32" s="140">
        <v>22330</v>
      </c>
      <c r="K32" s="114">
        <v>-778</v>
      </c>
      <c r="L32" s="116">
        <v>-3.4841021047917597</v>
      </c>
    </row>
    <row r="33" spans="1:12" s="110" customFormat="1" ht="15" customHeight="1" x14ac:dyDescent="0.2">
      <c r="A33" s="120"/>
      <c r="B33" s="119"/>
      <c r="C33" s="258" t="s">
        <v>106</v>
      </c>
      <c r="E33" s="113">
        <v>45.05382331106162</v>
      </c>
      <c r="F33" s="114">
        <v>9710</v>
      </c>
      <c r="G33" s="114">
        <v>10268</v>
      </c>
      <c r="H33" s="114">
        <v>10105</v>
      </c>
      <c r="I33" s="114">
        <v>10050</v>
      </c>
      <c r="J33" s="140">
        <v>9925</v>
      </c>
      <c r="K33" s="114">
        <v>-215</v>
      </c>
      <c r="L33" s="116">
        <v>-2.1662468513853903</v>
      </c>
    </row>
    <row r="34" spans="1:12" s="110" customFormat="1" ht="15" customHeight="1" x14ac:dyDescent="0.2">
      <c r="A34" s="120"/>
      <c r="B34" s="119"/>
      <c r="C34" s="258" t="s">
        <v>107</v>
      </c>
      <c r="E34" s="113">
        <v>54.94617668893838</v>
      </c>
      <c r="F34" s="114">
        <v>11842</v>
      </c>
      <c r="G34" s="114">
        <v>12453</v>
      </c>
      <c r="H34" s="114">
        <v>12450</v>
      </c>
      <c r="I34" s="114">
        <v>12536</v>
      </c>
      <c r="J34" s="140">
        <v>12405</v>
      </c>
      <c r="K34" s="114">
        <v>-563</v>
      </c>
      <c r="L34" s="116">
        <v>-4.5384925433293031</v>
      </c>
    </row>
    <row r="35" spans="1:12" s="110" customFormat="1" ht="24" customHeight="1" x14ac:dyDescent="0.2">
      <c r="A35" s="604" t="s">
        <v>192</v>
      </c>
      <c r="B35" s="605"/>
      <c r="C35" s="605"/>
      <c r="D35" s="606"/>
      <c r="E35" s="113">
        <v>24.920200838880437</v>
      </c>
      <c r="F35" s="114">
        <v>28340</v>
      </c>
      <c r="G35" s="114">
        <v>29748</v>
      </c>
      <c r="H35" s="114">
        <v>29024</v>
      </c>
      <c r="I35" s="114">
        <v>29785</v>
      </c>
      <c r="J35" s="114">
        <v>28812</v>
      </c>
      <c r="K35" s="318">
        <v>-472</v>
      </c>
      <c r="L35" s="319">
        <v>-1.638206302929335</v>
      </c>
    </row>
    <row r="36" spans="1:12" s="110" customFormat="1" ht="15" customHeight="1" x14ac:dyDescent="0.2">
      <c r="A36" s="120"/>
      <c r="B36" s="119"/>
      <c r="C36" s="258" t="s">
        <v>106</v>
      </c>
      <c r="E36" s="113">
        <v>45</v>
      </c>
      <c r="F36" s="114">
        <v>12753</v>
      </c>
      <c r="G36" s="114">
        <v>13326</v>
      </c>
      <c r="H36" s="114">
        <v>13060</v>
      </c>
      <c r="I36" s="114">
        <v>13342</v>
      </c>
      <c r="J36" s="114">
        <v>12898</v>
      </c>
      <c r="K36" s="318">
        <v>-145</v>
      </c>
      <c r="L36" s="116">
        <v>-1.1242053031477748</v>
      </c>
    </row>
    <row r="37" spans="1:12" s="110" customFormat="1" ht="15" customHeight="1" x14ac:dyDescent="0.2">
      <c r="A37" s="120"/>
      <c r="B37" s="119"/>
      <c r="C37" s="258" t="s">
        <v>107</v>
      </c>
      <c r="E37" s="113">
        <v>55</v>
      </c>
      <c r="F37" s="114">
        <v>15587</v>
      </c>
      <c r="G37" s="114">
        <v>16422</v>
      </c>
      <c r="H37" s="114">
        <v>15964</v>
      </c>
      <c r="I37" s="114">
        <v>16443</v>
      </c>
      <c r="J37" s="140">
        <v>15914</v>
      </c>
      <c r="K37" s="114">
        <v>-327</v>
      </c>
      <c r="L37" s="116">
        <v>-2.0547945205479454</v>
      </c>
    </row>
    <row r="38" spans="1:12" s="110" customFormat="1" ht="15" customHeight="1" x14ac:dyDescent="0.2">
      <c r="A38" s="120"/>
      <c r="B38" s="119" t="s">
        <v>329</v>
      </c>
      <c r="C38" s="258"/>
      <c r="E38" s="113">
        <v>38.074092312021314</v>
      </c>
      <c r="F38" s="114">
        <v>43299</v>
      </c>
      <c r="G38" s="114">
        <v>44768</v>
      </c>
      <c r="H38" s="114">
        <v>44463</v>
      </c>
      <c r="I38" s="114">
        <v>44296</v>
      </c>
      <c r="J38" s="140">
        <v>43947</v>
      </c>
      <c r="K38" s="114">
        <v>-648</v>
      </c>
      <c r="L38" s="116">
        <v>-1.4745033790702438</v>
      </c>
    </row>
    <row r="39" spans="1:12" s="110" customFormat="1" ht="15" customHeight="1" x14ac:dyDescent="0.2">
      <c r="A39" s="120"/>
      <c r="B39" s="119"/>
      <c r="C39" s="258" t="s">
        <v>106</v>
      </c>
      <c r="E39" s="113">
        <v>42.830088454698725</v>
      </c>
      <c r="F39" s="115">
        <v>18545</v>
      </c>
      <c r="G39" s="114">
        <v>19146</v>
      </c>
      <c r="H39" s="114">
        <v>19048</v>
      </c>
      <c r="I39" s="114">
        <v>18947</v>
      </c>
      <c r="J39" s="140">
        <v>18825</v>
      </c>
      <c r="K39" s="114">
        <v>-280</v>
      </c>
      <c r="L39" s="116">
        <v>-1.4873837981407703</v>
      </c>
    </row>
    <row r="40" spans="1:12" s="110" customFormat="1" ht="15" customHeight="1" x14ac:dyDescent="0.2">
      <c r="A40" s="120"/>
      <c r="B40" s="119"/>
      <c r="C40" s="258" t="s">
        <v>107</v>
      </c>
      <c r="E40" s="113">
        <v>57.169911545301275</v>
      </c>
      <c r="F40" s="115">
        <v>24754</v>
      </c>
      <c r="G40" s="114">
        <v>25622</v>
      </c>
      <c r="H40" s="114">
        <v>25415</v>
      </c>
      <c r="I40" s="114">
        <v>25349</v>
      </c>
      <c r="J40" s="140">
        <v>25122</v>
      </c>
      <c r="K40" s="114">
        <v>-368</v>
      </c>
      <c r="L40" s="116">
        <v>-1.4648515245601466</v>
      </c>
    </row>
    <row r="41" spans="1:12" s="110" customFormat="1" ht="15" customHeight="1" x14ac:dyDescent="0.2">
      <c r="A41" s="120"/>
      <c r="B41" s="320" t="s">
        <v>516</v>
      </c>
      <c r="C41" s="258"/>
      <c r="E41" s="113">
        <v>11.557028921150515</v>
      </c>
      <c r="F41" s="115">
        <v>13143</v>
      </c>
      <c r="G41" s="114">
        <v>13686</v>
      </c>
      <c r="H41" s="114">
        <v>13442</v>
      </c>
      <c r="I41" s="114">
        <v>13426</v>
      </c>
      <c r="J41" s="140">
        <v>13009</v>
      </c>
      <c r="K41" s="114">
        <v>134</v>
      </c>
      <c r="L41" s="116">
        <v>1.0300561149973095</v>
      </c>
    </row>
    <row r="42" spans="1:12" s="110" customFormat="1" ht="15" customHeight="1" x14ac:dyDescent="0.2">
      <c r="A42" s="120"/>
      <c r="B42" s="119"/>
      <c r="C42" s="268" t="s">
        <v>106</v>
      </c>
      <c r="D42" s="182"/>
      <c r="E42" s="113">
        <v>40.348474473103551</v>
      </c>
      <c r="F42" s="115">
        <v>5303</v>
      </c>
      <c r="G42" s="114">
        <v>5499</v>
      </c>
      <c r="H42" s="114">
        <v>5449</v>
      </c>
      <c r="I42" s="114">
        <v>5408</v>
      </c>
      <c r="J42" s="140">
        <v>5268</v>
      </c>
      <c r="K42" s="114">
        <v>35</v>
      </c>
      <c r="L42" s="116">
        <v>0.66438876233864841</v>
      </c>
    </row>
    <row r="43" spans="1:12" s="110" customFormat="1" ht="15" customHeight="1" x14ac:dyDescent="0.2">
      <c r="A43" s="120"/>
      <c r="B43" s="119"/>
      <c r="C43" s="268" t="s">
        <v>107</v>
      </c>
      <c r="D43" s="182"/>
      <c r="E43" s="113">
        <v>59.651525526896449</v>
      </c>
      <c r="F43" s="115">
        <v>7840</v>
      </c>
      <c r="G43" s="114">
        <v>8187</v>
      </c>
      <c r="H43" s="114">
        <v>7993</v>
      </c>
      <c r="I43" s="114">
        <v>8018</v>
      </c>
      <c r="J43" s="140">
        <v>7741</v>
      </c>
      <c r="K43" s="114">
        <v>99</v>
      </c>
      <c r="L43" s="116">
        <v>1.2789045342978944</v>
      </c>
    </row>
    <row r="44" spans="1:12" s="110" customFormat="1" ht="15" customHeight="1" x14ac:dyDescent="0.2">
      <c r="A44" s="120"/>
      <c r="B44" s="119" t="s">
        <v>205</v>
      </c>
      <c r="C44" s="268"/>
      <c r="D44" s="182"/>
      <c r="E44" s="113">
        <v>25.448677927947731</v>
      </c>
      <c r="F44" s="115">
        <v>28941</v>
      </c>
      <c r="G44" s="114">
        <v>30947</v>
      </c>
      <c r="H44" s="114">
        <v>30714</v>
      </c>
      <c r="I44" s="114">
        <v>30700</v>
      </c>
      <c r="J44" s="140">
        <v>30959</v>
      </c>
      <c r="K44" s="114">
        <v>-2018</v>
      </c>
      <c r="L44" s="116">
        <v>-6.5182983946509898</v>
      </c>
    </row>
    <row r="45" spans="1:12" s="110" customFormat="1" ht="15" customHeight="1" x14ac:dyDescent="0.2">
      <c r="A45" s="120"/>
      <c r="B45" s="119"/>
      <c r="C45" s="268" t="s">
        <v>106</v>
      </c>
      <c r="D45" s="182"/>
      <c r="E45" s="113">
        <v>40.931550395632492</v>
      </c>
      <c r="F45" s="115">
        <v>11846</v>
      </c>
      <c r="G45" s="114">
        <v>12674</v>
      </c>
      <c r="H45" s="114">
        <v>12550</v>
      </c>
      <c r="I45" s="114">
        <v>12430</v>
      </c>
      <c r="J45" s="140">
        <v>12484</v>
      </c>
      <c r="K45" s="114">
        <v>-638</v>
      </c>
      <c r="L45" s="116">
        <v>-5.1105414931111826</v>
      </c>
    </row>
    <row r="46" spans="1:12" s="110" customFormat="1" ht="15" customHeight="1" x14ac:dyDescent="0.2">
      <c r="A46" s="123"/>
      <c r="B46" s="124"/>
      <c r="C46" s="260" t="s">
        <v>107</v>
      </c>
      <c r="D46" s="261"/>
      <c r="E46" s="125">
        <v>59.068449604367508</v>
      </c>
      <c r="F46" s="143">
        <v>17095</v>
      </c>
      <c r="G46" s="144">
        <v>18273</v>
      </c>
      <c r="H46" s="144">
        <v>18164</v>
      </c>
      <c r="I46" s="144">
        <v>18270</v>
      </c>
      <c r="J46" s="145">
        <v>18475</v>
      </c>
      <c r="K46" s="144">
        <v>-1380</v>
      </c>
      <c r="L46" s="146">
        <v>-7.4695534506089309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113723</v>
      </c>
      <c r="E11" s="114">
        <v>119149</v>
      </c>
      <c r="F11" s="114">
        <v>117643</v>
      </c>
      <c r="G11" s="114">
        <v>118207</v>
      </c>
      <c r="H11" s="140">
        <v>116727</v>
      </c>
      <c r="I11" s="115">
        <v>-3004</v>
      </c>
      <c r="J11" s="116">
        <v>-2.5735262621330111</v>
      </c>
    </row>
    <row r="12" spans="1:15" s="110" customFormat="1" ht="24.95" customHeight="1" x14ac:dyDescent="0.2">
      <c r="A12" s="193" t="s">
        <v>132</v>
      </c>
      <c r="B12" s="194" t="s">
        <v>133</v>
      </c>
      <c r="C12" s="113">
        <v>8.7053630312249941E-2</v>
      </c>
      <c r="D12" s="115">
        <v>99</v>
      </c>
      <c r="E12" s="114">
        <v>102</v>
      </c>
      <c r="F12" s="114">
        <v>101</v>
      </c>
      <c r="G12" s="114">
        <v>99</v>
      </c>
      <c r="H12" s="140">
        <v>92</v>
      </c>
      <c r="I12" s="115">
        <v>7</v>
      </c>
      <c r="J12" s="116">
        <v>7.6086956521739131</v>
      </c>
    </row>
    <row r="13" spans="1:15" s="110" customFormat="1" ht="24.95" customHeight="1" x14ac:dyDescent="0.2">
      <c r="A13" s="193" t="s">
        <v>134</v>
      </c>
      <c r="B13" s="199" t="s">
        <v>214</v>
      </c>
      <c r="C13" s="113">
        <v>0.10464022229452266</v>
      </c>
      <c r="D13" s="115">
        <v>119</v>
      </c>
      <c r="E13" s="114">
        <v>137</v>
      </c>
      <c r="F13" s="114">
        <v>142</v>
      </c>
      <c r="G13" s="114">
        <v>150</v>
      </c>
      <c r="H13" s="140">
        <v>147</v>
      </c>
      <c r="I13" s="115">
        <v>-28</v>
      </c>
      <c r="J13" s="116">
        <v>-19.047619047619047</v>
      </c>
    </row>
    <row r="14" spans="1:15" s="287" customFormat="1" ht="24.95" customHeight="1" x14ac:dyDescent="0.2">
      <c r="A14" s="193" t="s">
        <v>215</v>
      </c>
      <c r="B14" s="199" t="s">
        <v>137</v>
      </c>
      <c r="C14" s="113">
        <v>2.6256781829533162</v>
      </c>
      <c r="D14" s="115">
        <v>2986</v>
      </c>
      <c r="E14" s="114">
        <v>3128</v>
      </c>
      <c r="F14" s="114">
        <v>3067</v>
      </c>
      <c r="G14" s="114">
        <v>3125</v>
      </c>
      <c r="H14" s="140">
        <v>3067</v>
      </c>
      <c r="I14" s="115">
        <v>-81</v>
      </c>
      <c r="J14" s="116">
        <v>-2.6410172807303556</v>
      </c>
      <c r="K14" s="110"/>
      <c r="L14" s="110"/>
      <c r="M14" s="110"/>
      <c r="N14" s="110"/>
      <c r="O14" s="110"/>
    </row>
    <row r="15" spans="1:15" s="110" customFormat="1" ht="24.95" customHeight="1" x14ac:dyDescent="0.2">
      <c r="A15" s="193" t="s">
        <v>216</v>
      </c>
      <c r="B15" s="199" t="s">
        <v>217</v>
      </c>
      <c r="C15" s="113">
        <v>1.625001099161999</v>
      </c>
      <c r="D15" s="115">
        <v>1848</v>
      </c>
      <c r="E15" s="114">
        <v>1936</v>
      </c>
      <c r="F15" s="114">
        <v>1871</v>
      </c>
      <c r="G15" s="114">
        <v>1894</v>
      </c>
      <c r="H15" s="140">
        <v>1830</v>
      </c>
      <c r="I15" s="115">
        <v>18</v>
      </c>
      <c r="J15" s="116">
        <v>0.98360655737704916</v>
      </c>
    </row>
    <row r="16" spans="1:15" s="287" customFormat="1" ht="24.95" customHeight="1" x14ac:dyDescent="0.2">
      <c r="A16" s="193" t="s">
        <v>218</v>
      </c>
      <c r="B16" s="199" t="s">
        <v>141</v>
      </c>
      <c r="C16" s="113">
        <v>0.83360445995972665</v>
      </c>
      <c r="D16" s="115">
        <v>948</v>
      </c>
      <c r="E16" s="114">
        <v>990</v>
      </c>
      <c r="F16" s="114">
        <v>995</v>
      </c>
      <c r="G16" s="114">
        <v>1012</v>
      </c>
      <c r="H16" s="140">
        <v>1008</v>
      </c>
      <c r="I16" s="115">
        <v>-60</v>
      </c>
      <c r="J16" s="116">
        <v>-5.9523809523809526</v>
      </c>
      <c r="K16" s="110"/>
      <c r="L16" s="110"/>
      <c r="M16" s="110"/>
      <c r="N16" s="110"/>
      <c r="O16" s="110"/>
    </row>
    <row r="17" spans="1:15" s="110" customFormat="1" ht="24.95" customHeight="1" x14ac:dyDescent="0.2">
      <c r="A17" s="193" t="s">
        <v>142</v>
      </c>
      <c r="B17" s="199" t="s">
        <v>220</v>
      </c>
      <c r="C17" s="113">
        <v>0.1670726238315908</v>
      </c>
      <c r="D17" s="115">
        <v>190</v>
      </c>
      <c r="E17" s="114">
        <v>202</v>
      </c>
      <c r="F17" s="114">
        <v>201</v>
      </c>
      <c r="G17" s="114">
        <v>219</v>
      </c>
      <c r="H17" s="140">
        <v>229</v>
      </c>
      <c r="I17" s="115">
        <v>-39</v>
      </c>
      <c r="J17" s="116">
        <v>-17.030567685589521</v>
      </c>
    </row>
    <row r="18" spans="1:15" s="287" customFormat="1" ht="24.95" customHeight="1" x14ac:dyDescent="0.2">
      <c r="A18" s="201" t="s">
        <v>144</v>
      </c>
      <c r="B18" s="202" t="s">
        <v>145</v>
      </c>
      <c r="C18" s="113">
        <v>2.232617852149521</v>
      </c>
      <c r="D18" s="115">
        <v>2539</v>
      </c>
      <c r="E18" s="114">
        <v>2514</v>
      </c>
      <c r="F18" s="114">
        <v>2587</v>
      </c>
      <c r="G18" s="114">
        <v>2580</v>
      </c>
      <c r="H18" s="140">
        <v>2541</v>
      </c>
      <c r="I18" s="115">
        <v>-2</v>
      </c>
      <c r="J18" s="116">
        <v>-7.8709169618260522E-2</v>
      </c>
      <c r="K18" s="110"/>
      <c r="L18" s="110"/>
      <c r="M18" s="110"/>
      <c r="N18" s="110"/>
      <c r="O18" s="110"/>
    </row>
    <row r="19" spans="1:15" s="110" customFormat="1" ht="24.95" customHeight="1" x14ac:dyDescent="0.2">
      <c r="A19" s="193" t="s">
        <v>146</v>
      </c>
      <c r="B19" s="199" t="s">
        <v>147</v>
      </c>
      <c r="C19" s="113">
        <v>13.626091467864899</v>
      </c>
      <c r="D19" s="115">
        <v>15496</v>
      </c>
      <c r="E19" s="114">
        <v>15884</v>
      </c>
      <c r="F19" s="114">
        <v>15492</v>
      </c>
      <c r="G19" s="114">
        <v>15815</v>
      </c>
      <c r="H19" s="140">
        <v>15911</v>
      </c>
      <c r="I19" s="115">
        <v>-415</v>
      </c>
      <c r="J19" s="116">
        <v>-2.6082584375589213</v>
      </c>
    </row>
    <row r="20" spans="1:15" s="287" customFormat="1" ht="24.95" customHeight="1" x14ac:dyDescent="0.2">
      <c r="A20" s="193" t="s">
        <v>148</v>
      </c>
      <c r="B20" s="199" t="s">
        <v>149</v>
      </c>
      <c r="C20" s="113">
        <v>4.9005038558602925</v>
      </c>
      <c r="D20" s="115">
        <v>5573</v>
      </c>
      <c r="E20" s="114">
        <v>5708</v>
      </c>
      <c r="F20" s="114">
        <v>5583</v>
      </c>
      <c r="G20" s="114">
        <v>5439</v>
      </c>
      <c r="H20" s="140">
        <v>5386</v>
      </c>
      <c r="I20" s="115">
        <v>187</v>
      </c>
      <c r="J20" s="116">
        <v>3.4719643520237655</v>
      </c>
      <c r="K20" s="110"/>
      <c r="L20" s="110"/>
      <c r="M20" s="110"/>
      <c r="N20" s="110"/>
      <c r="O20" s="110"/>
    </row>
    <row r="21" spans="1:15" s="110" customFormat="1" ht="24.95" customHeight="1" x14ac:dyDescent="0.2">
      <c r="A21" s="201" t="s">
        <v>150</v>
      </c>
      <c r="B21" s="202" t="s">
        <v>151</v>
      </c>
      <c r="C21" s="113">
        <v>13.550469122341127</v>
      </c>
      <c r="D21" s="115">
        <v>15410</v>
      </c>
      <c r="E21" s="114">
        <v>18292</v>
      </c>
      <c r="F21" s="114">
        <v>18089</v>
      </c>
      <c r="G21" s="114">
        <v>18345</v>
      </c>
      <c r="H21" s="140">
        <v>18003</v>
      </c>
      <c r="I21" s="115">
        <v>-2593</v>
      </c>
      <c r="J21" s="116">
        <v>-14.403155029717269</v>
      </c>
    </row>
    <row r="22" spans="1:15" s="110" customFormat="1" ht="24.95" customHeight="1" x14ac:dyDescent="0.2">
      <c r="A22" s="201" t="s">
        <v>152</v>
      </c>
      <c r="B22" s="199" t="s">
        <v>153</v>
      </c>
      <c r="C22" s="113">
        <v>2.1842547241982713</v>
      </c>
      <c r="D22" s="115">
        <v>2484</v>
      </c>
      <c r="E22" s="114">
        <v>2582</v>
      </c>
      <c r="F22" s="114">
        <v>2629</v>
      </c>
      <c r="G22" s="114">
        <v>2639</v>
      </c>
      <c r="H22" s="140">
        <v>2630</v>
      </c>
      <c r="I22" s="115">
        <v>-146</v>
      </c>
      <c r="J22" s="116">
        <v>-5.5513307984790874</v>
      </c>
    </row>
    <row r="23" spans="1:15" s="110" customFormat="1" ht="24.95" customHeight="1" x14ac:dyDescent="0.2">
      <c r="A23" s="193" t="s">
        <v>154</v>
      </c>
      <c r="B23" s="199" t="s">
        <v>155</v>
      </c>
      <c r="C23" s="113">
        <v>0.90834747588438569</v>
      </c>
      <c r="D23" s="115">
        <v>1033</v>
      </c>
      <c r="E23" s="114">
        <v>1033</v>
      </c>
      <c r="F23" s="114">
        <v>1018</v>
      </c>
      <c r="G23" s="114">
        <v>1016</v>
      </c>
      <c r="H23" s="140">
        <v>1004</v>
      </c>
      <c r="I23" s="115">
        <v>29</v>
      </c>
      <c r="J23" s="116">
        <v>2.8884462151394423</v>
      </c>
    </row>
    <row r="24" spans="1:15" s="110" customFormat="1" ht="24.95" customHeight="1" x14ac:dyDescent="0.2">
      <c r="A24" s="193" t="s">
        <v>156</v>
      </c>
      <c r="B24" s="199" t="s">
        <v>221</v>
      </c>
      <c r="C24" s="113">
        <v>14.827255700254126</v>
      </c>
      <c r="D24" s="115">
        <v>16862</v>
      </c>
      <c r="E24" s="114">
        <v>17188</v>
      </c>
      <c r="F24" s="114">
        <v>16953</v>
      </c>
      <c r="G24" s="114">
        <v>16992</v>
      </c>
      <c r="H24" s="140">
        <v>16615</v>
      </c>
      <c r="I24" s="115">
        <v>247</v>
      </c>
      <c r="J24" s="116">
        <v>1.4866084863075535</v>
      </c>
    </row>
    <row r="25" spans="1:15" s="110" customFormat="1" ht="24.95" customHeight="1" x14ac:dyDescent="0.2">
      <c r="A25" s="193" t="s">
        <v>222</v>
      </c>
      <c r="B25" s="204" t="s">
        <v>159</v>
      </c>
      <c r="C25" s="113">
        <v>15.769897030503945</v>
      </c>
      <c r="D25" s="115">
        <v>17934</v>
      </c>
      <c r="E25" s="114">
        <v>18609</v>
      </c>
      <c r="F25" s="114">
        <v>18906</v>
      </c>
      <c r="G25" s="114">
        <v>18856</v>
      </c>
      <c r="H25" s="140">
        <v>18892</v>
      </c>
      <c r="I25" s="115">
        <v>-958</v>
      </c>
      <c r="J25" s="116">
        <v>-5.0709294939656999</v>
      </c>
    </row>
    <row r="26" spans="1:15" s="110" customFormat="1" ht="24.95" customHeight="1" x14ac:dyDescent="0.2">
      <c r="A26" s="201">
        <v>782.78300000000002</v>
      </c>
      <c r="B26" s="203" t="s">
        <v>160</v>
      </c>
      <c r="C26" s="113">
        <v>3.9218100120468153</v>
      </c>
      <c r="D26" s="115">
        <v>4460</v>
      </c>
      <c r="E26" s="114">
        <v>4231</v>
      </c>
      <c r="F26" s="114">
        <v>4010</v>
      </c>
      <c r="G26" s="114">
        <v>3675</v>
      </c>
      <c r="H26" s="140">
        <v>3483</v>
      </c>
      <c r="I26" s="115">
        <v>977</v>
      </c>
      <c r="J26" s="116">
        <v>28.050531151306345</v>
      </c>
    </row>
    <row r="27" spans="1:15" s="110" customFormat="1" ht="24.95" customHeight="1" x14ac:dyDescent="0.2">
      <c r="A27" s="193" t="s">
        <v>161</v>
      </c>
      <c r="B27" s="199" t="s">
        <v>162</v>
      </c>
      <c r="C27" s="113">
        <v>0.16179664623690898</v>
      </c>
      <c r="D27" s="115">
        <v>184</v>
      </c>
      <c r="E27" s="114">
        <v>199</v>
      </c>
      <c r="F27" s="114">
        <v>203</v>
      </c>
      <c r="G27" s="114">
        <v>195</v>
      </c>
      <c r="H27" s="140">
        <v>194</v>
      </c>
      <c r="I27" s="115">
        <v>-10</v>
      </c>
      <c r="J27" s="116">
        <v>-5.1546391752577323</v>
      </c>
    </row>
    <row r="28" spans="1:15" s="110" customFormat="1" ht="24.95" customHeight="1" x14ac:dyDescent="0.2">
      <c r="A28" s="193" t="s">
        <v>163</v>
      </c>
      <c r="B28" s="199" t="s">
        <v>164</v>
      </c>
      <c r="C28" s="113">
        <v>3.9182926936503608</v>
      </c>
      <c r="D28" s="115">
        <v>4456</v>
      </c>
      <c r="E28" s="114">
        <v>4754</v>
      </c>
      <c r="F28" s="114">
        <v>4412</v>
      </c>
      <c r="G28" s="114">
        <v>4670</v>
      </c>
      <c r="H28" s="140">
        <v>4522</v>
      </c>
      <c r="I28" s="115">
        <v>-66</v>
      </c>
      <c r="J28" s="116">
        <v>-1.4595311808934099</v>
      </c>
    </row>
    <row r="29" spans="1:15" s="110" customFormat="1" ht="24.95" customHeight="1" x14ac:dyDescent="0.2">
      <c r="A29" s="193">
        <v>86</v>
      </c>
      <c r="B29" s="199" t="s">
        <v>165</v>
      </c>
      <c r="C29" s="113">
        <v>6.4982457374497686</v>
      </c>
      <c r="D29" s="115">
        <v>7390</v>
      </c>
      <c r="E29" s="114">
        <v>7479</v>
      </c>
      <c r="F29" s="114">
        <v>7334</v>
      </c>
      <c r="G29" s="114">
        <v>7385</v>
      </c>
      <c r="H29" s="140">
        <v>7226</v>
      </c>
      <c r="I29" s="115">
        <v>164</v>
      </c>
      <c r="J29" s="116">
        <v>2.2695820647661225</v>
      </c>
    </row>
    <row r="30" spans="1:15" s="110" customFormat="1" ht="24.95" customHeight="1" x14ac:dyDescent="0.2">
      <c r="A30" s="193">
        <v>87.88</v>
      </c>
      <c r="B30" s="204" t="s">
        <v>166</v>
      </c>
      <c r="C30" s="113">
        <v>4.5311854242325653</v>
      </c>
      <c r="D30" s="115">
        <v>5153</v>
      </c>
      <c r="E30" s="114">
        <v>5152</v>
      </c>
      <c r="F30" s="114">
        <v>5046</v>
      </c>
      <c r="G30" s="114">
        <v>5087</v>
      </c>
      <c r="H30" s="140">
        <v>5058</v>
      </c>
      <c r="I30" s="115">
        <v>95</v>
      </c>
      <c r="J30" s="116">
        <v>1.8782127323052591</v>
      </c>
    </row>
    <row r="31" spans="1:15" s="110" customFormat="1" ht="24.95" customHeight="1" x14ac:dyDescent="0.2">
      <c r="A31" s="193" t="s">
        <v>167</v>
      </c>
      <c r="B31" s="199" t="s">
        <v>168</v>
      </c>
      <c r="C31" s="113">
        <v>10.151860221766924</v>
      </c>
      <c r="D31" s="115">
        <v>11545</v>
      </c>
      <c r="E31" s="114">
        <v>12157</v>
      </c>
      <c r="F31" s="114">
        <v>12071</v>
      </c>
      <c r="G31" s="114">
        <v>12139</v>
      </c>
      <c r="H31" s="140">
        <v>11956</v>
      </c>
      <c r="I31" s="115">
        <v>-411</v>
      </c>
      <c r="J31" s="116">
        <v>-3.437604550016728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8.7053630312249941E-2</v>
      </c>
      <c r="D34" s="115">
        <v>99</v>
      </c>
      <c r="E34" s="114">
        <v>102</v>
      </c>
      <c r="F34" s="114">
        <v>101</v>
      </c>
      <c r="G34" s="114">
        <v>99</v>
      </c>
      <c r="H34" s="140">
        <v>92</v>
      </c>
      <c r="I34" s="115">
        <v>7</v>
      </c>
      <c r="J34" s="116">
        <v>7.6086956521739131</v>
      </c>
    </row>
    <row r="35" spans="1:10" s="110" customFormat="1" ht="24.95" customHeight="1" x14ac:dyDescent="0.2">
      <c r="A35" s="292" t="s">
        <v>171</v>
      </c>
      <c r="B35" s="293" t="s">
        <v>172</v>
      </c>
      <c r="C35" s="113">
        <v>4.9629362573973603</v>
      </c>
      <c r="D35" s="115">
        <v>5644</v>
      </c>
      <c r="E35" s="114">
        <v>5779</v>
      </c>
      <c r="F35" s="114">
        <v>5796</v>
      </c>
      <c r="G35" s="114">
        <v>5855</v>
      </c>
      <c r="H35" s="140">
        <v>5755</v>
      </c>
      <c r="I35" s="115">
        <v>-111</v>
      </c>
      <c r="J35" s="116">
        <v>-1.9287576020851434</v>
      </c>
    </row>
    <row r="36" spans="1:10" s="110" customFormat="1" ht="24.95" customHeight="1" x14ac:dyDescent="0.2">
      <c r="A36" s="294" t="s">
        <v>173</v>
      </c>
      <c r="B36" s="295" t="s">
        <v>174</v>
      </c>
      <c r="C36" s="125">
        <v>94.950010112290386</v>
      </c>
      <c r="D36" s="143">
        <v>107980</v>
      </c>
      <c r="E36" s="144">
        <v>113268</v>
      </c>
      <c r="F36" s="144">
        <v>111746</v>
      </c>
      <c r="G36" s="144">
        <v>112253</v>
      </c>
      <c r="H36" s="145">
        <v>110880</v>
      </c>
      <c r="I36" s="143">
        <v>-2900</v>
      </c>
      <c r="J36" s="146">
        <v>-2.6154401154401152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113723</v>
      </c>
      <c r="F11" s="264">
        <v>119149</v>
      </c>
      <c r="G11" s="264">
        <v>117643</v>
      </c>
      <c r="H11" s="264">
        <v>118207</v>
      </c>
      <c r="I11" s="265">
        <v>116727</v>
      </c>
      <c r="J11" s="263">
        <v>-3004</v>
      </c>
      <c r="K11" s="266">
        <v>-2.5735262621330111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44.101017384346171</v>
      </c>
      <c r="E13" s="115">
        <v>50153</v>
      </c>
      <c r="F13" s="114">
        <v>51662</v>
      </c>
      <c r="G13" s="114">
        <v>51220</v>
      </c>
      <c r="H13" s="114">
        <v>51094</v>
      </c>
      <c r="I13" s="140">
        <v>50356</v>
      </c>
      <c r="J13" s="115">
        <v>-203</v>
      </c>
      <c r="K13" s="116">
        <v>-0.40312971641909606</v>
      </c>
    </row>
    <row r="14" spans="1:15" ht="15.95" customHeight="1" x14ac:dyDescent="0.2">
      <c r="A14" s="306" t="s">
        <v>230</v>
      </c>
      <c r="B14" s="307"/>
      <c r="C14" s="308"/>
      <c r="D14" s="113">
        <v>42.391600643669264</v>
      </c>
      <c r="E14" s="115">
        <v>48209</v>
      </c>
      <c r="F14" s="114">
        <v>51253</v>
      </c>
      <c r="G14" s="114">
        <v>50951</v>
      </c>
      <c r="H14" s="114">
        <v>51175</v>
      </c>
      <c r="I14" s="140">
        <v>50820</v>
      </c>
      <c r="J14" s="115">
        <v>-2611</v>
      </c>
      <c r="K14" s="116">
        <v>-5.1377410468319562</v>
      </c>
    </row>
    <row r="15" spans="1:15" ht="15.95" customHeight="1" x14ac:dyDescent="0.2">
      <c r="A15" s="306" t="s">
        <v>231</v>
      </c>
      <c r="B15" s="307"/>
      <c r="C15" s="308"/>
      <c r="D15" s="113">
        <v>5.2029932379553827</v>
      </c>
      <c r="E15" s="115">
        <v>5917</v>
      </c>
      <c r="F15" s="114">
        <v>6149</v>
      </c>
      <c r="G15" s="114">
        <v>5895</v>
      </c>
      <c r="H15" s="114">
        <v>5965</v>
      </c>
      <c r="I15" s="140">
        <v>5937</v>
      </c>
      <c r="J15" s="115">
        <v>-20</v>
      </c>
      <c r="K15" s="116">
        <v>-0.33687047330301501</v>
      </c>
    </row>
    <row r="16" spans="1:15" ht="15.95" customHeight="1" x14ac:dyDescent="0.2">
      <c r="A16" s="306" t="s">
        <v>232</v>
      </c>
      <c r="B16" s="307"/>
      <c r="C16" s="308"/>
      <c r="D16" s="113">
        <v>5.0517485469078371</v>
      </c>
      <c r="E16" s="115">
        <v>5745</v>
      </c>
      <c r="F16" s="114">
        <v>6235</v>
      </c>
      <c r="G16" s="114">
        <v>5782</v>
      </c>
      <c r="H16" s="114">
        <v>6088</v>
      </c>
      <c r="I16" s="140">
        <v>5856</v>
      </c>
      <c r="J16" s="115">
        <v>-111</v>
      </c>
      <c r="K16" s="116">
        <v>-1.8954918032786885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0.15300335024577263</v>
      </c>
      <c r="E18" s="115">
        <v>174</v>
      </c>
      <c r="F18" s="114">
        <v>188</v>
      </c>
      <c r="G18" s="114">
        <v>185</v>
      </c>
      <c r="H18" s="114">
        <v>193</v>
      </c>
      <c r="I18" s="140">
        <v>188</v>
      </c>
      <c r="J18" s="115">
        <v>-14</v>
      </c>
      <c r="K18" s="116">
        <v>-7.4468085106382977</v>
      </c>
    </row>
    <row r="19" spans="1:11" ht="14.1" customHeight="1" x14ac:dyDescent="0.2">
      <c r="A19" s="306" t="s">
        <v>235</v>
      </c>
      <c r="B19" s="307" t="s">
        <v>236</v>
      </c>
      <c r="C19" s="308"/>
      <c r="D19" s="113">
        <v>4.7483798352136335E-2</v>
      </c>
      <c r="E19" s="115">
        <v>54</v>
      </c>
      <c r="F19" s="114">
        <v>62</v>
      </c>
      <c r="G19" s="114">
        <v>61</v>
      </c>
      <c r="H19" s="114">
        <v>66</v>
      </c>
      <c r="I19" s="140">
        <v>64</v>
      </c>
      <c r="J19" s="115">
        <v>-10</v>
      </c>
      <c r="K19" s="116">
        <v>-15.625</v>
      </c>
    </row>
    <row r="20" spans="1:11" ht="14.1" customHeight="1" x14ac:dyDescent="0.2">
      <c r="A20" s="306">
        <v>12</v>
      </c>
      <c r="B20" s="307" t="s">
        <v>237</v>
      </c>
      <c r="C20" s="308"/>
      <c r="D20" s="113">
        <v>0.49418323470186332</v>
      </c>
      <c r="E20" s="115">
        <v>562</v>
      </c>
      <c r="F20" s="114">
        <v>572</v>
      </c>
      <c r="G20" s="114">
        <v>612</v>
      </c>
      <c r="H20" s="114">
        <v>629</v>
      </c>
      <c r="I20" s="140">
        <v>594</v>
      </c>
      <c r="J20" s="115">
        <v>-32</v>
      </c>
      <c r="K20" s="116">
        <v>-5.3872053872053876</v>
      </c>
    </row>
    <row r="21" spans="1:11" ht="14.1" customHeight="1" x14ac:dyDescent="0.2">
      <c r="A21" s="306">
        <v>21</v>
      </c>
      <c r="B21" s="307" t="s">
        <v>238</v>
      </c>
      <c r="C21" s="308"/>
      <c r="D21" s="113">
        <v>6.7708379131749957E-2</v>
      </c>
      <c r="E21" s="115">
        <v>77</v>
      </c>
      <c r="F21" s="114">
        <v>87</v>
      </c>
      <c r="G21" s="114">
        <v>84</v>
      </c>
      <c r="H21" s="114">
        <v>89</v>
      </c>
      <c r="I21" s="140">
        <v>79</v>
      </c>
      <c r="J21" s="115">
        <v>-2</v>
      </c>
      <c r="K21" s="116">
        <v>-2.5316455696202533</v>
      </c>
    </row>
    <row r="22" spans="1:11" ht="14.1" customHeight="1" x14ac:dyDescent="0.2">
      <c r="A22" s="306">
        <v>22</v>
      </c>
      <c r="B22" s="307" t="s">
        <v>239</v>
      </c>
      <c r="C22" s="308"/>
      <c r="D22" s="113">
        <v>0.17586591982272715</v>
      </c>
      <c r="E22" s="115">
        <v>200</v>
      </c>
      <c r="F22" s="114">
        <v>194</v>
      </c>
      <c r="G22" s="114">
        <v>184</v>
      </c>
      <c r="H22" s="114">
        <v>204</v>
      </c>
      <c r="I22" s="140">
        <v>196</v>
      </c>
      <c r="J22" s="115">
        <v>4</v>
      </c>
      <c r="K22" s="116">
        <v>2.0408163265306123</v>
      </c>
    </row>
    <row r="23" spans="1:11" ht="14.1" customHeight="1" x14ac:dyDescent="0.2">
      <c r="A23" s="306">
        <v>23</v>
      </c>
      <c r="B23" s="307" t="s">
        <v>240</v>
      </c>
      <c r="C23" s="308"/>
      <c r="D23" s="113">
        <v>0.29809273409952253</v>
      </c>
      <c r="E23" s="115">
        <v>339</v>
      </c>
      <c r="F23" s="114">
        <v>347</v>
      </c>
      <c r="G23" s="114">
        <v>366</v>
      </c>
      <c r="H23" s="114">
        <v>357</v>
      </c>
      <c r="I23" s="140">
        <v>381</v>
      </c>
      <c r="J23" s="115">
        <v>-42</v>
      </c>
      <c r="K23" s="116">
        <v>-11.023622047244094</v>
      </c>
    </row>
    <row r="24" spans="1:11" ht="14.1" customHeight="1" x14ac:dyDescent="0.2">
      <c r="A24" s="306">
        <v>24</v>
      </c>
      <c r="B24" s="307" t="s">
        <v>241</v>
      </c>
      <c r="C24" s="308"/>
      <c r="D24" s="113">
        <v>0.20840111498993166</v>
      </c>
      <c r="E24" s="115">
        <v>237</v>
      </c>
      <c r="F24" s="114">
        <v>232</v>
      </c>
      <c r="G24" s="114">
        <v>235</v>
      </c>
      <c r="H24" s="114">
        <v>235</v>
      </c>
      <c r="I24" s="140">
        <v>232</v>
      </c>
      <c r="J24" s="115">
        <v>5</v>
      </c>
      <c r="K24" s="116">
        <v>2.1551724137931036</v>
      </c>
    </row>
    <row r="25" spans="1:11" ht="14.1" customHeight="1" x14ac:dyDescent="0.2">
      <c r="A25" s="306">
        <v>25</v>
      </c>
      <c r="B25" s="307" t="s">
        <v>242</v>
      </c>
      <c r="C25" s="308"/>
      <c r="D25" s="113">
        <v>0.47923463151693146</v>
      </c>
      <c r="E25" s="115">
        <v>545</v>
      </c>
      <c r="F25" s="114">
        <v>604</v>
      </c>
      <c r="G25" s="114">
        <v>588</v>
      </c>
      <c r="H25" s="114">
        <v>606</v>
      </c>
      <c r="I25" s="140">
        <v>570</v>
      </c>
      <c r="J25" s="115">
        <v>-25</v>
      </c>
      <c r="K25" s="116">
        <v>-4.3859649122807021</v>
      </c>
    </row>
    <row r="26" spans="1:11" ht="14.1" customHeight="1" x14ac:dyDescent="0.2">
      <c r="A26" s="306">
        <v>26</v>
      </c>
      <c r="B26" s="307" t="s">
        <v>243</v>
      </c>
      <c r="C26" s="308"/>
      <c r="D26" s="113">
        <v>0.33590390686140886</v>
      </c>
      <c r="E26" s="115">
        <v>382</v>
      </c>
      <c r="F26" s="114">
        <v>389</v>
      </c>
      <c r="G26" s="114">
        <v>400</v>
      </c>
      <c r="H26" s="114">
        <v>411</v>
      </c>
      <c r="I26" s="140">
        <v>395</v>
      </c>
      <c r="J26" s="115">
        <v>-13</v>
      </c>
      <c r="K26" s="116">
        <v>-3.2911392405063293</v>
      </c>
    </row>
    <row r="27" spans="1:11" ht="14.1" customHeight="1" x14ac:dyDescent="0.2">
      <c r="A27" s="306">
        <v>27</v>
      </c>
      <c r="B27" s="307" t="s">
        <v>244</v>
      </c>
      <c r="C27" s="308"/>
      <c r="D27" s="113">
        <v>0.2972134045004089</v>
      </c>
      <c r="E27" s="115">
        <v>338</v>
      </c>
      <c r="F27" s="114">
        <v>344</v>
      </c>
      <c r="G27" s="114">
        <v>337</v>
      </c>
      <c r="H27" s="114">
        <v>350</v>
      </c>
      <c r="I27" s="140">
        <v>342</v>
      </c>
      <c r="J27" s="115">
        <v>-4</v>
      </c>
      <c r="K27" s="116">
        <v>-1.1695906432748537</v>
      </c>
    </row>
    <row r="28" spans="1:11" ht="14.1" customHeight="1" x14ac:dyDescent="0.2">
      <c r="A28" s="306">
        <v>28</v>
      </c>
      <c r="B28" s="307" t="s">
        <v>245</v>
      </c>
      <c r="C28" s="308"/>
      <c r="D28" s="113">
        <v>0.14421005425463626</v>
      </c>
      <c r="E28" s="115">
        <v>164</v>
      </c>
      <c r="F28" s="114">
        <v>177</v>
      </c>
      <c r="G28" s="114">
        <v>176</v>
      </c>
      <c r="H28" s="114">
        <v>161</v>
      </c>
      <c r="I28" s="140">
        <v>166</v>
      </c>
      <c r="J28" s="115">
        <v>-2</v>
      </c>
      <c r="K28" s="116">
        <v>-1.2048192771084338</v>
      </c>
    </row>
    <row r="29" spans="1:11" ht="14.1" customHeight="1" x14ac:dyDescent="0.2">
      <c r="A29" s="306">
        <v>29</v>
      </c>
      <c r="B29" s="307" t="s">
        <v>246</v>
      </c>
      <c r="C29" s="308"/>
      <c r="D29" s="113">
        <v>3.126016724848975</v>
      </c>
      <c r="E29" s="115">
        <v>3555</v>
      </c>
      <c r="F29" s="114">
        <v>4057</v>
      </c>
      <c r="G29" s="114">
        <v>4044</v>
      </c>
      <c r="H29" s="114">
        <v>4094</v>
      </c>
      <c r="I29" s="140">
        <v>4043</v>
      </c>
      <c r="J29" s="115">
        <v>-488</v>
      </c>
      <c r="K29" s="116">
        <v>-12.070244867672521</v>
      </c>
    </row>
    <row r="30" spans="1:11" ht="14.1" customHeight="1" x14ac:dyDescent="0.2">
      <c r="A30" s="306" t="s">
        <v>247</v>
      </c>
      <c r="B30" s="307" t="s">
        <v>248</v>
      </c>
      <c r="C30" s="308"/>
      <c r="D30" s="113">
        <v>0.27435083492345436</v>
      </c>
      <c r="E30" s="115">
        <v>312</v>
      </c>
      <c r="F30" s="114">
        <v>320</v>
      </c>
      <c r="G30" s="114">
        <v>303</v>
      </c>
      <c r="H30" s="114">
        <v>315</v>
      </c>
      <c r="I30" s="140">
        <v>321</v>
      </c>
      <c r="J30" s="115">
        <v>-9</v>
      </c>
      <c r="K30" s="116">
        <v>-2.8037383177570092</v>
      </c>
    </row>
    <row r="31" spans="1:11" ht="14.1" customHeight="1" x14ac:dyDescent="0.2">
      <c r="A31" s="306" t="s">
        <v>249</v>
      </c>
      <c r="B31" s="307" t="s">
        <v>250</v>
      </c>
      <c r="C31" s="308"/>
      <c r="D31" s="113">
        <v>2.8455105827317255</v>
      </c>
      <c r="E31" s="115">
        <v>3236</v>
      </c>
      <c r="F31" s="114">
        <v>3729</v>
      </c>
      <c r="G31" s="114">
        <v>3733</v>
      </c>
      <c r="H31" s="114">
        <v>3771</v>
      </c>
      <c r="I31" s="140">
        <v>3714</v>
      </c>
      <c r="J31" s="115">
        <v>-478</v>
      </c>
      <c r="K31" s="116">
        <v>-12.870220786214324</v>
      </c>
    </row>
    <row r="32" spans="1:11" ht="14.1" customHeight="1" x14ac:dyDescent="0.2">
      <c r="A32" s="306">
        <v>31</v>
      </c>
      <c r="B32" s="307" t="s">
        <v>251</v>
      </c>
      <c r="C32" s="308"/>
      <c r="D32" s="113">
        <v>0.13365809906527262</v>
      </c>
      <c r="E32" s="115">
        <v>152</v>
      </c>
      <c r="F32" s="114">
        <v>150</v>
      </c>
      <c r="G32" s="114">
        <v>155</v>
      </c>
      <c r="H32" s="114">
        <v>151</v>
      </c>
      <c r="I32" s="140">
        <v>143</v>
      </c>
      <c r="J32" s="115">
        <v>9</v>
      </c>
      <c r="K32" s="116">
        <v>6.2937062937062933</v>
      </c>
    </row>
    <row r="33" spans="1:11" ht="14.1" customHeight="1" x14ac:dyDescent="0.2">
      <c r="A33" s="306">
        <v>32</v>
      </c>
      <c r="B33" s="307" t="s">
        <v>252</v>
      </c>
      <c r="C33" s="308"/>
      <c r="D33" s="113">
        <v>0.40449161559227242</v>
      </c>
      <c r="E33" s="115">
        <v>460</v>
      </c>
      <c r="F33" s="114">
        <v>442</v>
      </c>
      <c r="G33" s="114">
        <v>476</v>
      </c>
      <c r="H33" s="114">
        <v>475</v>
      </c>
      <c r="I33" s="140">
        <v>489</v>
      </c>
      <c r="J33" s="115">
        <v>-29</v>
      </c>
      <c r="K33" s="116">
        <v>-5.9304703476482619</v>
      </c>
    </row>
    <row r="34" spans="1:11" ht="14.1" customHeight="1" x14ac:dyDescent="0.2">
      <c r="A34" s="306">
        <v>33</v>
      </c>
      <c r="B34" s="307" t="s">
        <v>253</v>
      </c>
      <c r="C34" s="308"/>
      <c r="D34" s="113">
        <v>0.29985139329774979</v>
      </c>
      <c r="E34" s="115">
        <v>341</v>
      </c>
      <c r="F34" s="114">
        <v>360</v>
      </c>
      <c r="G34" s="114">
        <v>376</v>
      </c>
      <c r="H34" s="114">
        <v>363</v>
      </c>
      <c r="I34" s="140">
        <v>356</v>
      </c>
      <c r="J34" s="115">
        <v>-15</v>
      </c>
      <c r="K34" s="116">
        <v>-4.213483146067416</v>
      </c>
    </row>
    <row r="35" spans="1:11" ht="14.1" customHeight="1" x14ac:dyDescent="0.2">
      <c r="A35" s="306">
        <v>34</v>
      </c>
      <c r="B35" s="307" t="s">
        <v>254</v>
      </c>
      <c r="C35" s="308"/>
      <c r="D35" s="113">
        <v>3.1365686800383386</v>
      </c>
      <c r="E35" s="115">
        <v>3567</v>
      </c>
      <c r="F35" s="114">
        <v>3633</v>
      </c>
      <c r="G35" s="114">
        <v>3632</v>
      </c>
      <c r="H35" s="114">
        <v>3583</v>
      </c>
      <c r="I35" s="140">
        <v>3547</v>
      </c>
      <c r="J35" s="115">
        <v>20</v>
      </c>
      <c r="K35" s="116">
        <v>0.56385678037778408</v>
      </c>
    </row>
    <row r="36" spans="1:11" ht="14.1" customHeight="1" x14ac:dyDescent="0.2">
      <c r="A36" s="306">
        <v>41</v>
      </c>
      <c r="B36" s="307" t="s">
        <v>255</v>
      </c>
      <c r="C36" s="308"/>
      <c r="D36" s="113">
        <v>0.13805474706084081</v>
      </c>
      <c r="E36" s="115">
        <v>157</v>
      </c>
      <c r="F36" s="114">
        <v>155</v>
      </c>
      <c r="G36" s="114">
        <v>156</v>
      </c>
      <c r="H36" s="114">
        <v>160</v>
      </c>
      <c r="I36" s="140">
        <v>160</v>
      </c>
      <c r="J36" s="115">
        <v>-3</v>
      </c>
      <c r="K36" s="116">
        <v>-1.875</v>
      </c>
    </row>
    <row r="37" spans="1:11" ht="14.1" customHeight="1" x14ac:dyDescent="0.2">
      <c r="A37" s="306">
        <v>42</v>
      </c>
      <c r="B37" s="307" t="s">
        <v>256</v>
      </c>
      <c r="C37" s="308"/>
      <c r="D37" s="113">
        <v>2.2862569576954529E-2</v>
      </c>
      <c r="E37" s="115">
        <v>26</v>
      </c>
      <c r="F37" s="114">
        <v>24</v>
      </c>
      <c r="G37" s="114">
        <v>21</v>
      </c>
      <c r="H37" s="114">
        <v>24</v>
      </c>
      <c r="I37" s="140">
        <v>26</v>
      </c>
      <c r="J37" s="115">
        <v>0</v>
      </c>
      <c r="K37" s="116">
        <v>0</v>
      </c>
    </row>
    <row r="38" spans="1:11" ht="14.1" customHeight="1" x14ac:dyDescent="0.2">
      <c r="A38" s="306">
        <v>43</v>
      </c>
      <c r="B38" s="307" t="s">
        <v>257</v>
      </c>
      <c r="C38" s="308"/>
      <c r="D38" s="113">
        <v>0.50737317868856779</v>
      </c>
      <c r="E38" s="115">
        <v>577</v>
      </c>
      <c r="F38" s="114">
        <v>563</v>
      </c>
      <c r="G38" s="114">
        <v>526</v>
      </c>
      <c r="H38" s="114">
        <v>526</v>
      </c>
      <c r="I38" s="140">
        <v>502</v>
      </c>
      <c r="J38" s="115">
        <v>75</v>
      </c>
      <c r="K38" s="116">
        <v>14.9402390438247</v>
      </c>
    </row>
    <row r="39" spans="1:11" ht="14.1" customHeight="1" x14ac:dyDescent="0.2">
      <c r="A39" s="306">
        <v>51</v>
      </c>
      <c r="B39" s="307" t="s">
        <v>258</v>
      </c>
      <c r="C39" s="308"/>
      <c r="D39" s="113">
        <v>8.9287127493998568</v>
      </c>
      <c r="E39" s="115">
        <v>10154</v>
      </c>
      <c r="F39" s="114">
        <v>9962</v>
      </c>
      <c r="G39" s="114">
        <v>9632</v>
      </c>
      <c r="H39" s="114">
        <v>9284</v>
      </c>
      <c r="I39" s="140">
        <v>9011</v>
      </c>
      <c r="J39" s="115">
        <v>1143</v>
      </c>
      <c r="K39" s="116">
        <v>12.684496726223504</v>
      </c>
    </row>
    <row r="40" spans="1:11" ht="14.1" customHeight="1" x14ac:dyDescent="0.2">
      <c r="A40" s="306" t="s">
        <v>259</v>
      </c>
      <c r="B40" s="307" t="s">
        <v>260</v>
      </c>
      <c r="C40" s="308"/>
      <c r="D40" s="113">
        <v>8.6921730872382899</v>
      </c>
      <c r="E40" s="115">
        <v>9885</v>
      </c>
      <c r="F40" s="114">
        <v>9687</v>
      </c>
      <c r="G40" s="114">
        <v>9361</v>
      </c>
      <c r="H40" s="114">
        <v>9001</v>
      </c>
      <c r="I40" s="140">
        <v>8744</v>
      </c>
      <c r="J40" s="115">
        <v>1141</v>
      </c>
      <c r="K40" s="116">
        <v>13.048947849954255</v>
      </c>
    </row>
    <row r="41" spans="1:11" ht="14.1" customHeight="1" x14ac:dyDescent="0.2">
      <c r="A41" s="306"/>
      <c r="B41" s="307" t="s">
        <v>261</v>
      </c>
      <c r="C41" s="308"/>
      <c r="D41" s="113">
        <v>4.830157487931201</v>
      </c>
      <c r="E41" s="115">
        <v>5493</v>
      </c>
      <c r="F41" s="114">
        <v>5285</v>
      </c>
      <c r="G41" s="114">
        <v>5095</v>
      </c>
      <c r="H41" s="114">
        <v>4870</v>
      </c>
      <c r="I41" s="140">
        <v>4855</v>
      </c>
      <c r="J41" s="115">
        <v>638</v>
      </c>
      <c r="K41" s="116">
        <v>13.141091658084449</v>
      </c>
    </row>
    <row r="42" spans="1:11" ht="14.1" customHeight="1" x14ac:dyDescent="0.2">
      <c r="A42" s="306">
        <v>52</v>
      </c>
      <c r="B42" s="307" t="s">
        <v>262</v>
      </c>
      <c r="C42" s="308"/>
      <c r="D42" s="113">
        <v>3.8998267720689745</v>
      </c>
      <c r="E42" s="115">
        <v>4435</v>
      </c>
      <c r="F42" s="114">
        <v>4645</v>
      </c>
      <c r="G42" s="114">
        <v>4538</v>
      </c>
      <c r="H42" s="114">
        <v>4383</v>
      </c>
      <c r="I42" s="140">
        <v>4389</v>
      </c>
      <c r="J42" s="115">
        <v>46</v>
      </c>
      <c r="K42" s="116">
        <v>1.0480747322852586</v>
      </c>
    </row>
    <row r="43" spans="1:11" ht="14.1" customHeight="1" x14ac:dyDescent="0.2">
      <c r="A43" s="306" t="s">
        <v>263</v>
      </c>
      <c r="B43" s="307" t="s">
        <v>264</v>
      </c>
      <c r="C43" s="308"/>
      <c r="D43" s="113">
        <v>3.8444290073248157</v>
      </c>
      <c r="E43" s="115">
        <v>4372</v>
      </c>
      <c r="F43" s="114">
        <v>4599</v>
      </c>
      <c r="G43" s="114">
        <v>4488</v>
      </c>
      <c r="H43" s="114">
        <v>4332</v>
      </c>
      <c r="I43" s="140">
        <v>4341</v>
      </c>
      <c r="J43" s="115">
        <v>31</v>
      </c>
      <c r="K43" s="116">
        <v>0.71412117023727251</v>
      </c>
    </row>
    <row r="44" spans="1:11" ht="14.1" customHeight="1" x14ac:dyDescent="0.2">
      <c r="A44" s="306">
        <v>53</v>
      </c>
      <c r="B44" s="307" t="s">
        <v>265</v>
      </c>
      <c r="C44" s="308"/>
      <c r="D44" s="113">
        <v>2.5711597478082711</v>
      </c>
      <c r="E44" s="115">
        <v>2924</v>
      </c>
      <c r="F44" s="114">
        <v>2871</v>
      </c>
      <c r="G44" s="114">
        <v>2826</v>
      </c>
      <c r="H44" s="114">
        <v>2782</v>
      </c>
      <c r="I44" s="140">
        <v>2850</v>
      </c>
      <c r="J44" s="115">
        <v>74</v>
      </c>
      <c r="K44" s="116">
        <v>2.5964912280701755</v>
      </c>
    </row>
    <row r="45" spans="1:11" ht="14.1" customHeight="1" x14ac:dyDescent="0.2">
      <c r="A45" s="306" t="s">
        <v>266</v>
      </c>
      <c r="B45" s="307" t="s">
        <v>267</v>
      </c>
      <c r="C45" s="308"/>
      <c r="D45" s="113">
        <v>2.5254346086543618</v>
      </c>
      <c r="E45" s="115">
        <v>2872</v>
      </c>
      <c r="F45" s="114">
        <v>2817</v>
      </c>
      <c r="G45" s="114">
        <v>2804</v>
      </c>
      <c r="H45" s="114">
        <v>2758</v>
      </c>
      <c r="I45" s="140">
        <v>2826</v>
      </c>
      <c r="J45" s="115">
        <v>46</v>
      </c>
      <c r="K45" s="116">
        <v>1.6277423920736023</v>
      </c>
    </row>
    <row r="46" spans="1:11" ht="14.1" customHeight="1" x14ac:dyDescent="0.2">
      <c r="A46" s="306">
        <v>54</v>
      </c>
      <c r="B46" s="307" t="s">
        <v>268</v>
      </c>
      <c r="C46" s="308"/>
      <c r="D46" s="113">
        <v>16.627243389639737</v>
      </c>
      <c r="E46" s="115">
        <v>18909</v>
      </c>
      <c r="F46" s="114">
        <v>19373</v>
      </c>
      <c r="G46" s="114">
        <v>19701</v>
      </c>
      <c r="H46" s="114">
        <v>19505</v>
      </c>
      <c r="I46" s="140">
        <v>19734</v>
      </c>
      <c r="J46" s="115">
        <v>-825</v>
      </c>
      <c r="K46" s="116">
        <v>-4.1806020066889635</v>
      </c>
    </row>
    <row r="47" spans="1:11" ht="14.1" customHeight="1" x14ac:dyDescent="0.2">
      <c r="A47" s="306">
        <v>61</v>
      </c>
      <c r="B47" s="307" t="s">
        <v>269</v>
      </c>
      <c r="C47" s="308"/>
      <c r="D47" s="113">
        <v>1.0323329493594084</v>
      </c>
      <c r="E47" s="115">
        <v>1174</v>
      </c>
      <c r="F47" s="114">
        <v>1348</v>
      </c>
      <c r="G47" s="114">
        <v>1124</v>
      </c>
      <c r="H47" s="114">
        <v>1107</v>
      </c>
      <c r="I47" s="140">
        <v>1068</v>
      </c>
      <c r="J47" s="115">
        <v>106</v>
      </c>
      <c r="K47" s="116">
        <v>9.9250936329588022</v>
      </c>
    </row>
    <row r="48" spans="1:11" ht="14.1" customHeight="1" x14ac:dyDescent="0.2">
      <c r="A48" s="306">
        <v>62</v>
      </c>
      <c r="B48" s="307" t="s">
        <v>270</v>
      </c>
      <c r="C48" s="308"/>
      <c r="D48" s="113">
        <v>11.062845686448652</v>
      </c>
      <c r="E48" s="115">
        <v>12581</v>
      </c>
      <c r="F48" s="114">
        <v>13105</v>
      </c>
      <c r="G48" s="114">
        <v>12722</v>
      </c>
      <c r="H48" s="114">
        <v>13107</v>
      </c>
      <c r="I48" s="140">
        <v>12890</v>
      </c>
      <c r="J48" s="115">
        <v>-309</v>
      </c>
      <c r="K48" s="116">
        <v>-2.3972071373157489</v>
      </c>
    </row>
    <row r="49" spans="1:11" ht="14.1" customHeight="1" x14ac:dyDescent="0.2">
      <c r="A49" s="306">
        <v>63</v>
      </c>
      <c r="B49" s="307" t="s">
        <v>271</v>
      </c>
      <c r="C49" s="308"/>
      <c r="D49" s="113">
        <v>12.490876955409195</v>
      </c>
      <c r="E49" s="115">
        <v>14205</v>
      </c>
      <c r="F49" s="114">
        <v>16694</v>
      </c>
      <c r="G49" s="114">
        <v>16560</v>
      </c>
      <c r="H49" s="114">
        <v>16838</v>
      </c>
      <c r="I49" s="140">
        <v>16451</v>
      </c>
      <c r="J49" s="115">
        <v>-2246</v>
      </c>
      <c r="K49" s="116">
        <v>-13.652665491459485</v>
      </c>
    </row>
    <row r="50" spans="1:11" ht="14.1" customHeight="1" x14ac:dyDescent="0.2">
      <c r="A50" s="306" t="s">
        <v>272</v>
      </c>
      <c r="B50" s="307" t="s">
        <v>273</v>
      </c>
      <c r="C50" s="308"/>
      <c r="D50" s="113">
        <v>0.66037652893434051</v>
      </c>
      <c r="E50" s="115">
        <v>751</v>
      </c>
      <c r="F50" s="114">
        <v>823</v>
      </c>
      <c r="G50" s="114">
        <v>816</v>
      </c>
      <c r="H50" s="114">
        <v>836</v>
      </c>
      <c r="I50" s="140">
        <v>822</v>
      </c>
      <c r="J50" s="115">
        <v>-71</v>
      </c>
      <c r="K50" s="116">
        <v>-8.6374695863746958</v>
      </c>
    </row>
    <row r="51" spans="1:11" ht="14.1" customHeight="1" x14ac:dyDescent="0.2">
      <c r="A51" s="306" t="s">
        <v>274</v>
      </c>
      <c r="B51" s="307" t="s">
        <v>275</v>
      </c>
      <c r="C51" s="308"/>
      <c r="D51" s="113">
        <v>11.117364121593697</v>
      </c>
      <c r="E51" s="115">
        <v>12643</v>
      </c>
      <c r="F51" s="114">
        <v>14969</v>
      </c>
      <c r="G51" s="114">
        <v>14823</v>
      </c>
      <c r="H51" s="114">
        <v>15113</v>
      </c>
      <c r="I51" s="140">
        <v>14762</v>
      </c>
      <c r="J51" s="115">
        <v>-2119</v>
      </c>
      <c r="K51" s="116">
        <v>-14.354423519848259</v>
      </c>
    </row>
    <row r="52" spans="1:11" ht="14.1" customHeight="1" x14ac:dyDescent="0.2">
      <c r="A52" s="306">
        <v>71</v>
      </c>
      <c r="B52" s="307" t="s">
        <v>276</v>
      </c>
      <c r="C52" s="308"/>
      <c r="D52" s="113">
        <v>12.715106003183173</v>
      </c>
      <c r="E52" s="115">
        <v>14460</v>
      </c>
      <c r="F52" s="114">
        <v>14805</v>
      </c>
      <c r="G52" s="114">
        <v>14740</v>
      </c>
      <c r="H52" s="114">
        <v>14869</v>
      </c>
      <c r="I52" s="140">
        <v>14738</v>
      </c>
      <c r="J52" s="115">
        <v>-278</v>
      </c>
      <c r="K52" s="116">
        <v>-1.8862803636857104</v>
      </c>
    </row>
    <row r="53" spans="1:11" ht="14.1" customHeight="1" x14ac:dyDescent="0.2">
      <c r="A53" s="306" t="s">
        <v>277</v>
      </c>
      <c r="B53" s="307" t="s">
        <v>278</v>
      </c>
      <c r="C53" s="308"/>
      <c r="D53" s="113">
        <v>1.0719027813195221</v>
      </c>
      <c r="E53" s="115">
        <v>1219</v>
      </c>
      <c r="F53" s="114">
        <v>1217</v>
      </c>
      <c r="G53" s="114">
        <v>1213</v>
      </c>
      <c r="H53" s="114">
        <v>1179</v>
      </c>
      <c r="I53" s="140">
        <v>1161</v>
      </c>
      <c r="J53" s="115">
        <v>58</v>
      </c>
      <c r="K53" s="116">
        <v>4.9956933677863908</v>
      </c>
    </row>
    <row r="54" spans="1:11" ht="14.1" customHeight="1" x14ac:dyDescent="0.2">
      <c r="A54" s="306" t="s">
        <v>279</v>
      </c>
      <c r="B54" s="307" t="s">
        <v>280</v>
      </c>
      <c r="C54" s="308"/>
      <c r="D54" s="113">
        <v>11.187710489522788</v>
      </c>
      <c r="E54" s="115">
        <v>12723</v>
      </c>
      <c r="F54" s="114">
        <v>13038</v>
      </c>
      <c r="G54" s="114">
        <v>12964</v>
      </c>
      <c r="H54" s="114">
        <v>13120</v>
      </c>
      <c r="I54" s="140">
        <v>13031</v>
      </c>
      <c r="J54" s="115">
        <v>-308</v>
      </c>
      <c r="K54" s="116">
        <v>-2.3635945054101759</v>
      </c>
    </row>
    <row r="55" spans="1:11" ht="14.1" customHeight="1" x14ac:dyDescent="0.2">
      <c r="A55" s="306">
        <v>72</v>
      </c>
      <c r="B55" s="307" t="s">
        <v>281</v>
      </c>
      <c r="C55" s="308"/>
      <c r="D55" s="113">
        <v>1.1607150708299991</v>
      </c>
      <c r="E55" s="115">
        <v>1320</v>
      </c>
      <c r="F55" s="114">
        <v>1322</v>
      </c>
      <c r="G55" s="114">
        <v>1321</v>
      </c>
      <c r="H55" s="114">
        <v>1349</v>
      </c>
      <c r="I55" s="140">
        <v>1334</v>
      </c>
      <c r="J55" s="115">
        <v>-14</v>
      </c>
      <c r="K55" s="116">
        <v>-1.0494752623688155</v>
      </c>
    </row>
    <row r="56" spans="1:11" ht="14.1" customHeight="1" x14ac:dyDescent="0.2">
      <c r="A56" s="306" t="s">
        <v>282</v>
      </c>
      <c r="B56" s="307" t="s">
        <v>283</v>
      </c>
      <c r="C56" s="308"/>
      <c r="D56" s="113">
        <v>0.21279776298549985</v>
      </c>
      <c r="E56" s="115">
        <v>242</v>
      </c>
      <c r="F56" s="114">
        <v>238</v>
      </c>
      <c r="G56" s="114">
        <v>240</v>
      </c>
      <c r="H56" s="114">
        <v>253</v>
      </c>
      <c r="I56" s="140">
        <v>248</v>
      </c>
      <c r="J56" s="115">
        <v>-6</v>
      </c>
      <c r="K56" s="116">
        <v>-2.4193548387096775</v>
      </c>
    </row>
    <row r="57" spans="1:11" ht="14.1" customHeight="1" x14ac:dyDescent="0.2">
      <c r="A57" s="306" t="s">
        <v>284</v>
      </c>
      <c r="B57" s="307" t="s">
        <v>285</v>
      </c>
      <c r="C57" s="308"/>
      <c r="D57" s="113">
        <v>0.69730837209711316</v>
      </c>
      <c r="E57" s="115">
        <v>793</v>
      </c>
      <c r="F57" s="114">
        <v>808</v>
      </c>
      <c r="G57" s="114">
        <v>802</v>
      </c>
      <c r="H57" s="114">
        <v>815</v>
      </c>
      <c r="I57" s="140">
        <v>816</v>
      </c>
      <c r="J57" s="115">
        <v>-23</v>
      </c>
      <c r="K57" s="116">
        <v>-2.8186274509803924</v>
      </c>
    </row>
    <row r="58" spans="1:11" ht="14.1" customHeight="1" x14ac:dyDescent="0.2">
      <c r="A58" s="306">
        <v>73</v>
      </c>
      <c r="B58" s="307" t="s">
        <v>286</v>
      </c>
      <c r="C58" s="308"/>
      <c r="D58" s="113">
        <v>1.2512860195387037</v>
      </c>
      <c r="E58" s="115">
        <v>1423</v>
      </c>
      <c r="F58" s="114">
        <v>1408</v>
      </c>
      <c r="G58" s="114">
        <v>1399</v>
      </c>
      <c r="H58" s="114">
        <v>1401</v>
      </c>
      <c r="I58" s="140">
        <v>1365</v>
      </c>
      <c r="J58" s="115">
        <v>58</v>
      </c>
      <c r="K58" s="116">
        <v>4.2490842490842491</v>
      </c>
    </row>
    <row r="59" spans="1:11" ht="14.1" customHeight="1" x14ac:dyDescent="0.2">
      <c r="A59" s="306" t="s">
        <v>287</v>
      </c>
      <c r="B59" s="307" t="s">
        <v>288</v>
      </c>
      <c r="C59" s="308"/>
      <c r="D59" s="113">
        <v>0.81074189038277222</v>
      </c>
      <c r="E59" s="115">
        <v>922</v>
      </c>
      <c r="F59" s="114">
        <v>883</v>
      </c>
      <c r="G59" s="114">
        <v>873</v>
      </c>
      <c r="H59" s="114">
        <v>868</v>
      </c>
      <c r="I59" s="140">
        <v>851</v>
      </c>
      <c r="J59" s="115">
        <v>71</v>
      </c>
      <c r="K59" s="116">
        <v>8.3431257344300818</v>
      </c>
    </row>
    <row r="60" spans="1:11" ht="14.1" customHeight="1" x14ac:dyDescent="0.2">
      <c r="A60" s="306">
        <v>81</v>
      </c>
      <c r="B60" s="307" t="s">
        <v>289</v>
      </c>
      <c r="C60" s="308"/>
      <c r="D60" s="113">
        <v>4.7624491087994514</v>
      </c>
      <c r="E60" s="115">
        <v>5416</v>
      </c>
      <c r="F60" s="114">
        <v>5495</v>
      </c>
      <c r="G60" s="114">
        <v>5465</v>
      </c>
      <c r="H60" s="114">
        <v>5412</v>
      </c>
      <c r="I60" s="140">
        <v>5337</v>
      </c>
      <c r="J60" s="115">
        <v>79</v>
      </c>
      <c r="K60" s="116">
        <v>1.4802323402660671</v>
      </c>
    </row>
    <row r="61" spans="1:11" ht="14.1" customHeight="1" x14ac:dyDescent="0.2">
      <c r="A61" s="306" t="s">
        <v>290</v>
      </c>
      <c r="B61" s="307" t="s">
        <v>291</v>
      </c>
      <c r="C61" s="308"/>
      <c r="D61" s="113">
        <v>1.2583206563316127</v>
      </c>
      <c r="E61" s="115">
        <v>1431</v>
      </c>
      <c r="F61" s="114">
        <v>1465</v>
      </c>
      <c r="G61" s="114">
        <v>1447</v>
      </c>
      <c r="H61" s="114">
        <v>1471</v>
      </c>
      <c r="I61" s="140">
        <v>1425</v>
      </c>
      <c r="J61" s="115">
        <v>6</v>
      </c>
      <c r="K61" s="116">
        <v>0.42105263157894735</v>
      </c>
    </row>
    <row r="62" spans="1:11" ht="14.1" customHeight="1" x14ac:dyDescent="0.2">
      <c r="A62" s="306" t="s">
        <v>292</v>
      </c>
      <c r="B62" s="307" t="s">
        <v>293</v>
      </c>
      <c r="C62" s="308"/>
      <c r="D62" s="113">
        <v>2.3407753928404986</v>
      </c>
      <c r="E62" s="115">
        <v>2662</v>
      </c>
      <c r="F62" s="114">
        <v>2631</v>
      </c>
      <c r="G62" s="114">
        <v>2631</v>
      </c>
      <c r="H62" s="114">
        <v>2551</v>
      </c>
      <c r="I62" s="140">
        <v>2518</v>
      </c>
      <c r="J62" s="115">
        <v>144</v>
      </c>
      <c r="K62" s="116">
        <v>5.7188244638602068</v>
      </c>
    </row>
    <row r="63" spans="1:11" ht="14.1" customHeight="1" x14ac:dyDescent="0.2">
      <c r="A63" s="306"/>
      <c r="B63" s="307" t="s">
        <v>294</v>
      </c>
      <c r="C63" s="308"/>
      <c r="D63" s="113">
        <v>1.7850390862006806</v>
      </c>
      <c r="E63" s="115">
        <v>2030</v>
      </c>
      <c r="F63" s="114">
        <v>2032</v>
      </c>
      <c r="G63" s="114">
        <v>2060</v>
      </c>
      <c r="H63" s="114">
        <v>1996</v>
      </c>
      <c r="I63" s="140">
        <v>1981</v>
      </c>
      <c r="J63" s="115">
        <v>49</v>
      </c>
      <c r="K63" s="116">
        <v>2.4734982332155475</v>
      </c>
    </row>
    <row r="64" spans="1:11" ht="14.1" customHeight="1" x14ac:dyDescent="0.2">
      <c r="A64" s="306" t="s">
        <v>295</v>
      </c>
      <c r="B64" s="307" t="s">
        <v>296</v>
      </c>
      <c r="C64" s="308"/>
      <c r="D64" s="113">
        <v>0.15388267984488627</v>
      </c>
      <c r="E64" s="115">
        <v>175</v>
      </c>
      <c r="F64" s="114">
        <v>182</v>
      </c>
      <c r="G64" s="114">
        <v>174</v>
      </c>
      <c r="H64" s="114">
        <v>161</v>
      </c>
      <c r="I64" s="140">
        <v>157</v>
      </c>
      <c r="J64" s="115">
        <v>18</v>
      </c>
      <c r="K64" s="116">
        <v>11.464968152866241</v>
      </c>
    </row>
    <row r="65" spans="1:11" ht="14.1" customHeight="1" x14ac:dyDescent="0.2">
      <c r="A65" s="306" t="s">
        <v>297</v>
      </c>
      <c r="B65" s="307" t="s">
        <v>298</v>
      </c>
      <c r="C65" s="308"/>
      <c r="D65" s="113">
        <v>0.55485697704070414</v>
      </c>
      <c r="E65" s="115">
        <v>631</v>
      </c>
      <c r="F65" s="114">
        <v>692</v>
      </c>
      <c r="G65" s="114">
        <v>686</v>
      </c>
      <c r="H65" s="114">
        <v>703</v>
      </c>
      <c r="I65" s="140">
        <v>725</v>
      </c>
      <c r="J65" s="115">
        <v>-94</v>
      </c>
      <c r="K65" s="116">
        <v>-12.96551724137931</v>
      </c>
    </row>
    <row r="66" spans="1:11" ht="14.1" customHeight="1" x14ac:dyDescent="0.2">
      <c r="A66" s="306">
        <v>82</v>
      </c>
      <c r="B66" s="307" t="s">
        <v>299</v>
      </c>
      <c r="C66" s="308"/>
      <c r="D66" s="113">
        <v>2.0259753963578166</v>
      </c>
      <c r="E66" s="115">
        <v>2304</v>
      </c>
      <c r="F66" s="114">
        <v>2364</v>
      </c>
      <c r="G66" s="114">
        <v>2379</v>
      </c>
      <c r="H66" s="114">
        <v>2353</v>
      </c>
      <c r="I66" s="140">
        <v>2314</v>
      </c>
      <c r="J66" s="115">
        <v>-10</v>
      </c>
      <c r="K66" s="116">
        <v>-0.43215211754537597</v>
      </c>
    </row>
    <row r="67" spans="1:11" ht="14.1" customHeight="1" x14ac:dyDescent="0.2">
      <c r="A67" s="306" t="s">
        <v>300</v>
      </c>
      <c r="B67" s="307" t="s">
        <v>301</v>
      </c>
      <c r="C67" s="308"/>
      <c r="D67" s="113">
        <v>0.93912401185336303</v>
      </c>
      <c r="E67" s="115">
        <v>1068</v>
      </c>
      <c r="F67" s="114">
        <v>1030</v>
      </c>
      <c r="G67" s="114">
        <v>1045</v>
      </c>
      <c r="H67" s="114">
        <v>1039</v>
      </c>
      <c r="I67" s="140">
        <v>1004</v>
      </c>
      <c r="J67" s="115">
        <v>64</v>
      </c>
      <c r="K67" s="116">
        <v>6.3745019920318722</v>
      </c>
    </row>
    <row r="68" spans="1:11" ht="14.1" customHeight="1" x14ac:dyDescent="0.2">
      <c r="A68" s="306" t="s">
        <v>302</v>
      </c>
      <c r="B68" s="307" t="s">
        <v>303</v>
      </c>
      <c r="C68" s="308"/>
      <c r="D68" s="113">
        <v>0.80106926479252216</v>
      </c>
      <c r="E68" s="115">
        <v>911</v>
      </c>
      <c r="F68" s="114">
        <v>1005</v>
      </c>
      <c r="G68" s="114">
        <v>1009</v>
      </c>
      <c r="H68" s="114">
        <v>993</v>
      </c>
      <c r="I68" s="140">
        <v>985</v>
      </c>
      <c r="J68" s="115">
        <v>-74</v>
      </c>
      <c r="K68" s="116">
        <v>-7.5126903553299496</v>
      </c>
    </row>
    <row r="69" spans="1:11" ht="14.1" customHeight="1" x14ac:dyDescent="0.2">
      <c r="A69" s="306">
        <v>83</v>
      </c>
      <c r="B69" s="307" t="s">
        <v>304</v>
      </c>
      <c r="C69" s="308"/>
      <c r="D69" s="113">
        <v>2.4498122631305894</v>
      </c>
      <c r="E69" s="115">
        <v>2786</v>
      </c>
      <c r="F69" s="114">
        <v>2851</v>
      </c>
      <c r="G69" s="114">
        <v>2796</v>
      </c>
      <c r="H69" s="114">
        <v>2823</v>
      </c>
      <c r="I69" s="140">
        <v>2747</v>
      </c>
      <c r="J69" s="115">
        <v>39</v>
      </c>
      <c r="K69" s="116">
        <v>1.4197306152165998</v>
      </c>
    </row>
    <row r="70" spans="1:11" ht="14.1" customHeight="1" x14ac:dyDescent="0.2">
      <c r="A70" s="306" t="s">
        <v>305</v>
      </c>
      <c r="B70" s="307" t="s">
        <v>306</v>
      </c>
      <c r="C70" s="308"/>
      <c r="D70" s="113">
        <v>1.7445899246414533</v>
      </c>
      <c r="E70" s="115">
        <v>1984</v>
      </c>
      <c r="F70" s="114">
        <v>2059</v>
      </c>
      <c r="G70" s="114">
        <v>1996</v>
      </c>
      <c r="H70" s="114">
        <v>2005</v>
      </c>
      <c r="I70" s="140">
        <v>1965</v>
      </c>
      <c r="J70" s="115">
        <v>19</v>
      </c>
      <c r="K70" s="116">
        <v>0.9669211195928753</v>
      </c>
    </row>
    <row r="71" spans="1:11" ht="14.1" customHeight="1" x14ac:dyDescent="0.2">
      <c r="A71" s="306"/>
      <c r="B71" s="307" t="s">
        <v>307</v>
      </c>
      <c r="C71" s="308"/>
      <c r="D71" s="113">
        <v>0.84063909675263582</v>
      </c>
      <c r="E71" s="115">
        <v>956</v>
      </c>
      <c r="F71" s="114">
        <v>1017</v>
      </c>
      <c r="G71" s="114">
        <v>1018</v>
      </c>
      <c r="H71" s="114">
        <v>1062</v>
      </c>
      <c r="I71" s="140">
        <v>1025</v>
      </c>
      <c r="J71" s="115">
        <v>-69</v>
      </c>
      <c r="K71" s="116">
        <v>-6.7317073170731705</v>
      </c>
    </row>
    <row r="72" spans="1:11" ht="14.1" customHeight="1" x14ac:dyDescent="0.2">
      <c r="A72" s="306">
        <v>84</v>
      </c>
      <c r="B72" s="307" t="s">
        <v>308</v>
      </c>
      <c r="C72" s="308"/>
      <c r="D72" s="113">
        <v>3.3819016381910432</v>
      </c>
      <c r="E72" s="115">
        <v>3846</v>
      </c>
      <c r="F72" s="114">
        <v>4230</v>
      </c>
      <c r="G72" s="114">
        <v>3756</v>
      </c>
      <c r="H72" s="114">
        <v>4060</v>
      </c>
      <c r="I72" s="140">
        <v>3846</v>
      </c>
      <c r="J72" s="115">
        <v>0</v>
      </c>
      <c r="K72" s="116">
        <v>0</v>
      </c>
    </row>
    <row r="73" spans="1:11" ht="14.1" customHeight="1" x14ac:dyDescent="0.2">
      <c r="A73" s="306" t="s">
        <v>309</v>
      </c>
      <c r="B73" s="307" t="s">
        <v>310</v>
      </c>
      <c r="C73" s="308"/>
      <c r="D73" s="113">
        <v>9.4088267105159024E-2</v>
      </c>
      <c r="E73" s="115">
        <v>107</v>
      </c>
      <c r="F73" s="114">
        <v>104</v>
      </c>
      <c r="G73" s="114">
        <v>93</v>
      </c>
      <c r="H73" s="114">
        <v>97</v>
      </c>
      <c r="I73" s="140">
        <v>97</v>
      </c>
      <c r="J73" s="115">
        <v>10</v>
      </c>
      <c r="K73" s="116">
        <v>10.309278350515465</v>
      </c>
    </row>
    <row r="74" spans="1:11" ht="14.1" customHeight="1" x14ac:dyDescent="0.2">
      <c r="A74" s="306" t="s">
        <v>311</v>
      </c>
      <c r="B74" s="307" t="s">
        <v>312</v>
      </c>
      <c r="C74" s="308"/>
      <c r="D74" s="113">
        <v>9.4967596704272669E-2</v>
      </c>
      <c r="E74" s="115">
        <v>108</v>
      </c>
      <c r="F74" s="114">
        <v>113</v>
      </c>
      <c r="G74" s="114">
        <v>104</v>
      </c>
      <c r="H74" s="114">
        <v>116</v>
      </c>
      <c r="I74" s="140">
        <v>119</v>
      </c>
      <c r="J74" s="115">
        <v>-11</v>
      </c>
      <c r="K74" s="116">
        <v>-9.2436974789915958</v>
      </c>
    </row>
    <row r="75" spans="1:11" ht="14.1" customHeight="1" x14ac:dyDescent="0.2">
      <c r="A75" s="306" t="s">
        <v>313</v>
      </c>
      <c r="B75" s="307" t="s">
        <v>314</v>
      </c>
      <c r="C75" s="308"/>
      <c r="D75" s="113">
        <v>2.2660323769158395</v>
      </c>
      <c r="E75" s="115">
        <v>2577</v>
      </c>
      <c r="F75" s="114">
        <v>2935</v>
      </c>
      <c r="G75" s="114">
        <v>2498</v>
      </c>
      <c r="H75" s="114">
        <v>2811</v>
      </c>
      <c r="I75" s="140">
        <v>2605</v>
      </c>
      <c r="J75" s="115">
        <v>-28</v>
      </c>
      <c r="K75" s="116">
        <v>-1.0748560460652592</v>
      </c>
    </row>
    <row r="76" spans="1:11" ht="14.1" customHeight="1" x14ac:dyDescent="0.2">
      <c r="A76" s="306">
        <v>91</v>
      </c>
      <c r="B76" s="307" t="s">
        <v>315</v>
      </c>
      <c r="C76" s="308"/>
      <c r="D76" s="113">
        <v>0.41152625238518153</v>
      </c>
      <c r="E76" s="115">
        <v>468</v>
      </c>
      <c r="F76" s="114">
        <v>472</v>
      </c>
      <c r="G76" s="114">
        <v>492</v>
      </c>
      <c r="H76" s="114">
        <v>501</v>
      </c>
      <c r="I76" s="140">
        <v>515</v>
      </c>
      <c r="J76" s="115">
        <v>-47</v>
      </c>
      <c r="K76" s="116">
        <v>-9.1262135922330092</v>
      </c>
    </row>
    <row r="77" spans="1:11" ht="14.1" customHeight="1" x14ac:dyDescent="0.2">
      <c r="A77" s="306">
        <v>92</v>
      </c>
      <c r="B77" s="307" t="s">
        <v>316</v>
      </c>
      <c r="C77" s="308"/>
      <c r="D77" s="113">
        <v>0.84415641514909034</v>
      </c>
      <c r="E77" s="115">
        <v>960</v>
      </c>
      <c r="F77" s="114">
        <v>975</v>
      </c>
      <c r="G77" s="114">
        <v>994</v>
      </c>
      <c r="H77" s="114">
        <v>1054</v>
      </c>
      <c r="I77" s="140">
        <v>1082</v>
      </c>
      <c r="J77" s="115">
        <v>-122</v>
      </c>
      <c r="K77" s="116">
        <v>-11.275415896487985</v>
      </c>
    </row>
    <row r="78" spans="1:11" ht="14.1" customHeight="1" x14ac:dyDescent="0.2">
      <c r="A78" s="306">
        <v>93</v>
      </c>
      <c r="B78" s="307" t="s">
        <v>317</v>
      </c>
      <c r="C78" s="308"/>
      <c r="D78" s="113">
        <v>0.10200223349718175</v>
      </c>
      <c r="E78" s="115">
        <v>116</v>
      </c>
      <c r="F78" s="114">
        <v>126</v>
      </c>
      <c r="G78" s="114">
        <v>115</v>
      </c>
      <c r="H78" s="114">
        <v>118</v>
      </c>
      <c r="I78" s="140">
        <v>135</v>
      </c>
      <c r="J78" s="115">
        <v>-19</v>
      </c>
      <c r="K78" s="116">
        <v>-14.074074074074074</v>
      </c>
    </row>
    <row r="79" spans="1:11" ht="14.1" customHeight="1" x14ac:dyDescent="0.2">
      <c r="A79" s="306">
        <v>94</v>
      </c>
      <c r="B79" s="307" t="s">
        <v>318</v>
      </c>
      <c r="C79" s="308"/>
      <c r="D79" s="113">
        <v>0.57771954661765867</v>
      </c>
      <c r="E79" s="115">
        <v>657</v>
      </c>
      <c r="F79" s="114">
        <v>702</v>
      </c>
      <c r="G79" s="114">
        <v>704</v>
      </c>
      <c r="H79" s="114">
        <v>737</v>
      </c>
      <c r="I79" s="140">
        <v>728</v>
      </c>
      <c r="J79" s="115">
        <v>-71</v>
      </c>
      <c r="K79" s="116">
        <v>-9.7527472527472536</v>
      </c>
    </row>
    <row r="80" spans="1:11" ht="14.1" customHeight="1" x14ac:dyDescent="0.2">
      <c r="A80" s="306" t="s">
        <v>319</v>
      </c>
      <c r="B80" s="307" t="s">
        <v>320</v>
      </c>
      <c r="C80" s="308"/>
      <c r="D80" s="113">
        <v>2.9017876770749979E-2</v>
      </c>
      <c r="E80" s="115">
        <v>33</v>
      </c>
      <c r="F80" s="114">
        <v>33</v>
      </c>
      <c r="G80" s="114">
        <v>31</v>
      </c>
      <c r="H80" s="114">
        <v>28</v>
      </c>
      <c r="I80" s="140">
        <v>26</v>
      </c>
      <c r="J80" s="115">
        <v>7</v>
      </c>
      <c r="K80" s="116">
        <v>26.923076923076923</v>
      </c>
    </row>
    <row r="81" spans="1:11" ht="14.1" customHeight="1" x14ac:dyDescent="0.2">
      <c r="A81" s="310" t="s">
        <v>321</v>
      </c>
      <c r="B81" s="311" t="s">
        <v>334</v>
      </c>
      <c r="C81" s="312"/>
      <c r="D81" s="125">
        <v>3.2526401871213388</v>
      </c>
      <c r="E81" s="143">
        <v>3699</v>
      </c>
      <c r="F81" s="144">
        <v>3850</v>
      </c>
      <c r="G81" s="144">
        <v>3795</v>
      </c>
      <c r="H81" s="144">
        <v>3885</v>
      </c>
      <c r="I81" s="145">
        <v>3758</v>
      </c>
      <c r="J81" s="143">
        <v>-59</v>
      </c>
      <c r="K81" s="146">
        <v>-1.5699840340606706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73985</v>
      </c>
      <c r="G12" s="536">
        <v>73365</v>
      </c>
      <c r="H12" s="536">
        <v>83797</v>
      </c>
      <c r="I12" s="536">
        <v>67813</v>
      </c>
      <c r="J12" s="537">
        <v>72977</v>
      </c>
      <c r="K12" s="538">
        <v>1008</v>
      </c>
      <c r="L12" s="349">
        <v>1.3812571084040177</v>
      </c>
    </row>
    <row r="13" spans="1:17" s="110" customFormat="1" ht="15" customHeight="1" x14ac:dyDescent="0.2">
      <c r="A13" s="350" t="s">
        <v>345</v>
      </c>
      <c r="B13" s="351" t="s">
        <v>346</v>
      </c>
      <c r="C13" s="347"/>
      <c r="D13" s="347"/>
      <c r="E13" s="348"/>
      <c r="F13" s="536">
        <v>41014</v>
      </c>
      <c r="G13" s="536">
        <v>39789</v>
      </c>
      <c r="H13" s="536">
        <v>46491</v>
      </c>
      <c r="I13" s="536">
        <v>37696</v>
      </c>
      <c r="J13" s="537">
        <v>40326</v>
      </c>
      <c r="K13" s="538">
        <v>688</v>
      </c>
      <c r="L13" s="349">
        <v>1.7060953231165996</v>
      </c>
    </row>
    <row r="14" spans="1:17" s="110" customFormat="1" ht="22.5" customHeight="1" x14ac:dyDescent="0.2">
      <c r="A14" s="350"/>
      <c r="B14" s="351" t="s">
        <v>347</v>
      </c>
      <c r="C14" s="347"/>
      <c r="D14" s="347"/>
      <c r="E14" s="348"/>
      <c r="F14" s="536">
        <v>32971</v>
      </c>
      <c r="G14" s="536">
        <v>33576</v>
      </c>
      <c r="H14" s="536">
        <v>37306</v>
      </c>
      <c r="I14" s="536">
        <v>30117</v>
      </c>
      <c r="J14" s="537">
        <v>32651</v>
      </c>
      <c r="K14" s="538">
        <v>320</v>
      </c>
      <c r="L14" s="349">
        <v>0.98006186640531678</v>
      </c>
    </row>
    <row r="15" spans="1:17" s="110" customFormat="1" ht="15" customHeight="1" x14ac:dyDescent="0.2">
      <c r="A15" s="350" t="s">
        <v>348</v>
      </c>
      <c r="B15" s="351" t="s">
        <v>108</v>
      </c>
      <c r="C15" s="347"/>
      <c r="D15" s="347"/>
      <c r="E15" s="348"/>
      <c r="F15" s="536">
        <v>12445</v>
      </c>
      <c r="G15" s="536">
        <v>13830</v>
      </c>
      <c r="H15" s="536">
        <v>22043</v>
      </c>
      <c r="I15" s="536">
        <v>11673</v>
      </c>
      <c r="J15" s="537">
        <v>13050</v>
      </c>
      <c r="K15" s="538">
        <v>-605</v>
      </c>
      <c r="L15" s="349">
        <v>-4.6360153256704981</v>
      </c>
    </row>
    <row r="16" spans="1:17" s="110" customFormat="1" ht="15" customHeight="1" x14ac:dyDescent="0.2">
      <c r="A16" s="350"/>
      <c r="B16" s="351" t="s">
        <v>109</v>
      </c>
      <c r="C16" s="347"/>
      <c r="D16" s="347"/>
      <c r="E16" s="348"/>
      <c r="F16" s="536">
        <v>53745</v>
      </c>
      <c r="G16" s="536">
        <v>52357</v>
      </c>
      <c r="H16" s="536">
        <v>54587</v>
      </c>
      <c r="I16" s="536">
        <v>49385</v>
      </c>
      <c r="J16" s="537">
        <v>52939</v>
      </c>
      <c r="K16" s="538">
        <v>806</v>
      </c>
      <c r="L16" s="349">
        <v>1.5225070364003854</v>
      </c>
    </row>
    <row r="17" spans="1:12" s="110" customFormat="1" ht="15" customHeight="1" x14ac:dyDescent="0.2">
      <c r="A17" s="350"/>
      <c r="B17" s="351" t="s">
        <v>110</v>
      </c>
      <c r="C17" s="347"/>
      <c r="D17" s="347"/>
      <c r="E17" s="348"/>
      <c r="F17" s="536">
        <v>6963</v>
      </c>
      <c r="G17" s="536">
        <v>6263</v>
      </c>
      <c r="H17" s="536">
        <v>6327</v>
      </c>
      <c r="I17" s="536">
        <v>5978</v>
      </c>
      <c r="J17" s="537">
        <v>6161</v>
      </c>
      <c r="K17" s="538">
        <v>802</v>
      </c>
      <c r="L17" s="349">
        <v>13.017367310501543</v>
      </c>
    </row>
    <row r="18" spans="1:12" s="110" customFormat="1" ht="15" customHeight="1" x14ac:dyDescent="0.2">
      <c r="A18" s="350"/>
      <c r="B18" s="351" t="s">
        <v>111</v>
      </c>
      <c r="C18" s="347"/>
      <c r="D18" s="347"/>
      <c r="E18" s="348"/>
      <c r="F18" s="536">
        <v>832</v>
      </c>
      <c r="G18" s="536">
        <v>915</v>
      </c>
      <c r="H18" s="536">
        <v>840</v>
      </c>
      <c r="I18" s="536">
        <v>777</v>
      </c>
      <c r="J18" s="537">
        <v>827</v>
      </c>
      <c r="K18" s="538">
        <v>5</v>
      </c>
      <c r="L18" s="349">
        <v>0.60459492140266025</v>
      </c>
    </row>
    <row r="19" spans="1:12" s="110" customFormat="1" ht="15" customHeight="1" x14ac:dyDescent="0.2">
      <c r="A19" s="118" t="s">
        <v>113</v>
      </c>
      <c r="B19" s="119" t="s">
        <v>181</v>
      </c>
      <c r="C19" s="347"/>
      <c r="D19" s="347"/>
      <c r="E19" s="348"/>
      <c r="F19" s="536">
        <v>34570</v>
      </c>
      <c r="G19" s="536">
        <v>32958</v>
      </c>
      <c r="H19" s="536">
        <v>46060</v>
      </c>
      <c r="I19" s="536">
        <v>32641</v>
      </c>
      <c r="J19" s="537">
        <v>34993</v>
      </c>
      <c r="K19" s="538">
        <v>-423</v>
      </c>
      <c r="L19" s="349">
        <v>-1.2088131912096705</v>
      </c>
    </row>
    <row r="20" spans="1:12" s="110" customFormat="1" ht="15" customHeight="1" x14ac:dyDescent="0.2">
      <c r="A20" s="118"/>
      <c r="B20" s="119" t="s">
        <v>182</v>
      </c>
      <c r="C20" s="347"/>
      <c r="D20" s="347"/>
      <c r="E20" s="348"/>
      <c r="F20" s="536">
        <v>39415</v>
      </c>
      <c r="G20" s="536">
        <v>40407</v>
      </c>
      <c r="H20" s="536">
        <v>37737</v>
      </c>
      <c r="I20" s="536">
        <v>35172</v>
      </c>
      <c r="J20" s="537">
        <v>37984</v>
      </c>
      <c r="K20" s="538">
        <v>1431</v>
      </c>
      <c r="L20" s="349">
        <v>3.7673757371524852</v>
      </c>
    </row>
    <row r="21" spans="1:12" s="110" customFormat="1" ht="15" customHeight="1" x14ac:dyDescent="0.2">
      <c r="A21" s="118" t="s">
        <v>113</v>
      </c>
      <c r="B21" s="119" t="s">
        <v>116</v>
      </c>
      <c r="C21" s="347"/>
      <c r="D21" s="347"/>
      <c r="E21" s="348"/>
      <c r="F21" s="536">
        <v>59248</v>
      </c>
      <c r="G21" s="536">
        <v>59701</v>
      </c>
      <c r="H21" s="536">
        <v>67832</v>
      </c>
      <c r="I21" s="536">
        <v>54741</v>
      </c>
      <c r="J21" s="537">
        <v>59287</v>
      </c>
      <c r="K21" s="538">
        <v>-39</v>
      </c>
      <c r="L21" s="349">
        <v>-6.5781705938907351E-2</v>
      </c>
    </row>
    <row r="22" spans="1:12" s="110" customFormat="1" ht="15" customHeight="1" x14ac:dyDescent="0.2">
      <c r="A22" s="118"/>
      <c r="B22" s="119" t="s">
        <v>117</v>
      </c>
      <c r="C22" s="347"/>
      <c r="D22" s="347"/>
      <c r="E22" s="348"/>
      <c r="F22" s="536">
        <v>14611</v>
      </c>
      <c r="G22" s="536">
        <v>13490</v>
      </c>
      <c r="H22" s="536">
        <v>15811</v>
      </c>
      <c r="I22" s="536">
        <v>12923</v>
      </c>
      <c r="J22" s="537">
        <v>13554</v>
      </c>
      <c r="K22" s="538">
        <v>1057</v>
      </c>
      <c r="L22" s="349">
        <v>7.7984358860852883</v>
      </c>
    </row>
    <row r="23" spans="1:12" s="110" customFormat="1" ht="15" customHeight="1" x14ac:dyDescent="0.2">
      <c r="A23" s="352" t="s">
        <v>348</v>
      </c>
      <c r="B23" s="353" t="s">
        <v>193</v>
      </c>
      <c r="C23" s="354"/>
      <c r="D23" s="354"/>
      <c r="E23" s="355"/>
      <c r="F23" s="539">
        <v>1034</v>
      </c>
      <c r="G23" s="539">
        <v>1839</v>
      </c>
      <c r="H23" s="539">
        <v>8133</v>
      </c>
      <c r="I23" s="539">
        <v>916</v>
      </c>
      <c r="J23" s="540">
        <v>1406</v>
      </c>
      <c r="K23" s="541">
        <v>-372</v>
      </c>
      <c r="L23" s="356">
        <v>-26.458036984352773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57.4</v>
      </c>
      <c r="G25" s="542">
        <v>60.5</v>
      </c>
      <c r="H25" s="542">
        <v>58.4</v>
      </c>
      <c r="I25" s="542">
        <v>60.4</v>
      </c>
      <c r="J25" s="542">
        <v>58.7</v>
      </c>
      <c r="K25" s="543" t="s">
        <v>350</v>
      </c>
      <c r="L25" s="364">
        <v>-1.3000000000000043</v>
      </c>
    </row>
    <row r="26" spans="1:12" s="110" customFormat="1" ht="15" customHeight="1" x14ac:dyDescent="0.2">
      <c r="A26" s="365" t="s">
        <v>105</v>
      </c>
      <c r="B26" s="366" t="s">
        <v>346</v>
      </c>
      <c r="C26" s="362"/>
      <c r="D26" s="362"/>
      <c r="E26" s="363"/>
      <c r="F26" s="542">
        <v>55.9</v>
      </c>
      <c r="G26" s="542">
        <v>59.8</v>
      </c>
      <c r="H26" s="542">
        <v>56.6</v>
      </c>
      <c r="I26" s="542">
        <v>58.6</v>
      </c>
      <c r="J26" s="544">
        <v>57</v>
      </c>
      <c r="K26" s="543" t="s">
        <v>350</v>
      </c>
      <c r="L26" s="364">
        <v>-1.1000000000000014</v>
      </c>
    </row>
    <row r="27" spans="1:12" s="110" customFormat="1" ht="15" customHeight="1" x14ac:dyDescent="0.2">
      <c r="A27" s="365"/>
      <c r="B27" s="366" t="s">
        <v>347</v>
      </c>
      <c r="C27" s="362"/>
      <c r="D27" s="362"/>
      <c r="E27" s="363"/>
      <c r="F27" s="542">
        <v>59.2</v>
      </c>
      <c r="G27" s="542">
        <v>61.4</v>
      </c>
      <c r="H27" s="542">
        <v>60.6</v>
      </c>
      <c r="I27" s="542">
        <v>62.7</v>
      </c>
      <c r="J27" s="542">
        <v>60.7</v>
      </c>
      <c r="K27" s="543" t="s">
        <v>350</v>
      </c>
      <c r="L27" s="364">
        <v>-1.5</v>
      </c>
    </row>
    <row r="28" spans="1:12" s="110" customFormat="1" ht="15" customHeight="1" x14ac:dyDescent="0.2">
      <c r="A28" s="365" t="s">
        <v>113</v>
      </c>
      <c r="B28" s="366" t="s">
        <v>108</v>
      </c>
      <c r="C28" s="362"/>
      <c r="D28" s="362"/>
      <c r="E28" s="363"/>
      <c r="F28" s="542">
        <v>57.7</v>
      </c>
      <c r="G28" s="542">
        <v>56.4</v>
      </c>
      <c r="H28" s="542">
        <v>54.3</v>
      </c>
      <c r="I28" s="542">
        <v>57.6</v>
      </c>
      <c r="J28" s="542">
        <v>60.4</v>
      </c>
      <c r="K28" s="543" t="s">
        <v>350</v>
      </c>
      <c r="L28" s="364">
        <v>-2.6999999999999957</v>
      </c>
    </row>
    <row r="29" spans="1:12" s="110" customFormat="1" ht="11.25" x14ac:dyDescent="0.2">
      <c r="A29" s="365"/>
      <c r="B29" s="366" t="s">
        <v>109</v>
      </c>
      <c r="C29" s="362"/>
      <c r="D29" s="362"/>
      <c r="E29" s="363"/>
      <c r="F29" s="542">
        <v>56.3</v>
      </c>
      <c r="G29" s="542">
        <v>60</v>
      </c>
      <c r="H29" s="542">
        <v>58.1</v>
      </c>
      <c r="I29" s="542">
        <v>59.8</v>
      </c>
      <c r="J29" s="544">
        <v>57.3</v>
      </c>
      <c r="K29" s="543" t="s">
        <v>350</v>
      </c>
      <c r="L29" s="364">
        <v>-1</v>
      </c>
    </row>
    <row r="30" spans="1:12" s="110" customFormat="1" ht="15" customHeight="1" x14ac:dyDescent="0.2">
      <c r="A30" s="365"/>
      <c r="B30" s="366" t="s">
        <v>110</v>
      </c>
      <c r="C30" s="362"/>
      <c r="D30" s="362"/>
      <c r="E30" s="363"/>
      <c r="F30" s="542">
        <v>64.400000000000006</v>
      </c>
      <c r="G30" s="542">
        <v>70.3</v>
      </c>
      <c r="H30" s="542">
        <v>67.900000000000006</v>
      </c>
      <c r="I30" s="542">
        <v>69.7</v>
      </c>
      <c r="J30" s="542">
        <v>65.5</v>
      </c>
      <c r="K30" s="543" t="s">
        <v>350</v>
      </c>
      <c r="L30" s="364">
        <v>-1.0999999999999943</v>
      </c>
    </row>
    <row r="31" spans="1:12" s="110" customFormat="1" ht="15" customHeight="1" x14ac:dyDescent="0.2">
      <c r="A31" s="365"/>
      <c r="B31" s="366" t="s">
        <v>111</v>
      </c>
      <c r="C31" s="362"/>
      <c r="D31" s="362"/>
      <c r="E31" s="363"/>
      <c r="F31" s="542">
        <v>66</v>
      </c>
      <c r="G31" s="542">
        <v>76.900000000000006</v>
      </c>
      <c r="H31" s="542">
        <v>70.599999999999994</v>
      </c>
      <c r="I31" s="542">
        <v>70.900000000000006</v>
      </c>
      <c r="J31" s="542">
        <v>66.599999999999994</v>
      </c>
      <c r="K31" s="543" t="s">
        <v>350</v>
      </c>
      <c r="L31" s="364">
        <v>-0.59999999999999432</v>
      </c>
    </row>
    <row r="32" spans="1:12" s="110" customFormat="1" ht="15" customHeight="1" x14ac:dyDescent="0.2">
      <c r="A32" s="367" t="s">
        <v>113</v>
      </c>
      <c r="B32" s="368" t="s">
        <v>181</v>
      </c>
      <c r="C32" s="362"/>
      <c r="D32" s="362"/>
      <c r="E32" s="363"/>
      <c r="F32" s="542">
        <v>35.9</v>
      </c>
      <c r="G32" s="542">
        <v>38.6</v>
      </c>
      <c r="H32" s="542">
        <v>39.799999999999997</v>
      </c>
      <c r="I32" s="542">
        <v>42.1</v>
      </c>
      <c r="J32" s="544">
        <v>38.5</v>
      </c>
      <c r="K32" s="543" t="s">
        <v>350</v>
      </c>
      <c r="L32" s="364">
        <v>-2.6000000000000014</v>
      </c>
    </row>
    <row r="33" spans="1:12" s="110" customFormat="1" ht="15" customHeight="1" x14ac:dyDescent="0.2">
      <c r="A33" s="367"/>
      <c r="B33" s="368" t="s">
        <v>182</v>
      </c>
      <c r="C33" s="362"/>
      <c r="D33" s="362"/>
      <c r="E33" s="363"/>
      <c r="F33" s="542">
        <v>75.5</v>
      </c>
      <c r="G33" s="542">
        <v>77.2</v>
      </c>
      <c r="H33" s="542">
        <v>76.5</v>
      </c>
      <c r="I33" s="542">
        <v>76.900000000000006</v>
      </c>
      <c r="J33" s="542">
        <v>76.400000000000006</v>
      </c>
      <c r="K33" s="543" t="s">
        <v>350</v>
      </c>
      <c r="L33" s="364">
        <v>-0.90000000000000568</v>
      </c>
    </row>
    <row r="34" spans="1:12" s="369" customFormat="1" ht="15" customHeight="1" x14ac:dyDescent="0.2">
      <c r="A34" s="367" t="s">
        <v>113</v>
      </c>
      <c r="B34" s="368" t="s">
        <v>116</v>
      </c>
      <c r="C34" s="362"/>
      <c r="D34" s="362"/>
      <c r="E34" s="363"/>
      <c r="F34" s="542">
        <v>60.3</v>
      </c>
      <c r="G34" s="542">
        <v>63.7</v>
      </c>
      <c r="H34" s="542">
        <v>61.3</v>
      </c>
      <c r="I34" s="542">
        <v>63.6</v>
      </c>
      <c r="J34" s="542">
        <v>60.8</v>
      </c>
      <c r="K34" s="543" t="s">
        <v>350</v>
      </c>
      <c r="L34" s="364">
        <v>-0.5</v>
      </c>
    </row>
    <row r="35" spans="1:12" s="369" customFormat="1" ht="11.25" x14ac:dyDescent="0.2">
      <c r="A35" s="370"/>
      <c r="B35" s="371" t="s">
        <v>117</v>
      </c>
      <c r="C35" s="372"/>
      <c r="D35" s="372"/>
      <c r="E35" s="373"/>
      <c r="F35" s="545">
        <v>45.7</v>
      </c>
      <c r="G35" s="545">
        <v>46.6</v>
      </c>
      <c r="H35" s="545">
        <v>46.4</v>
      </c>
      <c r="I35" s="545">
        <v>47.5</v>
      </c>
      <c r="J35" s="546">
        <v>49.6</v>
      </c>
      <c r="K35" s="547" t="s">
        <v>350</v>
      </c>
      <c r="L35" s="374">
        <v>-3.8999999999999986</v>
      </c>
    </row>
    <row r="36" spans="1:12" s="369" customFormat="1" ht="15.95" customHeight="1" x14ac:dyDescent="0.2">
      <c r="A36" s="375" t="s">
        <v>351</v>
      </c>
      <c r="B36" s="376"/>
      <c r="C36" s="377"/>
      <c r="D36" s="376"/>
      <c r="E36" s="378"/>
      <c r="F36" s="548">
        <v>72460</v>
      </c>
      <c r="G36" s="548">
        <v>70879</v>
      </c>
      <c r="H36" s="548">
        <v>73844</v>
      </c>
      <c r="I36" s="548">
        <v>66477</v>
      </c>
      <c r="J36" s="548">
        <v>71068</v>
      </c>
      <c r="K36" s="549">
        <v>1392</v>
      </c>
      <c r="L36" s="380">
        <v>1.9586874542691506</v>
      </c>
    </row>
    <row r="37" spans="1:12" s="369" customFormat="1" ht="15.95" customHeight="1" x14ac:dyDescent="0.2">
      <c r="A37" s="381"/>
      <c r="B37" s="382" t="s">
        <v>113</v>
      </c>
      <c r="C37" s="382" t="s">
        <v>352</v>
      </c>
      <c r="D37" s="382"/>
      <c r="E37" s="383"/>
      <c r="F37" s="548">
        <v>41577</v>
      </c>
      <c r="G37" s="548">
        <v>42881</v>
      </c>
      <c r="H37" s="548">
        <v>43114</v>
      </c>
      <c r="I37" s="548">
        <v>40175</v>
      </c>
      <c r="J37" s="548">
        <v>41688</v>
      </c>
      <c r="K37" s="549">
        <v>-111</v>
      </c>
      <c r="L37" s="380">
        <v>-0.26626367299942427</v>
      </c>
    </row>
    <row r="38" spans="1:12" s="369" customFormat="1" ht="15.95" customHeight="1" x14ac:dyDescent="0.2">
      <c r="A38" s="381"/>
      <c r="B38" s="384" t="s">
        <v>105</v>
      </c>
      <c r="C38" s="384" t="s">
        <v>106</v>
      </c>
      <c r="D38" s="385"/>
      <c r="E38" s="383"/>
      <c r="F38" s="548">
        <v>40395</v>
      </c>
      <c r="G38" s="548">
        <v>38699</v>
      </c>
      <c r="H38" s="548">
        <v>41166</v>
      </c>
      <c r="I38" s="548">
        <v>37119</v>
      </c>
      <c r="J38" s="550">
        <v>39528</v>
      </c>
      <c r="K38" s="549">
        <v>867</v>
      </c>
      <c r="L38" s="380">
        <v>2.1933819064966604</v>
      </c>
    </row>
    <row r="39" spans="1:12" s="369" customFormat="1" ht="15.95" customHeight="1" x14ac:dyDescent="0.2">
      <c r="A39" s="381"/>
      <c r="B39" s="385"/>
      <c r="C39" s="382" t="s">
        <v>353</v>
      </c>
      <c r="D39" s="385"/>
      <c r="E39" s="383"/>
      <c r="F39" s="548">
        <v>22593</v>
      </c>
      <c r="G39" s="548">
        <v>23133</v>
      </c>
      <c r="H39" s="548">
        <v>23295</v>
      </c>
      <c r="I39" s="548">
        <v>21768</v>
      </c>
      <c r="J39" s="548">
        <v>22550</v>
      </c>
      <c r="K39" s="549">
        <v>43</v>
      </c>
      <c r="L39" s="380">
        <v>0.19068736141906872</v>
      </c>
    </row>
    <row r="40" spans="1:12" s="369" customFormat="1" ht="15.95" customHeight="1" x14ac:dyDescent="0.2">
      <c r="A40" s="381"/>
      <c r="B40" s="384"/>
      <c r="C40" s="384" t="s">
        <v>107</v>
      </c>
      <c r="D40" s="385"/>
      <c r="E40" s="383"/>
      <c r="F40" s="548">
        <v>32065</v>
      </c>
      <c r="G40" s="548">
        <v>32180</v>
      </c>
      <c r="H40" s="548">
        <v>32678</v>
      </c>
      <c r="I40" s="548">
        <v>29358</v>
      </c>
      <c r="J40" s="548">
        <v>31540</v>
      </c>
      <c r="K40" s="549">
        <v>525</v>
      </c>
      <c r="L40" s="380">
        <v>1.6645529486366519</v>
      </c>
    </row>
    <row r="41" spans="1:12" s="369" customFormat="1" ht="24" customHeight="1" x14ac:dyDescent="0.2">
      <c r="A41" s="381"/>
      <c r="B41" s="385"/>
      <c r="C41" s="382" t="s">
        <v>353</v>
      </c>
      <c r="D41" s="385"/>
      <c r="E41" s="383"/>
      <c r="F41" s="548">
        <v>18984</v>
      </c>
      <c r="G41" s="548">
        <v>19748</v>
      </c>
      <c r="H41" s="548">
        <v>19819</v>
      </c>
      <c r="I41" s="548">
        <v>18407</v>
      </c>
      <c r="J41" s="550">
        <v>19138</v>
      </c>
      <c r="K41" s="549">
        <v>-154</v>
      </c>
      <c r="L41" s="380">
        <v>-0.8046817849305048</v>
      </c>
    </row>
    <row r="42" spans="1:12" s="110" customFormat="1" ht="15" customHeight="1" x14ac:dyDescent="0.2">
      <c r="A42" s="381"/>
      <c r="B42" s="384" t="s">
        <v>113</v>
      </c>
      <c r="C42" s="384" t="s">
        <v>354</v>
      </c>
      <c r="D42" s="385"/>
      <c r="E42" s="383"/>
      <c r="F42" s="548">
        <v>11405</v>
      </c>
      <c r="G42" s="548">
        <v>11930</v>
      </c>
      <c r="H42" s="548">
        <v>13473</v>
      </c>
      <c r="I42" s="548">
        <v>10782</v>
      </c>
      <c r="J42" s="548">
        <v>11696</v>
      </c>
      <c r="K42" s="549">
        <v>-291</v>
      </c>
      <c r="L42" s="380">
        <v>-2.4880300957592341</v>
      </c>
    </row>
    <row r="43" spans="1:12" s="110" customFormat="1" ht="15" customHeight="1" x14ac:dyDescent="0.2">
      <c r="A43" s="381"/>
      <c r="B43" s="385"/>
      <c r="C43" s="382" t="s">
        <v>353</v>
      </c>
      <c r="D43" s="385"/>
      <c r="E43" s="383"/>
      <c r="F43" s="548">
        <v>6578</v>
      </c>
      <c r="G43" s="548">
        <v>6728</v>
      </c>
      <c r="H43" s="548">
        <v>7314</v>
      </c>
      <c r="I43" s="548">
        <v>6206</v>
      </c>
      <c r="J43" s="548">
        <v>7062</v>
      </c>
      <c r="K43" s="549">
        <v>-484</v>
      </c>
      <c r="L43" s="380">
        <v>-6.8535825545171338</v>
      </c>
    </row>
    <row r="44" spans="1:12" s="110" customFormat="1" ht="15" customHeight="1" x14ac:dyDescent="0.2">
      <c r="A44" s="381"/>
      <c r="B44" s="384"/>
      <c r="C44" s="366" t="s">
        <v>109</v>
      </c>
      <c r="D44" s="385"/>
      <c r="E44" s="383"/>
      <c r="F44" s="548">
        <v>53267</v>
      </c>
      <c r="G44" s="548">
        <v>51780</v>
      </c>
      <c r="H44" s="548">
        <v>53215</v>
      </c>
      <c r="I44" s="548">
        <v>48945</v>
      </c>
      <c r="J44" s="550">
        <v>52389</v>
      </c>
      <c r="K44" s="549">
        <v>878</v>
      </c>
      <c r="L44" s="380">
        <v>1.675924335261219</v>
      </c>
    </row>
    <row r="45" spans="1:12" s="110" customFormat="1" ht="15" customHeight="1" x14ac:dyDescent="0.2">
      <c r="A45" s="381"/>
      <c r="B45" s="385"/>
      <c r="C45" s="382" t="s">
        <v>353</v>
      </c>
      <c r="D45" s="385"/>
      <c r="E45" s="383"/>
      <c r="F45" s="548">
        <v>29969</v>
      </c>
      <c r="G45" s="548">
        <v>31054</v>
      </c>
      <c r="H45" s="548">
        <v>30919</v>
      </c>
      <c r="I45" s="548">
        <v>29255</v>
      </c>
      <c r="J45" s="548">
        <v>30041</v>
      </c>
      <c r="K45" s="549">
        <v>-72</v>
      </c>
      <c r="L45" s="380">
        <v>-0.23967244765487167</v>
      </c>
    </row>
    <row r="46" spans="1:12" s="110" customFormat="1" ht="15" customHeight="1" x14ac:dyDescent="0.2">
      <c r="A46" s="381"/>
      <c r="B46" s="384"/>
      <c r="C46" s="366" t="s">
        <v>110</v>
      </c>
      <c r="D46" s="385"/>
      <c r="E46" s="383"/>
      <c r="F46" s="548">
        <v>6956</v>
      </c>
      <c r="G46" s="548">
        <v>6254</v>
      </c>
      <c r="H46" s="548">
        <v>6316</v>
      </c>
      <c r="I46" s="548">
        <v>5974</v>
      </c>
      <c r="J46" s="548">
        <v>6157</v>
      </c>
      <c r="K46" s="549">
        <v>799</v>
      </c>
      <c r="L46" s="380">
        <v>12.977099236641221</v>
      </c>
    </row>
    <row r="47" spans="1:12" s="110" customFormat="1" ht="15" customHeight="1" x14ac:dyDescent="0.2">
      <c r="A47" s="381"/>
      <c r="B47" s="385"/>
      <c r="C47" s="382" t="s">
        <v>353</v>
      </c>
      <c r="D47" s="385"/>
      <c r="E47" s="383"/>
      <c r="F47" s="548">
        <v>4481</v>
      </c>
      <c r="G47" s="548">
        <v>4395</v>
      </c>
      <c r="H47" s="548">
        <v>4288</v>
      </c>
      <c r="I47" s="548">
        <v>4164</v>
      </c>
      <c r="J47" s="550">
        <v>4035</v>
      </c>
      <c r="K47" s="549">
        <v>446</v>
      </c>
      <c r="L47" s="380">
        <v>11.053283767038414</v>
      </c>
    </row>
    <row r="48" spans="1:12" s="110" customFormat="1" ht="15" customHeight="1" x14ac:dyDescent="0.2">
      <c r="A48" s="381"/>
      <c r="B48" s="385"/>
      <c r="C48" s="366" t="s">
        <v>111</v>
      </c>
      <c r="D48" s="386"/>
      <c r="E48" s="387"/>
      <c r="F48" s="548">
        <v>832</v>
      </c>
      <c r="G48" s="548">
        <v>915</v>
      </c>
      <c r="H48" s="548">
        <v>840</v>
      </c>
      <c r="I48" s="548">
        <v>776</v>
      </c>
      <c r="J48" s="548">
        <v>826</v>
      </c>
      <c r="K48" s="549">
        <v>6</v>
      </c>
      <c r="L48" s="380">
        <v>0.72639225181598066</v>
      </c>
    </row>
    <row r="49" spans="1:12" s="110" customFormat="1" ht="15" customHeight="1" x14ac:dyDescent="0.2">
      <c r="A49" s="381"/>
      <c r="B49" s="385"/>
      <c r="C49" s="382" t="s">
        <v>353</v>
      </c>
      <c r="D49" s="385"/>
      <c r="E49" s="383"/>
      <c r="F49" s="548">
        <v>549</v>
      </c>
      <c r="G49" s="548">
        <v>704</v>
      </c>
      <c r="H49" s="548">
        <v>593</v>
      </c>
      <c r="I49" s="548">
        <v>550</v>
      </c>
      <c r="J49" s="548">
        <v>550</v>
      </c>
      <c r="K49" s="549">
        <v>-1</v>
      </c>
      <c r="L49" s="380">
        <v>-0.18181818181818182</v>
      </c>
    </row>
    <row r="50" spans="1:12" s="110" customFormat="1" ht="15" customHeight="1" x14ac:dyDescent="0.2">
      <c r="A50" s="381"/>
      <c r="B50" s="384" t="s">
        <v>113</v>
      </c>
      <c r="C50" s="382" t="s">
        <v>181</v>
      </c>
      <c r="D50" s="385"/>
      <c r="E50" s="383"/>
      <c r="F50" s="548">
        <v>33160</v>
      </c>
      <c r="G50" s="548">
        <v>30671</v>
      </c>
      <c r="H50" s="548">
        <v>36473</v>
      </c>
      <c r="I50" s="548">
        <v>31433</v>
      </c>
      <c r="J50" s="550">
        <v>33191</v>
      </c>
      <c r="K50" s="549">
        <v>-31</v>
      </c>
      <c r="L50" s="380">
        <v>-9.3398812931216296E-2</v>
      </c>
    </row>
    <row r="51" spans="1:12" s="110" customFormat="1" ht="15" customHeight="1" x14ac:dyDescent="0.2">
      <c r="A51" s="381"/>
      <c r="B51" s="385"/>
      <c r="C51" s="382" t="s">
        <v>353</v>
      </c>
      <c r="D51" s="385"/>
      <c r="E51" s="383"/>
      <c r="F51" s="548">
        <v>11919</v>
      </c>
      <c r="G51" s="548">
        <v>11841</v>
      </c>
      <c r="H51" s="548">
        <v>14534</v>
      </c>
      <c r="I51" s="548">
        <v>13225</v>
      </c>
      <c r="J51" s="548">
        <v>12764</v>
      </c>
      <c r="K51" s="549">
        <v>-845</v>
      </c>
      <c r="L51" s="380">
        <v>-6.6201817612033844</v>
      </c>
    </row>
    <row r="52" spans="1:12" s="110" customFormat="1" ht="15" customHeight="1" x14ac:dyDescent="0.2">
      <c r="A52" s="381"/>
      <c r="B52" s="384"/>
      <c r="C52" s="382" t="s">
        <v>182</v>
      </c>
      <c r="D52" s="385"/>
      <c r="E52" s="383"/>
      <c r="F52" s="548">
        <v>39300</v>
      </c>
      <c r="G52" s="548">
        <v>40208</v>
      </c>
      <c r="H52" s="548">
        <v>37371</v>
      </c>
      <c r="I52" s="548">
        <v>35044</v>
      </c>
      <c r="J52" s="548">
        <v>37877</v>
      </c>
      <c r="K52" s="549">
        <v>1423</v>
      </c>
      <c r="L52" s="380">
        <v>3.7568973255537661</v>
      </c>
    </row>
    <row r="53" spans="1:12" s="269" customFormat="1" ht="11.25" customHeight="1" x14ac:dyDescent="0.2">
      <c r="A53" s="381"/>
      <c r="B53" s="385"/>
      <c r="C53" s="382" t="s">
        <v>353</v>
      </c>
      <c r="D53" s="385"/>
      <c r="E53" s="383"/>
      <c r="F53" s="548">
        <v>29658</v>
      </c>
      <c r="G53" s="548">
        <v>31040</v>
      </c>
      <c r="H53" s="548">
        <v>28580</v>
      </c>
      <c r="I53" s="548">
        <v>26950</v>
      </c>
      <c r="J53" s="550">
        <v>28924</v>
      </c>
      <c r="K53" s="549">
        <v>734</v>
      </c>
      <c r="L53" s="380">
        <v>2.5376849675010371</v>
      </c>
    </row>
    <row r="54" spans="1:12" s="151" customFormat="1" ht="12.75" customHeight="1" x14ac:dyDescent="0.2">
      <c r="A54" s="381"/>
      <c r="B54" s="384" t="s">
        <v>113</v>
      </c>
      <c r="C54" s="384" t="s">
        <v>116</v>
      </c>
      <c r="D54" s="385"/>
      <c r="E54" s="383"/>
      <c r="F54" s="548">
        <v>57998</v>
      </c>
      <c r="G54" s="548">
        <v>57677</v>
      </c>
      <c r="H54" s="548">
        <v>59532</v>
      </c>
      <c r="I54" s="548">
        <v>53639</v>
      </c>
      <c r="J54" s="548">
        <v>57738</v>
      </c>
      <c r="K54" s="549">
        <v>260</v>
      </c>
      <c r="L54" s="380">
        <v>0.45031002112993174</v>
      </c>
    </row>
    <row r="55" spans="1:12" ht="11.25" x14ac:dyDescent="0.2">
      <c r="A55" s="381"/>
      <c r="B55" s="385"/>
      <c r="C55" s="382" t="s">
        <v>353</v>
      </c>
      <c r="D55" s="385"/>
      <c r="E55" s="383"/>
      <c r="F55" s="548">
        <v>34976</v>
      </c>
      <c r="G55" s="548">
        <v>36753</v>
      </c>
      <c r="H55" s="548">
        <v>36490</v>
      </c>
      <c r="I55" s="548">
        <v>34101</v>
      </c>
      <c r="J55" s="548">
        <v>35079</v>
      </c>
      <c r="K55" s="549">
        <v>-103</v>
      </c>
      <c r="L55" s="380">
        <v>-0.29362296530687876</v>
      </c>
    </row>
    <row r="56" spans="1:12" ht="14.25" customHeight="1" x14ac:dyDescent="0.2">
      <c r="A56" s="381"/>
      <c r="B56" s="385"/>
      <c r="C56" s="384" t="s">
        <v>117</v>
      </c>
      <c r="D56" s="385"/>
      <c r="E56" s="383"/>
      <c r="F56" s="548">
        <v>14339</v>
      </c>
      <c r="G56" s="548">
        <v>13034</v>
      </c>
      <c r="H56" s="548">
        <v>14176</v>
      </c>
      <c r="I56" s="548">
        <v>12690</v>
      </c>
      <c r="J56" s="548">
        <v>13201</v>
      </c>
      <c r="K56" s="549">
        <v>1138</v>
      </c>
      <c r="L56" s="380">
        <v>8.6205590485569275</v>
      </c>
    </row>
    <row r="57" spans="1:12" ht="18.75" customHeight="1" x14ac:dyDescent="0.2">
      <c r="A57" s="388"/>
      <c r="B57" s="389"/>
      <c r="C57" s="390" t="s">
        <v>353</v>
      </c>
      <c r="D57" s="389"/>
      <c r="E57" s="391"/>
      <c r="F57" s="551">
        <v>6555</v>
      </c>
      <c r="G57" s="552">
        <v>6078</v>
      </c>
      <c r="H57" s="552">
        <v>6577</v>
      </c>
      <c r="I57" s="552">
        <v>6023</v>
      </c>
      <c r="J57" s="552">
        <v>6552</v>
      </c>
      <c r="K57" s="553">
        <f t="shared" ref="K57" si="0">IF(OR(F57=".",J57=".")=TRUE,".",IF(OR(F57="*",J57="*")=TRUE,"*",IF(AND(F57="-",J57="-")=TRUE,"-",IF(AND(ISNUMBER(J57),ISNUMBER(F57))=TRUE,IF(F57-J57=0,0,F57-J57),IF(ISNUMBER(F57)=TRUE,F57,-J57)))))</f>
        <v>3</v>
      </c>
      <c r="L57" s="392">
        <f t="shared" ref="L57" si="1">IF(K57 =".",".",IF(K57 ="*","*",IF(K57="-","-",IF(K57=0,0,IF(OR(J57="-",J57=".",F57="-",F57=".")=TRUE,"X",IF(J57=0,"0,0",IF(ABS(K57*100/J57)&gt;250,".X",(K57*100/J57))))))))</f>
        <v>4.5787545787545784E-2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73985</v>
      </c>
      <c r="E11" s="114">
        <v>73365</v>
      </c>
      <c r="F11" s="114">
        <v>83797</v>
      </c>
      <c r="G11" s="114">
        <v>67813</v>
      </c>
      <c r="H11" s="140">
        <v>72977</v>
      </c>
      <c r="I11" s="115">
        <v>1008</v>
      </c>
      <c r="J11" s="116">
        <v>1.3812571084040177</v>
      </c>
    </row>
    <row r="12" spans="1:15" s="110" customFormat="1" ht="24.95" customHeight="1" x14ac:dyDescent="0.2">
      <c r="A12" s="193" t="s">
        <v>132</v>
      </c>
      <c r="B12" s="194" t="s">
        <v>133</v>
      </c>
      <c r="C12" s="113">
        <v>4.1900385213218892E-2</v>
      </c>
      <c r="D12" s="115">
        <v>31</v>
      </c>
      <c r="E12" s="114">
        <v>18</v>
      </c>
      <c r="F12" s="114">
        <v>61</v>
      </c>
      <c r="G12" s="114">
        <v>27</v>
      </c>
      <c r="H12" s="140">
        <v>17</v>
      </c>
      <c r="I12" s="115">
        <v>14</v>
      </c>
      <c r="J12" s="116">
        <v>82.352941176470594</v>
      </c>
    </row>
    <row r="13" spans="1:15" s="110" customFormat="1" ht="24.95" customHeight="1" x14ac:dyDescent="0.2">
      <c r="A13" s="193" t="s">
        <v>134</v>
      </c>
      <c r="B13" s="199" t="s">
        <v>214</v>
      </c>
      <c r="C13" s="113">
        <v>0.47712374129891194</v>
      </c>
      <c r="D13" s="115">
        <v>353</v>
      </c>
      <c r="E13" s="114">
        <v>252</v>
      </c>
      <c r="F13" s="114">
        <v>458</v>
      </c>
      <c r="G13" s="114">
        <v>374</v>
      </c>
      <c r="H13" s="140">
        <v>322</v>
      </c>
      <c r="I13" s="115">
        <v>31</v>
      </c>
      <c r="J13" s="116">
        <v>9.6273291925465845</v>
      </c>
    </row>
    <row r="14" spans="1:15" s="287" customFormat="1" ht="24.95" customHeight="1" x14ac:dyDescent="0.2">
      <c r="A14" s="193" t="s">
        <v>215</v>
      </c>
      <c r="B14" s="199" t="s">
        <v>137</v>
      </c>
      <c r="C14" s="113">
        <v>2.3802122051767252</v>
      </c>
      <c r="D14" s="115">
        <v>1761</v>
      </c>
      <c r="E14" s="114">
        <v>1471</v>
      </c>
      <c r="F14" s="114">
        <v>2387</v>
      </c>
      <c r="G14" s="114">
        <v>1663</v>
      </c>
      <c r="H14" s="140">
        <v>2167</v>
      </c>
      <c r="I14" s="115">
        <v>-406</v>
      </c>
      <c r="J14" s="116">
        <v>-18.735579141670513</v>
      </c>
      <c r="K14" s="110"/>
      <c r="L14" s="110"/>
      <c r="M14" s="110"/>
      <c r="N14" s="110"/>
      <c r="O14" s="110"/>
    </row>
    <row r="15" spans="1:15" s="110" customFormat="1" ht="24.95" customHeight="1" x14ac:dyDescent="0.2">
      <c r="A15" s="193" t="s">
        <v>216</v>
      </c>
      <c r="B15" s="199" t="s">
        <v>217</v>
      </c>
      <c r="C15" s="113">
        <v>0.84611745624112999</v>
      </c>
      <c r="D15" s="115">
        <v>626</v>
      </c>
      <c r="E15" s="114">
        <v>702</v>
      </c>
      <c r="F15" s="114">
        <v>841</v>
      </c>
      <c r="G15" s="114">
        <v>686</v>
      </c>
      <c r="H15" s="140">
        <v>605</v>
      </c>
      <c r="I15" s="115">
        <v>21</v>
      </c>
      <c r="J15" s="116">
        <v>3.4710743801652892</v>
      </c>
    </row>
    <row r="16" spans="1:15" s="287" customFormat="1" ht="24.95" customHeight="1" x14ac:dyDescent="0.2">
      <c r="A16" s="193" t="s">
        <v>218</v>
      </c>
      <c r="B16" s="199" t="s">
        <v>141</v>
      </c>
      <c r="C16" s="113">
        <v>1.0691356356018111</v>
      </c>
      <c r="D16" s="115">
        <v>791</v>
      </c>
      <c r="E16" s="114">
        <v>541</v>
      </c>
      <c r="F16" s="114">
        <v>1085</v>
      </c>
      <c r="G16" s="114">
        <v>718</v>
      </c>
      <c r="H16" s="140">
        <v>1125</v>
      </c>
      <c r="I16" s="115">
        <v>-334</v>
      </c>
      <c r="J16" s="116">
        <v>-29.68888888888889</v>
      </c>
      <c r="K16" s="110"/>
      <c r="L16" s="110"/>
      <c r="M16" s="110"/>
      <c r="N16" s="110"/>
      <c r="O16" s="110"/>
    </row>
    <row r="17" spans="1:15" s="110" customFormat="1" ht="24.95" customHeight="1" x14ac:dyDescent="0.2">
      <c r="A17" s="193" t="s">
        <v>142</v>
      </c>
      <c r="B17" s="199" t="s">
        <v>220</v>
      </c>
      <c r="C17" s="113">
        <v>0.46495911333378387</v>
      </c>
      <c r="D17" s="115">
        <v>344</v>
      </c>
      <c r="E17" s="114">
        <v>228</v>
      </c>
      <c r="F17" s="114">
        <v>461</v>
      </c>
      <c r="G17" s="114">
        <v>259</v>
      </c>
      <c r="H17" s="140">
        <v>437</v>
      </c>
      <c r="I17" s="115">
        <v>-93</v>
      </c>
      <c r="J17" s="116">
        <v>-21.28146453089245</v>
      </c>
    </row>
    <row r="18" spans="1:15" s="287" customFormat="1" ht="24.95" customHeight="1" x14ac:dyDescent="0.2">
      <c r="A18" s="201" t="s">
        <v>144</v>
      </c>
      <c r="B18" s="202" t="s">
        <v>145</v>
      </c>
      <c r="C18" s="113">
        <v>2.526187740758262</v>
      </c>
      <c r="D18" s="115">
        <v>1869</v>
      </c>
      <c r="E18" s="114">
        <v>1243</v>
      </c>
      <c r="F18" s="114">
        <v>2263</v>
      </c>
      <c r="G18" s="114">
        <v>1616</v>
      </c>
      <c r="H18" s="140">
        <v>1821</v>
      </c>
      <c r="I18" s="115">
        <v>48</v>
      </c>
      <c r="J18" s="116">
        <v>2.6359143327841843</v>
      </c>
      <c r="K18" s="110"/>
      <c r="L18" s="110"/>
      <c r="M18" s="110"/>
      <c r="N18" s="110"/>
      <c r="O18" s="110"/>
    </row>
    <row r="19" spans="1:15" s="110" customFormat="1" ht="24.95" customHeight="1" x14ac:dyDescent="0.2">
      <c r="A19" s="193" t="s">
        <v>146</v>
      </c>
      <c r="B19" s="199" t="s">
        <v>147</v>
      </c>
      <c r="C19" s="113">
        <v>7.8421301615192265</v>
      </c>
      <c r="D19" s="115">
        <v>5802</v>
      </c>
      <c r="E19" s="114">
        <v>5739</v>
      </c>
      <c r="F19" s="114">
        <v>7314</v>
      </c>
      <c r="G19" s="114">
        <v>5028</v>
      </c>
      <c r="H19" s="140">
        <v>5577</v>
      </c>
      <c r="I19" s="115">
        <v>225</v>
      </c>
      <c r="J19" s="116">
        <v>4.0344271113501886</v>
      </c>
    </row>
    <row r="20" spans="1:15" s="287" customFormat="1" ht="24.95" customHeight="1" x14ac:dyDescent="0.2">
      <c r="A20" s="193" t="s">
        <v>148</v>
      </c>
      <c r="B20" s="199" t="s">
        <v>149</v>
      </c>
      <c r="C20" s="113">
        <v>5.5254443468270598</v>
      </c>
      <c r="D20" s="115">
        <v>4088</v>
      </c>
      <c r="E20" s="114">
        <v>3248</v>
      </c>
      <c r="F20" s="114">
        <v>3709</v>
      </c>
      <c r="G20" s="114">
        <v>2702</v>
      </c>
      <c r="H20" s="140">
        <v>3023</v>
      </c>
      <c r="I20" s="115">
        <v>1065</v>
      </c>
      <c r="J20" s="116">
        <v>35.229904068805823</v>
      </c>
      <c r="K20" s="110"/>
      <c r="L20" s="110"/>
      <c r="M20" s="110"/>
      <c r="N20" s="110"/>
      <c r="O20" s="110"/>
    </row>
    <row r="21" spans="1:15" s="110" customFormat="1" ht="24.95" customHeight="1" x14ac:dyDescent="0.2">
      <c r="A21" s="201" t="s">
        <v>150</v>
      </c>
      <c r="B21" s="202" t="s">
        <v>151</v>
      </c>
      <c r="C21" s="113">
        <v>4.6266135027370412</v>
      </c>
      <c r="D21" s="115">
        <v>3423</v>
      </c>
      <c r="E21" s="114">
        <v>3170</v>
      </c>
      <c r="F21" s="114">
        <v>3862</v>
      </c>
      <c r="G21" s="114">
        <v>3488</v>
      </c>
      <c r="H21" s="140">
        <v>3589</v>
      </c>
      <c r="I21" s="115">
        <v>-166</v>
      </c>
      <c r="J21" s="116">
        <v>-4.6252438005015328</v>
      </c>
    </row>
    <row r="22" spans="1:15" s="110" customFormat="1" ht="24.95" customHeight="1" x14ac:dyDescent="0.2">
      <c r="A22" s="201" t="s">
        <v>152</v>
      </c>
      <c r="B22" s="199" t="s">
        <v>153</v>
      </c>
      <c r="C22" s="113">
        <v>35.399067378522673</v>
      </c>
      <c r="D22" s="115">
        <v>26190</v>
      </c>
      <c r="E22" s="114">
        <v>29056</v>
      </c>
      <c r="F22" s="114">
        <v>28088</v>
      </c>
      <c r="G22" s="114">
        <v>26199</v>
      </c>
      <c r="H22" s="140">
        <v>25483</v>
      </c>
      <c r="I22" s="115">
        <v>707</v>
      </c>
      <c r="J22" s="116">
        <v>2.7743986186869676</v>
      </c>
    </row>
    <row r="23" spans="1:15" s="110" customFormat="1" ht="24.95" customHeight="1" x14ac:dyDescent="0.2">
      <c r="A23" s="193" t="s">
        <v>154</v>
      </c>
      <c r="B23" s="199" t="s">
        <v>155</v>
      </c>
      <c r="C23" s="113">
        <v>2.5045617354869232</v>
      </c>
      <c r="D23" s="115">
        <v>1853</v>
      </c>
      <c r="E23" s="114">
        <v>1137</v>
      </c>
      <c r="F23" s="114">
        <v>1999</v>
      </c>
      <c r="G23" s="114">
        <v>1191</v>
      </c>
      <c r="H23" s="140">
        <v>1533</v>
      </c>
      <c r="I23" s="115">
        <v>320</v>
      </c>
      <c r="J23" s="116">
        <v>20.874103065883887</v>
      </c>
    </row>
    <row r="24" spans="1:15" s="110" customFormat="1" ht="24.95" customHeight="1" x14ac:dyDescent="0.2">
      <c r="A24" s="193" t="s">
        <v>156</v>
      </c>
      <c r="B24" s="199" t="s">
        <v>221</v>
      </c>
      <c r="C24" s="113">
        <v>10.043927823207406</v>
      </c>
      <c r="D24" s="115">
        <v>7431</v>
      </c>
      <c r="E24" s="114">
        <v>7281</v>
      </c>
      <c r="F24" s="114">
        <v>8027</v>
      </c>
      <c r="G24" s="114">
        <v>6012</v>
      </c>
      <c r="H24" s="140">
        <v>6851</v>
      </c>
      <c r="I24" s="115">
        <v>580</v>
      </c>
      <c r="J24" s="116">
        <v>8.4659173843234559</v>
      </c>
    </row>
    <row r="25" spans="1:15" s="110" customFormat="1" ht="24.95" customHeight="1" x14ac:dyDescent="0.2">
      <c r="A25" s="193" t="s">
        <v>222</v>
      </c>
      <c r="B25" s="204" t="s">
        <v>159</v>
      </c>
      <c r="C25" s="113">
        <v>6.3161451645603837</v>
      </c>
      <c r="D25" s="115">
        <v>4673</v>
      </c>
      <c r="E25" s="114">
        <v>4357</v>
      </c>
      <c r="F25" s="114">
        <v>5699</v>
      </c>
      <c r="G25" s="114">
        <v>5017</v>
      </c>
      <c r="H25" s="140">
        <v>5355</v>
      </c>
      <c r="I25" s="115">
        <v>-682</v>
      </c>
      <c r="J25" s="116">
        <v>-12.735760971055088</v>
      </c>
    </row>
    <row r="26" spans="1:15" s="110" customFormat="1" ht="24.95" customHeight="1" x14ac:dyDescent="0.2">
      <c r="A26" s="201">
        <v>782.78300000000002</v>
      </c>
      <c r="B26" s="203" t="s">
        <v>160</v>
      </c>
      <c r="C26" s="113">
        <v>8.1259714807055481</v>
      </c>
      <c r="D26" s="115">
        <v>6012</v>
      </c>
      <c r="E26" s="114">
        <v>6113</v>
      </c>
      <c r="F26" s="114">
        <v>6573</v>
      </c>
      <c r="G26" s="114">
        <v>5340</v>
      </c>
      <c r="H26" s="140">
        <v>6831</v>
      </c>
      <c r="I26" s="115">
        <v>-819</v>
      </c>
      <c r="J26" s="116">
        <v>-11.989459815546772</v>
      </c>
    </row>
    <row r="27" spans="1:15" s="110" customFormat="1" ht="24.95" customHeight="1" x14ac:dyDescent="0.2">
      <c r="A27" s="193" t="s">
        <v>161</v>
      </c>
      <c r="B27" s="199" t="s">
        <v>162</v>
      </c>
      <c r="C27" s="113">
        <v>1.5624788808542271</v>
      </c>
      <c r="D27" s="115">
        <v>1156</v>
      </c>
      <c r="E27" s="114">
        <v>949</v>
      </c>
      <c r="F27" s="114">
        <v>1466</v>
      </c>
      <c r="G27" s="114">
        <v>873</v>
      </c>
      <c r="H27" s="140">
        <v>954</v>
      </c>
      <c r="I27" s="115">
        <v>202</v>
      </c>
      <c r="J27" s="116">
        <v>21.174004192872118</v>
      </c>
    </row>
    <row r="28" spans="1:15" s="110" customFormat="1" ht="24.95" customHeight="1" x14ac:dyDescent="0.2">
      <c r="A28" s="193" t="s">
        <v>163</v>
      </c>
      <c r="B28" s="199" t="s">
        <v>164</v>
      </c>
      <c r="C28" s="113">
        <v>2.3883219571534768</v>
      </c>
      <c r="D28" s="115">
        <v>1767</v>
      </c>
      <c r="E28" s="114">
        <v>1896</v>
      </c>
      <c r="F28" s="114">
        <v>3195</v>
      </c>
      <c r="G28" s="114">
        <v>1712</v>
      </c>
      <c r="H28" s="140">
        <v>1847</v>
      </c>
      <c r="I28" s="115">
        <v>-80</v>
      </c>
      <c r="J28" s="116">
        <v>-4.3313481321061182</v>
      </c>
    </row>
    <row r="29" spans="1:15" s="110" customFormat="1" ht="24.95" customHeight="1" x14ac:dyDescent="0.2">
      <c r="A29" s="193">
        <v>86</v>
      </c>
      <c r="B29" s="199" t="s">
        <v>165</v>
      </c>
      <c r="C29" s="113">
        <v>4.3170913022910051</v>
      </c>
      <c r="D29" s="115">
        <v>3194</v>
      </c>
      <c r="E29" s="114">
        <v>2931</v>
      </c>
      <c r="F29" s="114">
        <v>3026</v>
      </c>
      <c r="G29" s="114">
        <v>2549</v>
      </c>
      <c r="H29" s="140">
        <v>3175</v>
      </c>
      <c r="I29" s="115">
        <v>19</v>
      </c>
      <c r="J29" s="116">
        <v>0.59842519685039375</v>
      </c>
    </row>
    <row r="30" spans="1:15" s="110" customFormat="1" ht="24.95" customHeight="1" x14ac:dyDescent="0.2">
      <c r="A30" s="193">
        <v>87.88</v>
      </c>
      <c r="B30" s="204" t="s">
        <v>166</v>
      </c>
      <c r="C30" s="113">
        <v>3.1425288909914171</v>
      </c>
      <c r="D30" s="115">
        <v>2325</v>
      </c>
      <c r="E30" s="114">
        <v>2409</v>
      </c>
      <c r="F30" s="114">
        <v>3110</v>
      </c>
      <c r="G30" s="114">
        <v>2070</v>
      </c>
      <c r="H30" s="140">
        <v>2229</v>
      </c>
      <c r="I30" s="115">
        <v>96</v>
      </c>
      <c r="J30" s="116">
        <v>4.3068640646029612</v>
      </c>
    </row>
    <row r="31" spans="1:15" s="110" customFormat="1" ht="24.95" customHeight="1" x14ac:dyDescent="0.2">
      <c r="A31" s="193" t="s">
        <v>167</v>
      </c>
      <c r="B31" s="199" t="s">
        <v>168</v>
      </c>
      <c r="C31" s="113">
        <v>2.7789416773670337</v>
      </c>
      <c r="D31" s="115">
        <v>2056</v>
      </c>
      <c r="E31" s="114">
        <v>2095</v>
      </c>
      <c r="F31" s="114">
        <v>2560</v>
      </c>
      <c r="G31" s="114">
        <v>1952</v>
      </c>
      <c r="H31" s="140">
        <v>2203</v>
      </c>
      <c r="I31" s="115">
        <v>-147</v>
      </c>
      <c r="J31" s="116">
        <v>-6.6727190195188379</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4.1900385213218892E-2</v>
      </c>
      <c r="D34" s="115">
        <v>31</v>
      </c>
      <c r="E34" s="114">
        <v>18</v>
      </c>
      <c r="F34" s="114">
        <v>61</v>
      </c>
      <c r="G34" s="114">
        <v>27</v>
      </c>
      <c r="H34" s="140">
        <v>17</v>
      </c>
      <c r="I34" s="115">
        <v>14</v>
      </c>
      <c r="J34" s="116">
        <v>82.352941176470594</v>
      </c>
    </row>
    <row r="35" spans="1:10" s="110" customFormat="1" ht="24.95" customHeight="1" x14ac:dyDescent="0.2">
      <c r="A35" s="292" t="s">
        <v>171</v>
      </c>
      <c r="B35" s="293" t="s">
        <v>172</v>
      </c>
      <c r="C35" s="113">
        <v>5.3835236872338985</v>
      </c>
      <c r="D35" s="115">
        <v>3983</v>
      </c>
      <c r="E35" s="114">
        <v>2966</v>
      </c>
      <c r="F35" s="114">
        <v>5108</v>
      </c>
      <c r="G35" s="114">
        <v>3653</v>
      </c>
      <c r="H35" s="140">
        <v>4310</v>
      </c>
      <c r="I35" s="115">
        <v>-327</v>
      </c>
      <c r="J35" s="116">
        <v>-7.5870069605568444</v>
      </c>
    </row>
    <row r="36" spans="1:10" s="110" customFormat="1" ht="24.95" customHeight="1" x14ac:dyDescent="0.2">
      <c r="A36" s="294" t="s">
        <v>173</v>
      </c>
      <c r="B36" s="295" t="s">
        <v>174</v>
      </c>
      <c r="C36" s="125">
        <v>94.573224302223423</v>
      </c>
      <c r="D36" s="143">
        <v>69970</v>
      </c>
      <c r="E36" s="144">
        <v>70381</v>
      </c>
      <c r="F36" s="144">
        <v>78628</v>
      </c>
      <c r="G36" s="144">
        <v>64133</v>
      </c>
      <c r="H36" s="145">
        <v>68650</v>
      </c>
      <c r="I36" s="143">
        <v>1320</v>
      </c>
      <c r="J36" s="146">
        <v>1.9227967953386744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73985</v>
      </c>
      <c r="F11" s="264">
        <v>73365</v>
      </c>
      <c r="G11" s="264">
        <v>83797</v>
      </c>
      <c r="H11" s="264">
        <v>67813</v>
      </c>
      <c r="I11" s="265">
        <v>72977</v>
      </c>
      <c r="J11" s="263">
        <v>1008</v>
      </c>
      <c r="K11" s="266">
        <v>1.3812571084040177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16.249239710752178</v>
      </c>
      <c r="E13" s="115">
        <v>12022</v>
      </c>
      <c r="F13" s="114">
        <v>11702</v>
      </c>
      <c r="G13" s="114">
        <v>12980</v>
      </c>
      <c r="H13" s="114">
        <v>11596</v>
      </c>
      <c r="I13" s="140">
        <v>11326</v>
      </c>
      <c r="J13" s="115">
        <v>696</v>
      </c>
      <c r="K13" s="116">
        <v>6.1451527458944026</v>
      </c>
    </row>
    <row r="14" spans="1:15" ht="15.95" customHeight="1" x14ac:dyDescent="0.2">
      <c r="A14" s="306" t="s">
        <v>230</v>
      </c>
      <c r="B14" s="307"/>
      <c r="C14" s="308"/>
      <c r="D14" s="113">
        <v>35.47746164763128</v>
      </c>
      <c r="E14" s="115">
        <v>26248</v>
      </c>
      <c r="F14" s="114">
        <v>24658</v>
      </c>
      <c r="G14" s="114">
        <v>33338</v>
      </c>
      <c r="H14" s="114">
        <v>22730</v>
      </c>
      <c r="I14" s="140">
        <v>26590</v>
      </c>
      <c r="J14" s="115">
        <v>-342</v>
      </c>
      <c r="K14" s="116">
        <v>-1.2861978187288454</v>
      </c>
    </row>
    <row r="15" spans="1:15" ht="15.95" customHeight="1" x14ac:dyDescent="0.2">
      <c r="A15" s="306" t="s">
        <v>231</v>
      </c>
      <c r="B15" s="307"/>
      <c r="C15" s="308"/>
      <c r="D15" s="113">
        <v>11.863215516658782</v>
      </c>
      <c r="E15" s="115">
        <v>8777</v>
      </c>
      <c r="F15" s="114">
        <v>8753</v>
      </c>
      <c r="G15" s="114">
        <v>10086</v>
      </c>
      <c r="H15" s="114">
        <v>8402</v>
      </c>
      <c r="I15" s="140">
        <v>9313</v>
      </c>
      <c r="J15" s="115">
        <v>-536</v>
      </c>
      <c r="K15" s="116">
        <v>-5.7553956834532372</v>
      </c>
    </row>
    <row r="16" spans="1:15" ht="15.95" customHeight="1" x14ac:dyDescent="0.2">
      <c r="A16" s="306" t="s">
        <v>232</v>
      </c>
      <c r="B16" s="307"/>
      <c r="C16" s="308"/>
      <c r="D16" s="113">
        <v>36.226262080151379</v>
      </c>
      <c r="E16" s="115">
        <v>26802</v>
      </c>
      <c r="F16" s="114">
        <v>28114</v>
      </c>
      <c r="G16" s="114">
        <v>27052</v>
      </c>
      <c r="H16" s="114">
        <v>24982</v>
      </c>
      <c r="I16" s="140">
        <v>25640</v>
      </c>
      <c r="J16" s="115">
        <v>1162</v>
      </c>
      <c r="K16" s="116">
        <v>4.5319812792511698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0.13921740893424342</v>
      </c>
      <c r="E18" s="115">
        <v>103</v>
      </c>
      <c r="F18" s="114">
        <v>88</v>
      </c>
      <c r="G18" s="114">
        <v>164</v>
      </c>
      <c r="H18" s="114">
        <v>78</v>
      </c>
      <c r="I18" s="140">
        <v>100</v>
      </c>
      <c r="J18" s="115">
        <v>3</v>
      </c>
      <c r="K18" s="116">
        <v>3</v>
      </c>
    </row>
    <row r="19" spans="1:11" ht="14.1" customHeight="1" x14ac:dyDescent="0.2">
      <c r="A19" s="306" t="s">
        <v>235</v>
      </c>
      <c r="B19" s="307" t="s">
        <v>236</v>
      </c>
      <c r="C19" s="308"/>
      <c r="D19" s="113">
        <v>6.4878015814016352E-2</v>
      </c>
      <c r="E19" s="115">
        <v>48</v>
      </c>
      <c r="F19" s="114">
        <v>50</v>
      </c>
      <c r="G19" s="114">
        <v>92</v>
      </c>
      <c r="H19" s="114">
        <v>29</v>
      </c>
      <c r="I19" s="140">
        <v>51</v>
      </c>
      <c r="J19" s="115">
        <v>-3</v>
      </c>
      <c r="K19" s="116">
        <v>-5.882352941176471</v>
      </c>
    </row>
    <row r="20" spans="1:11" ht="14.1" customHeight="1" x14ac:dyDescent="0.2">
      <c r="A20" s="306">
        <v>12</v>
      </c>
      <c r="B20" s="307" t="s">
        <v>237</v>
      </c>
      <c r="C20" s="308"/>
      <c r="D20" s="113">
        <v>0.27167669122119348</v>
      </c>
      <c r="E20" s="115">
        <v>201</v>
      </c>
      <c r="F20" s="114">
        <v>159</v>
      </c>
      <c r="G20" s="114">
        <v>272</v>
      </c>
      <c r="H20" s="114">
        <v>219</v>
      </c>
      <c r="I20" s="140">
        <v>197</v>
      </c>
      <c r="J20" s="115">
        <v>4</v>
      </c>
      <c r="K20" s="116">
        <v>2.030456852791878</v>
      </c>
    </row>
    <row r="21" spans="1:11" ht="14.1" customHeight="1" x14ac:dyDescent="0.2">
      <c r="A21" s="306">
        <v>21</v>
      </c>
      <c r="B21" s="307" t="s">
        <v>238</v>
      </c>
      <c r="C21" s="308"/>
      <c r="D21" s="113">
        <v>7.8394269108603101E-2</v>
      </c>
      <c r="E21" s="115">
        <v>58</v>
      </c>
      <c r="F21" s="114">
        <v>51</v>
      </c>
      <c r="G21" s="114">
        <v>67</v>
      </c>
      <c r="H21" s="114">
        <v>65</v>
      </c>
      <c r="I21" s="140">
        <v>71</v>
      </c>
      <c r="J21" s="115">
        <v>-13</v>
      </c>
      <c r="K21" s="116">
        <v>-18.309859154929576</v>
      </c>
    </row>
    <row r="22" spans="1:11" ht="14.1" customHeight="1" x14ac:dyDescent="0.2">
      <c r="A22" s="306">
        <v>22</v>
      </c>
      <c r="B22" s="307" t="s">
        <v>239</v>
      </c>
      <c r="C22" s="308"/>
      <c r="D22" s="113">
        <v>0.37169696560113535</v>
      </c>
      <c r="E22" s="115">
        <v>275</v>
      </c>
      <c r="F22" s="114">
        <v>253</v>
      </c>
      <c r="G22" s="114">
        <v>417</v>
      </c>
      <c r="H22" s="114">
        <v>270</v>
      </c>
      <c r="I22" s="140">
        <v>417</v>
      </c>
      <c r="J22" s="115">
        <v>-142</v>
      </c>
      <c r="K22" s="116">
        <v>-34.052757793764989</v>
      </c>
    </row>
    <row r="23" spans="1:11" ht="14.1" customHeight="1" x14ac:dyDescent="0.2">
      <c r="A23" s="306">
        <v>23</v>
      </c>
      <c r="B23" s="307" t="s">
        <v>240</v>
      </c>
      <c r="C23" s="308"/>
      <c r="D23" s="113">
        <v>0.5392985064540109</v>
      </c>
      <c r="E23" s="115">
        <v>399</v>
      </c>
      <c r="F23" s="114">
        <v>368</v>
      </c>
      <c r="G23" s="114">
        <v>544</v>
      </c>
      <c r="H23" s="114">
        <v>408</v>
      </c>
      <c r="I23" s="140">
        <v>417</v>
      </c>
      <c r="J23" s="115">
        <v>-18</v>
      </c>
      <c r="K23" s="116">
        <v>-4.3165467625899279</v>
      </c>
    </row>
    <row r="24" spans="1:11" ht="14.1" customHeight="1" x14ac:dyDescent="0.2">
      <c r="A24" s="306">
        <v>24</v>
      </c>
      <c r="B24" s="307" t="s">
        <v>241</v>
      </c>
      <c r="C24" s="308"/>
      <c r="D24" s="113">
        <v>0.5392985064540109</v>
      </c>
      <c r="E24" s="115">
        <v>399</v>
      </c>
      <c r="F24" s="114">
        <v>418</v>
      </c>
      <c r="G24" s="114">
        <v>623</v>
      </c>
      <c r="H24" s="114">
        <v>466</v>
      </c>
      <c r="I24" s="140">
        <v>590</v>
      </c>
      <c r="J24" s="115">
        <v>-191</v>
      </c>
      <c r="K24" s="116">
        <v>-32.372881355932201</v>
      </c>
    </row>
    <row r="25" spans="1:11" ht="14.1" customHeight="1" x14ac:dyDescent="0.2">
      <c r="A25" s="306">
        <v>25</v>
      </c>
      <c r="B25" s="307" t="s">
        <v>242</v>
      </c>
      <c r="C25" s="308"/>
      <c r="D25" s="113">
        <v>1.401635466648645</v>
      </c>
      <c r="E25" s="115">
        <v>1037</v>
      </c>
      <c r="F25" s="114">
        <v>865</v>
      </c>
      <c r="G25" s="114">
        <v>1388</v>
      </c>
      <c r="H25" s="114">
        <v>990</v>
      </c>
      <c r="I25" s="140">
        <v>1287</v>
      </c>
      <c r="J25" s="115">
        <v>-250</v>
      </c>
      <c r="K25" s="116">
        <v>-19.425019425019425</v>
      </c>
    </row>
    <row r="26" spans="1:11" ht="14.1" customHeight="1" x14ac:dyDescent="0.2">
      <c r="A26" s="306">
        <v>26</v>
      </c>
      <c r="B26" s="307" t="s">
        <v>243</v>
      </c>
      <c r="C26" s="308"/>
      <c r="D26" s="113">
        <v>1.1786172872879637</v>
      </c>
      <c r="E26" s="115">
        <v>872</v>
      </c>
      <c r="F26" s="114">
        <v>666</v>
      </c>
      <c r="G26" s="114">
        <v>1415</v>
      </c>
      <c r="H26" s="114">
        <v>787</v>
      </c>
      <c r="I26" s="140">
        <v>1033</v>
      </c>
      <c r="J26" s="115">
        <v>-161</v>
      </c>
      <c r="K26" s="116">
        <v>-15.58567279767667</v>
      </c>
    </row>
    <row r="27" spans="1:11" ht="14.1" customHeight="1" x14ac:dyDescent="0.2">
      <c r="A27" s="306">
        <v>27</v>
      </c>
      <c r="B27" s="307" t="s">
        <v>244</v>
      </c>
      <c r="C27" s="308"/>
      <c r="D27" s="113">
        <v>0.81367844833412173</v>
      </c>
      <c r="E27" s="115">
        <v>602</v>
      </c>
      <c r="F27" s="114">
        <v>402</v>
      </c>
      <c r="G27" s="114">
        <v>558</v>
      </c>
      <c r="H27" s="114">
        <v>477</v>
      </c>
      <c r="I27" s="140">
        <v>731</v>
      </c>
      <c r="J27" s="115">
        <v>-129</v>
      </c>
      <c r="K27" s="116">
        <v>-17.647058823529413</v>
      </c>
    </row>
    <row r="28" spans="1:11" ht="14.1" customHeight="1" x14ac:dyDescent="0.2">
      <c r="A28" s="306">
        <v>28</v>
      </c>
      <c r="B28" s="307" t="s">
        <v>245</v>
      </c>
      <c r="C28" s="308"/>
      <c r="D28" s="113">
        <v>0.12164627965128066</v>
      </c>
      <c r="E28" s="115">
        <v>90</v>
      </c>
      <c r="F28" s="114">
        <v>107</v>
      </c>
      <c r="G28" s="114">
        <v>170</v>
      </c>
      <c r="H28" s="114">
        <v>134</v>
      </c>
      <c r="I28" s="140">
        <v>127</v>
      </c>
      <c r="J28" s="115">
        <v>-37</v>
      </c>
      <c r="K28" s="116">
        <v>-29.133858267716537</v>
      </c>
    </row>
    <row r="29" spans="1:11" ht="14.1" customHeight="1" x14ac:dyDescent="0.2">
      <c r="A29" s="306">
        <v>29</v>
      </c>
      <c r="B29" s="307" t="s">
        <v>246</v>
      </c>
      <c r="C29" s="308"/>
      <c r="D29" s="113">
        <v>2.4126512130837332</v>
      </c>
      <c r="E29" s="115">
        <v>1785</v>
      </c>
      <c r="F29" s="114">
        <v>1613</v>
      </c>
      <c r="G29" s="114">
        <v>1888</v>
      </c>
      <c r="H29" s="114">
        <v>1705</v>
      </c>
      <c r="I29" s="140">
        <v>1723</v>
      </c>
      <c r="J29" s="115">
        <v>62</v>
      </c>
      <c r="K29" s="116">
        <v>3.5983749274521184</v>
      </c>
    </row>
    <row r="30" spans="1:11" ht="14.1" customHeight="1" x14ac:dyDescent="0.2">
      <c r="A30" s="306" t="s">
        <v>247</v>
      </c>
      <c r="B30" s="307" t="s">
        <v>248</v>
      </c>
      <c r="C30" s="308"/>
      <c r="D30" s="113">
        <v>0.2541055619382307</v>
      </c>
      <c r="E30" s="115">
        <v>188</v>
      </c>
      <c r="F30" s="114">
        <v>184</v>
      </c>
      <c r="G30" s="114">
        <v>233</v>
      </c>
      <c r="H30" s="114">
        <v>173</v>
      </c>
      <c r="I30" s="140">
        <v>207</v>
      </c>
      <c r="J30" s="115">
        <v>-19</v>
      </c>
      <c r="K30" s="116">
        <v>-9.1787439613526569</v>
      </c>
    </row>
    <row r="31" spans="1:11" ht="14.1" customHeight="1" x14ac:dyDescent="0.2">
      <c r="A31" s="306" t="s">
        <v>249</v>
      </c>
      <c r="B31" s="307" t="s">
        <v>250</v>
      </c>
      <c r="C31" s="308"/>
      <c r="D31" s="113">
        <v>2.151787524498209</v>
      </c>
      <c r="E31" s="115">
        <v>1592</v>
      </c>
      <c r="F31" s="114">
        <v>1423</v>
      </c>
      <c r="G31" s="114">
        <v>1644</v>
      </c>
      <c r="H31" s="114">
        <v>1529</v>
      </c>
      <c r="I31" s="140">
        <v>1510</v>
      </c>
      <c r="J31" s="115">
        <v>82</v>
      </c>
      <c r="K31" s="116">
        <v>5.4304635761589406</v>
      </c>
    </row>
    <row r="32" spans="1:11" ht="14.1" customHeight="1" x14ac:dyDescent="0.2">
      <c r="A32" s="306">
        <v>31</v>
      </c>
      <c r="B32" s="307" t="s">
        <v>251</v>
      </c>
      <c r="C32" s="308"/>
      <c r="D32" s="113">
        <v>0.55551801040751503</v>
      </c>
      <c r="E32" s="115">
        <v>411</v>
      </c>
      <c r="F32" s="114">
        <v>372</v>
      </c>
      <c r="G32" s="114">
        <v>382</v>
      </c>
      <c r="H32" s="114">
        <v>367</v>
      </c>
      <c r="I32" s="140">
        <v>451</v>
      </c>
      <c r="J32" s="115">
        <v>-40</v>
      </c>
      <c r="K32" s="116">
        <v>-8.8691796008869179</v>
      </c>
    </row>
    <row r="33" spans="1:11" ht="14.1" customHeight="1" x14ac:dyDescent="0.2">
      <c r="A33" s="306">
        <v>32</v>
      </c>
      <c r="B33" s="307" t="s">
        <v>252</v>
      </c>
      <c r="C33" s="308"/>
      <c r="D33" s="113">
        <v>1.2070014192065959</v>
      </c>
      <c r="E33" s="115">
        <v>893</v>
      </c>
      <c r="F33" s="114">
        <v>584</v>
      </c>
      <c r="G33" s="114">
        <v>884</v>
      </c>
      <c r="H33" s="114">
        <v>794</v>
      </c>
      <c r="I33" s="140">
        <v>762</v>
      </c>
      <c r="J33" s="115">
        <v>131</v>
      </c>
      <c r="K33" s="116">
        <v>17.191601049868765</v>
      </c>
    </row>
    <row r="34" spans="1:11" ht="14.1" customHeight="1" x14ac:dyDescent="0.2">
      <c r="A34" s="306">
        <v>33</v>
      </c>
      <c r="B34" s="307" t="s">
        <v>253</v>
      </c>
      <c r="C34" s="308"/>
      <c r="D34" s="113">
        <v>0.52443062782996552</v>
      </c>
      <c r="E34" s="115">
        <v>388</v>
      </c>
      <c r="F34" s="114">
        <v>242</v>
      </c>
      <c r="G34" s="114">
        <v>515</v>
      </c>
      <c r="H34" s="114">
        <v>350</v>
      </c>
      <c r="I34" s="140">
        <v>434</v>
      </c>
      <c r="J34" s="115">
        <v>-46</v>
      </c>
      <c r="K34" s="116">
        <v>-10.599078341013826</v>
      </c>
    </row>
    <row r="35" spans="1:11" ht="14.1" customHeight="1" x14ac:dyDescent="0.2">
      <c r="A35" s="306">
        <v>34</v>
      </c>
      <c r="B35" s="307" t="s">
        <v>254</v>
      </c>
      <c r="C35" s="308"/>
      <c r="D35" s="113">
        <v>0.96370885990403465</v>
      </c>
      <c r="E35" s="115">
        <v>713</v>
      </c>
      <c r="F35" s="114">
        <v>577</v>
      </c>
      <c r="G35" s="114">
        <v>940</v>
      </c>
      <c r="H35" s="114">
        <v>655</v>
      </c>
      <c r="I35" s="140">
        <v>845</v>
      </c>
      <c r="J35" s="115">
        <v>-132</v>
      </c>
      <c r="K35" s="116">
        <v>-15.621301775147929</v>
      </c>
    </row>
    <row r="36" spans="1:11" ht="14.1" customHeight="1" x14ac:dyDescent="0.2">
      <c r="A36" s="306">
        <v>41</v>
      </c>
      <c r="B36" s="307" t="s">
        <v>255</v>
      </c>
      <c r="C36" s="308"/>
      <c r="D36" s="113">
        <v>0.5338920051361763</v>
      </c>
      <c r="E36" s="115">
        <v>395</v>
      </c>
      <c r="F36" s="114">
        <v>347</v>
      </c>
      <c r="G36" s="114">
        <v>505</v>
      </c>
      <c r="H36" s="114">
        <v>268</v>
      </c>
      <c r="I36" s="140">
        <v>352</v>
      </c>
      <c r="J36" s="115">
        <v>43</v>
      </c>
      <c r="K36" s="116">
        <v>12.215909090909092</v>
      </c>
    </row>
    <row r="37" spans="1:11" ht="14.1" customHeight="1" x14ac:dyDescent="0.2">
      <c r="A37" s="306">
        <v>42</v>
      </c>
      <c r="B37" s="307" t="s">
        <v>256</v>
      </c>
      <c r="C37" s="308"/>
      <c r="D37" s="113">
        <v>4.1900385213218892E-2</v>
      </c>
      <c r="E37" s="115">
        <v>31</v>
      </c>
      <c r="F37" s="114">
        <v>34</v>
      </c>
      <c r="G37" s="114">
        <v>34</v>
      </c>
      <c r="H37" s="114">
        <v>34</v>
      </c>
      <c r="I37" s="140">
        <v>45</v>
      </c>
      <c r="J37" s="115">
        <v>-14</v>
      </c>
      <c r="K37" s="116">
        <v>-31.111111111111111</v>
      </c>
    </row>
    <row r="38" spans="1:11" ht="14.1" customHeight="1" x14ac:dyDescent="0.2">
      <c r="A38" s="306">
        <v>43</v>
      </c>
      <c r="B38" s="307" t="s">
        <v>257</v>
      </c>
      <c r="C38" s="308"/>
      <c r="D38" s="113">
        <v>2.6478340204095425</v>
      </c>
      <c r="E38" s="115">
        <v>1959</v>
      </c>
      <c r="F38" s="114">
        <v>1468</v>
      </c>
      <c r="G38" s="114">
        <v>2299</v>
      </c>
      <c r="H38" s="114">
        <v>1541</v>
      </c>
      <c r="I38" s="140">
        <v>1836</v>
      </c>
      <c r="J38" s="115">
        <v>123</v>
      </c>
      <c r="K38" s="116">
        <v>6.6993464052287583</v>
      </c>
    </row>
    <row r="39" spans="1:11" ht="14.1" customHeight="1" x14ac:dyDescent="0.2">
      <c r="A39" s="306">
        <v>51</v>
      </c>
      <c r="B39" s="307" t="s">
        <v>258</v>
      </c>
      <c r="C39" s="308"/>
      <c r="D39" s="113">
        <v>5.0685949854700274</v>
      </c>
      <c r="E39" s="115">
        <v>3750</v>
      </c>
      <c r="F39" s="114">
        <v>3606</v>
      </c>
      <c r="G39" s="114">
        <v>4453</v>
      </c>
      <c r="H39" s="114">
        <v>3222</v>
      </c>
      <c r="I39" s="140">
        <v>3589</v>
      </c>
      <c r="J39" s="115">
        <v>161</v>
      </c>
      <c r="K39" s="116">
        <v>4.4859292281972696</v>
      </c>
    </row>
    <row r="40" spans="1:11" ht="14.1" customHeight="1" x14ac:dyDescent="0.2">
      <c r="A40" s="306" t="s">
        <v>259</v>
      </c>
      <c r="B40" s="307" t="s">
        <v>260</v>
      </c>
      <c r="C40" s="308"/>
      <c r="D40" s="113">
        <v>3.752111914577279</v>
      </c>
      <c r="E40" s="115">
        <v>2776</v>
      </c>
      <c r="F40" s="114">
        <v>3143</v>
      </c>
      <c r="G40" s="114">
        <v>3789</v>
      </c>
      <c r="H40" s="114">
        <v>2836</v>
      </c>
      <c r="I40" s="140">
        <v>3131</v>
      </c>
      <c r="J40" s="115">
        <v>-355</v>
      </c>
      <c r="K40" s="116">
        <v>-11.338230597253274</v>
      </c>
    </row>
    <row r="41" spans="1:11" ht="14.1" customHeight="1" x14ac:dyDescent="0.2">
      <c r="A41" s="306"/>
      <c r="B41" s="307" t="s">
        <v>261</v>
      </c>
      <c r="C41" s="308"/>
      <c r="D41" s="113">
        <v>3.2384942893829831</v>
      </c>
      <c r="E41" s="115">
        <v>2396</v>
      </c>
      <c r="F41" s="114">
        <v>2799</v>
      </c>
      <c r="G41" s="114">
        <v>3316</v>
      </c>
      <c r="H41" s="114">
        <v>2512</v>
      </c>
      <c r="I41" s="140">
        <v>2889</v>
      </c>
      <c r="J41" s="115">
        <v>-493</v>
      </c>
      <c r="K41" s="116">
        <v>-17.06472827968155</v>
      </c>
    </row>
    <row r="42" spans="1:11" ht="14.1" customHeight="1" x14ac:dyDescent="0.2">
      <c r="A42" s="306">
        <v>52</v>
      </c>
      <c r="B42" s="307" t="s">
        <v>262</v>
      </c>
      <c r="C42" s="308"/>
      <c r="D42" s="113">
        <v>3.6980469013989321</v>
      </c>
      <c r="E42" s="115">
        <v>2736</v>
      </c>
      <c r="F42" s="114">
        <v>2101</v>
      </c>
      <c r="G42" s="114">
        <v>2375</v>
      </c>
      <c r="H42" s="114">
        <v>1808</v>
      </c>
      <c r="I42" s="140">
        <v>1896</v>
      </c>
      <c r="J42" s="115">
        <v>840</v>
      </c>
      <c r="K42" s="116">
        <v>44.303797468354432</v>
      </c>
    </row>
    <row r="43" spans="1:11" ht="14.1" customHeight="1" x14ac:dyDescent="0.2">
      <c r="A43" s="306" t="s">
        <v>263</v>
      </c>
      <c r="B43" s="307" t="s">
        <v>264</v>
      </c>
      <c r="C43" s="308"/>
      <c r="D43" s="113">
        <v>2.6897344056227612</v>
      </c>
      <c r="E43" s="115">
        <v>1990</v>
      </c>
      <c r="F43" s="114">
        <v>1912</v>
      </c>
      <c r="G43" s="114">
        <v>1996</v>
      </c>
      <c r="H43" s="114">
        <v>1568</v>
      </c>
      <c r="I43" s="140">
        <v>1670</v>
      </c>
      <c r="J43" s="115">
        <v>320</v>
      </c>
      <c r="K43" s="116">
        <v>19.161676646706585</v>
      </c>
    </row>
    <row r="44" spans="1:11" ht="14.1" customHeight="1" x14ac:dyDescent="0.2">
      <c r="A44" s="306">
        <v>53</v>
      </c>
      <c r="B44" s="307" t="s">
        <v>265</v>
      </c>
      <c r="C44" s="308"/>
      <c r="D44" s="113">
        <v>1.525984996958843</v>
      </c>
      <c r="E44" s="115">
        <v>1129</v>
      </c>
      <c r="F44" s="114">
        <v>904</v>
      </c>
      <c r="G44" s="114">
        <v>1018</v>
      </c>
      <c r="H44" s="114">
        <v>696</v>
      </c>
      <c r="I44" s="140">
        <v>966</v>
      </c>
      <c r="J44" s="115">
        <v>163</v>
      </c>
      <c r="K44" s="116">
        <v>16.873706004140786</v>
      </c>
    </row>
    <row r="45" spans="1:11" ht="14.1" customHeight="1" x14ac:dyDescent="0.2">
      <c r="A45" s="306" t="s">
        <v>266</v>
      </c>
      <c r="B45" s="307" t="s">
        <v>267</v>
      </c>
      <c r="C45" s="308"/>
      <c r="D45" s="113">
        <v>1.4989524903696696</v>
      </c>
      <c r="E45" s="115">
        <v>1109</v>
      </c>
      <c r="F45" s="114">
        <v>885</v>
      </c>
      <c r="G45" s="114">
        <v>994</v>
      </c>
      <c r="H45" s="114">
        <v>683</v>
      </c>
      <c r="I45" s="140">
        <v>944</v>
      </c>
      <c r="J45" s="115">
        <v>165</v>
      </c>
      <c r="K45" s="116">
        <v>17.478813559322035</v>
      </c>
    </row>
    <row r="46" spans="1:11" ht="14.1" customHeight="1" x14ac:dyDescent="0.2">
      <c r="A46" s="306">
        <v>54</v>
      </c>
      <c r="B46" s="307" t="s">
        <v>268</v>
      </c>
      <c r="C46" s="308"/>
      <c r="D46" s="113">
        <v>2.7627221734135299</v>
      </c>
      <c r="E46" s="115">
        <v>2044</v>
      </c>
      <c r="F46" s="114">
        <v>1651</v>
      </c>
      <c r="G46" s="114">
        <v>2381</v>
      </c>
      <c r="H46" s="114">
        <v>2418</v>
      </c>
      <c r="I46" s="140">
        <v>2060</v>
      </c>
      <c r="J46" s="115">
        <v>-16</v>
      </c>
      <c r="K46" s="116">
        <v>-0.77669902912621358</v>
      </c>
    </row>
    <row r="47" spans="1:11" ht="14.1" customHeight="1" x14ac:dyDescent="0.2">
      <c r="A47" s="306">
        <v>61</v>
      </c>
      <c r="B47" s="307" t="s">
        <v>269</v>
      </c>
      <c r="C47" s="308"/>
      <c r="D47" s="113">
        <v>2.2328850442657298</v>
      </c>
      <c r="E47" s="115">
        <v>1652</v>
      </c>
      <c r="F47" s="114">
        <v>1370</v>
      </c>
      <c r="G47" s="114">
        <v>1919</v>
      </c>
      <c r="H47" s="114">
        <v>1620</v>
      </c>
      <c r="I47" s="140">
        <v>1706</v>
      </c>
      <c r="J47" s="115">
        <v>-54</v>
      </c>
      <c r="K47" s="116">
        <v>-3.1652989449003517</v>
      </c>
    </row>
    <row r="48" spans="1:11" ht="14.1" customHeight="1" x14ac:dyDescent="0.2">
      <c r="A48" s="306">
        <v>62</v>
      </c>
      <c r="B48" s="307" t="s">
        <v>270</v>
      </c>
      <c r="C48" s="308"/>
      <c r="D48" s="113">
        <v>4.2914104210312898</v>
      </c>
      <c r="E48" s="115">
        <v>3175</v>
      </c>
      <c r="F48" s="114">
        <v>3668</v>
      </c>
      <c r="G48" s="114">
        <v>4163</v>
      </c>
      <c r="H48" s="114">
        <v>2825</v>
      </c>
      <c r="I48" s="140">
        <v>3091</v>
      </c>
      <c r="J48" s="115">
        <v>84</v>
      </c>
      <c r="K48" s="116">
        <v>2.7175671303785185</v>
      </c>
    </row>
    <row r="49" spans="1:11" ht="14.1" customHeight="1" x14ac:dyDescent="0.2">
      <c r="A49" s="306">
        <v>63</v>
      </c>
      <c r="B49" s="307" t="s">
        <v>271</v>
      </c>
      <c r="C49" s="308"/>
      <c r="D49" s="113">
        <v>3.6128945056430357</v>
      </c>
      <c r="E49" s="115">
        <v>2673</v>
      </c>
      <c r="F49" s="114">
        <v>2818</v>
      </c>
      <c r="G49" s="114">
        <v>3424</v>
      </c>
      <c r="H49" s="114">
        <v>3000</v>
      </c>
      <c r="I49" s="140">
        <v>2993</v>
      </c>
      <c r="J49" s="115">
        <v>-320</v>
      </c>
      <c r="K49" s="116">
        <v>-10.691613765452724</v>
      </c>
    </row>
    <row r="50" spans="1:11" ht="14.1" customHeight="1" x14ac:dyDescent="0.2">
      <c r="A50" s="306" t="s">
        <v>272</v>
      </c>
      <c r="B50" s="307" t="s">
        <v>273</v>
      </c>
      <c r="C50" s="308"/>
      <c r="D50" s="113">
        <v>0.67716429005879575</v>
      </c>
      <c r="E50" s="115">
        <v>501</v>
      </c>
      <c r="F50" s="114">
        <v>446</v>
      </c>
      <c r="G50" s="114">
        <v>692</v>
      </c>
      <c r="H50" s="114">
        <v>498</v>
      </c>
      <c r="I50" s="140">
        <v>539</v>
      </c>
      <c r="J50" s="115">
        <v>-38</v>
      </c>
      <c r="K50" s="116">
        <v>-7.050092764378479</v>
      </c>
    </row>
    <row r="51" spans="1:11" ht="14.1" customHeight="1" x14ac:dyDescent="0.2">
      <c r="A51" s="306" t="s">
        <v>274</v>
      </c>
      <c r="B51" s="307" t="s">
        <v>275</v>
      </c>
      <c r="C51" s="308"/>
      <c r="D51" s="113">
        <v>2.5680881259714807</v>
      </c>
      <c r="E51" s="115">
        <v>1900</v>
      </c>
      <c r="F51" s="114">
        <v>1998</v>
      </c>
      <c r="G51" s="114">
        <v>2268</v>
      </c>
      <c r="H51" s="114">
        <v>2208</v>
      </c>
      <c r="I51" s="140">
        <v>2121</v>
      </c>
      <c r="J51" s="115">
        <v>-221</v>
      </c>
      <c r="K51" s="116">
        <v>-10.41961338991042</v>
      </c>
    </row>
    <row r="52" spans="1:11" ht="14.1" customHeight="1" x14ac:dyDescent="0.2">
      <c r="A52" s="306">
        <v>71</v>
      </c>
      <c r="B52" s="307" t="s">
        <v>276</v>
      </c>
      <c r="C52" s="308"/>
      <c r="D52" s="113">
        <v>12.668784213016153</v>
      </c>
      <c r="E52" s="115">
        <v>9373</v>
      </c>
      <c r="F52" s="114">
        <v>8473</v>
      </c>
      <c r="G52" s="114">
        <v>9605</v>
      </c>
      <c r="H52" s="114">
        <v>7547</v>
      </c>
      <c r="I52" s="140">
        <v>8815</v>
      </c>
      <c r="J52" s="115">
        <v>558</v>
      </c>
      <c r="K52" s="116">
        <v>6.3301191151446394</v>
      </c>
    </row>
    <row r="53" spans="1:11" ht="14.1" customHeight="1" x14ac:dyDescent="0.2">
      <c r="A53" s="306" t="s">
        <v>277</v>
      </c>
      <c r="B53" s="307" t="s">
        <v>278</v>
      </c>
      <c r="C53" s="308"/>
      <c r="D53" s="113">
        <v>3.3952828276001892</v>
      </c>
      <c r="E53" s="115">
        <v>2512</v>
      </c>
      <c r="F53" s="114">
        <v>2252</v>
      </c>
      <c r="G53" s="114">
        <v>2834</v>
      </c>
      <c r="H53" s="114">
        <v>2217</v>
      </c>
      <c r="I53" s="140">
        <v>2723</v>
      </c>
      <c r="J53" s="115">
        <v>-211</v>
      </c>
      <c r="K53" s="116">
        <v>-7.7488064634594194</v>
      </c>
    </row>
    <row r="54" spans="1:11" ht="14.1" customHeight="1" x14ac:dyDescent="0.2">
      <c r="A54" s="306" t="s">
        <v>279</v>
      </c>
      <c r="B54" s="307" t="s">
        <v>280</v>
      </c>
      <c r="C54" s="308"/>
      <c r="D54" s="113">
        <v>7.9448536865580861</v>
      </c>
      <c r="E54" s="115">
        <v>5878</v>
      </c>
      <c r="F54" s="114">
        <v>5416</v>
      </c>
      <c r="G54" s="114">
        <v>5841</v>
      </c>
      <c r="H54" s="114">
        <v>4583</v>
      </c>
      <c r="I54" s="140">
        <v>5069</v>
      </c>
      <c r="J54" s="115">
        <v>809</v>
      </c>
      <c r="K54" s="116">
        <v>15.959755375813771</v>
      </c>
    </row>
    <row r="55" spans="1:11" ht="14.1" customHeight="1" x14ac:dyDescent="0.2">
      <c r="A55" s="306">
        <v>72</v>
      </c>
      <c r="B55" s="307" t="s">
        <v>281</v>
      </c>
      <c r="C55" s="308"/>
      <c r="D55" s="113">
        <v>2.8451713185105088</v>
      </c>
      <c r="E55" s="115">
        <v>2105</v>
      </c>
      <c r="F55" s="114">
        <v>2378</v>
      </c>
      <c r="G55" s="114">
        <v>2381</v>
      </c>
      <c r="H55" s="114">
        <v>1397</v>
      </c>
      <c r="I55" s="140">
        <v>1935</v>
      </c>
      <c r="J55" s="115">
        <v>170</v>
      </c>
      <c r="K55" s="116">
        <v>8.7855297157622747</v>
      </c>
    </row>
    <row r="56" spans="1:11" ht="14.1" customHeight="1" x14ac:dyDescent="0.2">
      <c r="A56" s="306" t="s">
        <v>282</v>
      </c>
      <c r="B56" s="307" t="s">
        <v>283</v>
      </c>
      <c r="C56" s="308"/>
      <c r="D56" s="113">
        <v>1.4881394877340002</v>
      </c>
      <c r="E56" s="115">
        <v>1101</v>
      </c>
      <c r="F56" s="114">
        <v>1404</v>
      </c>
      <c r="G56" s="114">
        <v>1328</v>
      </c>
      <c r="H56" s="114">
        <v>570</v>
      </c>
      <c r="I56" s="140">
        <v>879</v>
      </c>
      <c r="J56" s="115">
        <v>222</v>
      </c>
      <c r="K56" s="116">
        <v>25.255972696245735</v>
      </c>
    </row>
    <row r="57" spans="1:11" ht="14.1" customHeight="1" x14ac:dyDescent="0.2">
      <c r="A57" s="306" t="s">
        <v>284</v>
      </c>
      <c r="B57" s="307" t="s">
        <v>285</v>
      </c>
      <c r="C57" s="308"/>
      <c r="D57" s="113">
        <v>0.95154423193890658</v>
      </c>
      <c r="E57" s="115">
        <v>704</v>
      </c>
      <c r="F57" s="114">
        <v>750</v>
      </c>
      <c r="G57" s="114">
        <v>699</v>
      </c>
      <c r="H57" s="114">
        <v>603</v>
      </c>
      <c r="I57" s="140">
        <v>721</v>
      </c>
      <c r="J57" s="115">
        <v>-17</v>
      </c>
      <c r="K57" s="116">
        <v>-2.3578363384188625</v>
      </c>
    </row>
    <row r="58" spans="1:11" ht="14.1" customHeight="1" x14ac:dyDescent="0.2">
      <c r="A58" s="306">
        <v>73</v>
      </c>
      <c r="B58" s="307" t="s">
        <v>286</v>
      </c>
      <c r="C58" s="308"/>
      <c r="D58" s="113">
        <v>2.3477731972697167</v>
      </c>
      <c r="E58" s="115">
        <v>1737</v>
      </c>
      <c r="F58" s="114">
        <v>1274</v>
      </c>
      <c r="G58" s="114">
        <v>1950</v>
      </c>
      <c r="H58" s="114">
        <v>1367</v>
      </c>
      <c r="I58" s="140">
        <v>1548</v>
      </c>
      <c r="J58" s="115">
        <v>189</v>
      </c>
      <c r="K58" s="116">
        <v>12.209302325581396</v>
      </c>
    </row>
    <row r="59" spans="1:11" ht="14.1" customHeight="1" x14ac:dyDescent="0.2">
      <c r="A59" s="306" t="s">
        <v>287</v>
      </c>
      <c r="B59" s="307" t="s">
        <v>288</v>
      </c>
      <c r="C59" s="308"/>
      <c r="D59" s="113">
        <v>1.4151517199432317</v>
      </c>
      <c r="E59" s="115">
        <v>1047</v>
      </c>
      <c r="F59" s="114">
        <v>646</v>
      </c>
      <c r="G59" s="114">
        <v>1152</v>
      </c>
      <c r="H59" s="114">
        <v>720</v>
      </c>
      <c r="I59" s="140">
        <v>860</v>
      </c>
      <c r="J59" s="115">
        <v>187</v>
      </c>
      <c r="K59" s="116">
        <v>21.744186046511629</v>
      </c>
    </row>
    <row r="60" spans="1:11" ht="14.1" customHeight="1" x14ac:dyDescent="0.2">
      <c r="A60" s="306">
        <v>81</v>
      </c>
      <c r="B60" s="307" t="s">
        <v>289</v>
      </c>
      <c r="C60" s="308"/>
      <c r="D60" s="113">
        <v>4.2860039197134556</v>
      </c>
      <c r="E60" s="115">
        <v>3171</v>
      </c>
      <c r="F60" s="114">
        <v>3057</v>
      </c>
      <c r="G60" s="114">
        <v>3240</v>
      </c>
      <c r="H60" s="114">
        <v>2736</v>
      </c>
      <c r="I60" s="140">
        <v>3386</v>
      </c>
      <c r="J60" s="115">
        <v>-215</v>
      </c>
      <c r="K60" s="116">
        <v>-6.3496751329001775</v>
      </c>
    </row>
    <row r="61" spans="1:11" ht="14.1" customHeight="1" x14ac:dyDescent="0.2">
      <c r="A61" s="306" t="s">
        <v>290</v>
      </c>
      <c r="B61" s="307" t="s">
        <v>291</v>
      </c>
      <c r="C61" s="308"/>
      <c r="D61" s="113">
        <v>1.3299993241873354</v>
      </c>
      <c r="E61" s="115">
        <v>984</v>
      </c>
      <c r="F61" s="114">
        <v>687</v>
      </c>
      <c r="G61" s="114">
        <v>1146</v>
      </c>
      <c r="H61" s="114">
        <v>707</v>
      </c>
      <c r="I61" s="140">
        <v>1025</v>
      </c>
      <c r="J61" s="115">
        <v>-41</v>
      </c>
      <c r="K61" s="116">
        <v>-4</v>
      </c>
    </row>
    <row r="62" spans="1:11" ht="14.1" customHeight="1" x14ac:dyDescent="0.2">
      <c r="A62" s="306" t="s">
        <v>292</v>
      </c>
      <c r="B62" s="307" t="s">
        <v>293</v>
      </c>
      <c r="C62" s="308"/>
      <c r="D62" s="113">
        <v>1.1921335405825506</v>
      </c>
      <c r="E62" s="115">
        <v>882</v>
      </c>
      <c r="F62" s="114">
        <v>1295</v>
      </c>
      <c r="G62" s="114">
        <v>1163</v>
      </c>
      <c r="H62" s="114">
        <v>1042</v>
      </c>
      <c r="I62" s="140">
        <v>971</v>
      </c>
      <c r="J62" s="115">
        <v>-89</v>
      </c>
      <c r="K62" s="116">
        <v>-9.1658084449021633</v>
      </c>
    </row>
    <row r="63" spans="1:11" ht="14.1" customHeight="1" x14ac:dyDescent="0.2">
      <c r="A63" s="306"/>
      <c r="B63" s="307" t="s">
        <v>294</v>
      </c>
      <c r="C63" s="308"/>
      <c r="D63" s="113">
        <v>0.94748935595053052</v>
      </c>
      <c r="E63" s="115">
        <v>701</v>
      </c>
      <c r="F63" s="114">
        <v>1095</v>
      </c>
      <c r="G63" s="114">
        <v>866</v>
      </c>
      <c r="H63" s="114">
        <v>848</v>
      </c>
      <c r="I63" s="140">
        <v>735</v>
      </c>
      <c r="J63" s="115">
        <v>-34</v>
      </c>
      <c r="K63" s="116">
        <v>-4.6258503401360542</v>
      </c>
    </row>
    <row r="64" spans="1:11" ht="14.1" customHeight="1" x14ac:dyDescent="0.2">
      <c r="A64" s="306" t="s">
        <v>295</v>
      </c>
      <c r="B64" s="307" t="s">
        <v>296</v>
      </c>
      <c r="C64" s="308"/>
      <c r="D64" s="113">
        <v>0.71500979928363861</v>
      </c>
      <c r="E64" s="115">
        <v>529</v>
      </c>
      <c r="F64" s="114">
        <v>387</v>
      </c>
      <c r="G64" s="114">
        <v>344</v>
      </c>
      <c r="H64" s="114">
        <v>371</v>
      </c>
      <c r="I64" s="140">
        <v>472</v>
      </c>
      <c r="J64" s="115">
        <v>57</v>
      </c>
      <c r="K64" s="116">
        <v>12.076271186440678</v>
      </c>
    </row>
    <row r="65" spans="1:11" ht="14.1" customHeight="1" x14ac:dyDescent="0.2">
      <c r="A65" s="306" t="s">
        <v>297</v>
      </c>
      <c r="B65" s="307" t="s">
        <v>298</v>
      </c>
      <c r="C65" s="308"/>
      <c r="D65" s="113">
        <v>0.41900385213218894</v>
      </c>
      <c r="E65" s="115">
        <v>310</v>
      </c>
      <c r="F65" s="114">
        <v>291</v>
      </c>
      <c r="G65" s="114">
        <v>177</v>
      </c>
      <c r="H65" s="114">
        <v>203</v>
      </c>
      <c r="I65" s="140">
        <v>317</v>
      </c>
      <c r="J65" s="115">
        <v>-7</v>
      </c>
      <c r="K65" s="116">
        <v>-2.2082018927444795</v>
      </c>
    </row>
    <row r="66" spans="1:11" ht="14.1" customHeight="1" x14ac:dyDescent="0.2">
      <c r="A66" s="306">
        <v>82</v>
      </c>
      <c r="B66" s="307" t="s">
        <v>299</v>
      </c>
      <c r="C66" s="308"/>
      <c r="D66" s="113">
        <v>1.8503750760289248</v>
      </c>
      <c r="E66" s="115">
        <v>1369</v>
      </c>
      <c r="F66" s="114">
        <v>1699</v>
      </c>
      <c r="G66" s="114">
        <v>1668</v>
      </c>
      <c r="H66" s="114">
        <v>1477</v>
      </c>
      <c r="I66" s="140">
        <v>1451</v>
      </c>
      <c r="J66" s="115">
        <v>-82</v>
      </c>
      <c r="K66" s="116">
        <v>-5.6512749827705031</v>
      </c>
    </row>
    <row r="67" spans="1:11" ht="14.1" customHeight="1" x14ac:dyDescent="0.2">
      <c r="A67" s="306" t="s">
        <v>300</v>
      </c>
      <c r="B67" s="307" t="s">
        <v>301</v>
      </c>
      <c r="C67" s="308"/>
      <c r="D67" s="113">
        <v>0.69879029533013448</v>
      </c>
      <c r="E67" s="115">
        <v>517</v>
      </c>
      <c r="F67" s="114">
        <v>798</v>
      </c>
      <c r="G67" s="114">
        <v>647</v>
      </c>
      <c r="H67" s="114">
        <v>621</v>
      </c>
      <c r="I67" s="140">
        <v>579</v>
      </c>
      <c r="J67" s="115">
        <v>-62</v>
      </c>
      <c r="K67" s="116">
        <v>-10.708117443868739</v>
      </c>
    </row>
    <row r="68" spans="1:11" ht="14.1" customHeight="1" x14ac:dyDescent="0.2">
      <c r="A68" s="306" t="s">
        <v>302</v>
      </c>
      <c r="B68" s="307" t="s">
        <v>303</v>
      </c>
      <c r="C68" s="308"/>
      <c r="D68" s="113">
        <v>0.90423734540785294</v>
      </c>
      <c r="E68" s="115">
        <v>669</v>
      </c>
      <c r="F68" s="114">
        <v>759</v>
      </c>
      <c r="G68" s="114">
        <v>768</v>
      </c>
      <c r="H68" s="114">
        <v>701</v>
      </c>
      <c r="I68" s="140">
        <v>706</v>
      </c>
      <c r="J68" s="115">
        <v>-37</v>
      </c>
      <c r="K68" s="116">
        <v>-5.2407932011331448</v>
      </c>
    </row>
    <row r="69" spans="1:11" ht="14.1" customHeight="1" x14ac:dyDescent="0.2">
      <c r="A69" s="306">
        <v>83</v>
      </c>
      <c r="B69" s="307" t="s">
        <v>304</v>
      </c>
      <c r="C69" s="308"/>
      <c r="D69" s="113">
        <v>2.6262080151382037</v>
      </c>
      <c r="E69" s="115">
        <v>1943</v>
      </c>
      <c r="F69" s="114">
        <v>1851</v>
      </c>
      <c r="G69" s="114">
        <v>3053</v>
      </c>
      <c r="H69" s="114">
        <v>1431</v>
      </c>
      <c r="I69" s="140">
        <v>1645</v>
      </c>
      <c r="J69" s="115">
        <v>298</v>
      </c>
      <c r="K69" s="116">
        <v>18.11550151975684</v>
      </c>
    </row>
    <row r="70" spans="1:11" ht="14.1" customHeight="1" x14ac:dyDescent="0.2">
      <c r="A70" s="306" t="s">
        <v>305</v>
      </c>
      <c r="B70" s="307" t="s">
        <v>306</v>
      </c>
      <c r="C70" s="308"/>
      <c r="D70" s="113">
        <v>2.2815435561262416</v>
      </c>
      <c r="E70" s="115">
        <v>1688</v>
      </c>
      <c r="F70" s="114">
        <v>1625</v>
      </c>
      <c r="G70" s="114">
        <v>2789</v>
      </c>
      <c r="H70" s="114">
        <v>1202</v>
      </c>
      <c r="I70" s="140">
        <v>1383</v>
      </c>
      <c r="J70" s="115">
        <v>305</v>
      </c>
      <c r="K70" s="116">
        <v>22.053506869125091</v>
      </c>
    </row>
    <row r="71" spans="1:11" ht="14.1" customHeight="1" x14ac:dyDescent="0.2">
      <c r="A71" s="306"/>
      <c r="B71" s="307" t="s">
        <v>307</v>
      </c>
      <c r="C71" s="308"/>
      <c r="D71" s="113">
        <v>0.92586335067919168</v>
      </c>
      <c r="E71" s="115">
        <v>685</v>
      </c>
      <c r="F71" s="114">
        <v>679</v>
      </c>
      <c r="G71" s="114">
        <v>1394</v>
      </c>
      <c r="H71" s="114">
        <v>517</v>
      </c>
      <c r="I71" s="140">
        <v>630</v>
      </c>
      <c r="J71" s="115">
        <v>55</v>
      </c>
      <c r="K71" s="116">
        <v>8.7301587301587293</v>
      </c>
    </row>
    <row r="72" spans="1:11" ht="14.1" customHeight="1" x14ac:dyDescent="0.2">
      <c r="A72" s="306">
        <v>84</v>
      </c>
      <c r="B72" s="307" t="s">
        <v>308</v>
      </c>
      <c r="C72" s="308"/>
      <c r="D72" s="113">
        <v>1.6868284111644252</v>
      </c>
      <c r="E72" s="115">
        <v>1248</v>
      </c>
      <c r="F72" s="114">
        <v>1359</v>
      </c>
      <c r="G72" s="114">
        <v>1416</v>
      </c>
      <c r="H72" s="114">
        <v>1345</v>
      </c>
      <c r="I72" s="140">
        <v>1339</v>
      </c>
      <c r="J72" s="115">
        <v>-91</v>
      </c>
      <c r="K72" s="116">
        <v>-6.7961165048543686</v>
      </c>
    </row>
    <row r="73" spans="1:11" ht="14.1" customHeight="1" x14ac:dyDescent="0.2">
      <c r="A73" s="306" t="s">
        <v>309</v>
      </c>
      <c r="B73" s="307" t="s">
        <v>310</v>
      </c>
      <c r="C73" s="308"/>
      <c r="D73" s="113">
        <v>0.39737784686085015</v>
      </c>
      <c r="E73" s="115">
        <v>294</v>
      </c>
      <c r="F73" s="114">
        <v>263</v>
      </c>
      <c r="G73" s="114">
        <v>367</v>
      </c>
      <c r="H73" s="114">
        <v>238</v>
      </c>
      <c r="I73" s="140">
        <v>325</v>
      </c>
      <c r="J73" s="115">
        <v>-31</v>
      </c>
      <c r="K73" s="116">
        <v>-9.5384615384615383</v>
      </c>
    </row>
    <row r="74" spans="1:11" ht="14.1" customHeight="1" x14ac:dyDescent="0.2">
      <c r="A74" s="306" t="s">
        <v>311</v>
      </c>
      <c r="B74" s="307" t="s">
        <v>312</v>
      </c>
      <c r="C74" s="308"/>
      <c r="D74" s="113">
        <v>0.13381090761640874</v>
      </c>
      <c r="E74" s="115">
        <v>99</v>
      </c>
      <c r="F74" s="114">
        <v>91</v>
      </c>
      <c r="G74" s="114">
        <v>109</v>
      </c>
      <c r="H74" s="114">
        <v>80</v>
      </c>
      <c r="I74" s="140">
        <v>82</v>
      </c>
      <c r="J74" s="115">
        <v>17</v>
      </c>
      <c r="K74" s="116">
        <v>20.73170731707317</v>
      </c>
    </row>
    <row r="75" spans="1:11" ht="14.1" customHeight="1" x14ac:dyDescent="0.2">
      <c r="A75" s="306" t="s">
        <v>313</v>
      </c>
      <c r="B75" s="307" t="s">
        <v>314</v>
      </c>
      <c r="C75" s="308"/>
      <c r="D75" s="113">
        <v>0.85017233222950594</v>
      </c>
      <c r="E75" s="115">
        <v>629</v>
      </c>
      <c r="F75" s="114">
        <v>813</v>
      </c>
      <c r="G75" s="114">
        <v>695</v>
      </c>
      <c r="H75" s="114">
        <v>770</v>
      </c>
      <c r="I75" s="140">
        <v>698</v>
      </c>
      <c r="J75" s="115">
        <v>-69</v>
      </c>
      <c r="K75" s="116">
        <v>-9.8853868194842409</v>
      </c>
    </row>
    <row r="76" spans="1:11" ht="14.1" customHeight="1" x14ac:dyDescent="0.2">
      <c r="A76" s="306">
        <v>91</v>
      </c>
      <c r="B76" s="307" t="s">
        <v>315</v>
      </c>
      <c r="C76" s="308"/>
      <c r="D76" s="113">
        <v>0.36764208961275935</v>
      </c>
      <c r="E76" s="115">
        <v>272</v>
      </c>
      <c r="F76" s="114">
        <v>259</v>
      </c>
      <c r="G76" s="114">
        <v>365</v>
      </c>
      <c r="H76" s="114">
        <v>245</v>
      </c>
      <c r="I76" s="140">
        <v>263</v>
      </c>
      <c r="J76" s="115">
        <v>9</v>
      </c>
      <c r="K76" s="116">
        <v>3.4220532319391634</v>
      </c>
    </row>
    <row r="77" spans="1:11" ht="14.1" customHeight="1" x14ac:dyDescent="0.2">
      <c r="A77" s="306">
        <v>92</v>
      </c>
      <c r="B77" s="307" t="s">
        <v>316</v>
      </c>
      <c r="C77" s="308"/>
      <c r="D77" s="113">
        <v>25.974183956207341</v>
      </c>
      <c r="E77" s="115">
        <v>19217</v>
      </c>
      <c r="F77" s="114">
        <v>20551</v>
      </c>
      <c r="G77" s="114">
        <v>18831</v>
      </c>
      <c r="H77" s="114">
        <v>18125</v>
      </c>
      <c r="I77" s="140">
        <v>18470</v>
      </c>
      <c r="J77" s="115">
        <v>747</v>
      </c>
      <c r="K77" s="116">
        <v>4.0443963183540879</v>
      </c>
    </row>
    <row r="78" spans="1:11" ht="14.1" customHeight="1" x14ac:dyDescent="0.2">
      <c r="A78" s="306">
        <v>93</v>
      </c>
      <c r="B78" s="307" t="s">
        <v>317</v>
      </c>
      <c r="C78" s="308"/>
      <c r="D78" s="113">
        <v>0.12705278096911535</v>
      </c>
      <c r="E78" s="115">
        <v>94</v>
      </c>
      <c r="F78" s="114">
        <v>89</v>
      </c>
      <c r="G78" s="114">
        <v>120</v>
      </c>
      <c r="H78" s="114">
        <v>81</v>
      </c>
      <c r="I78" s="140">
        <v>95</v>
      </c>
      <c r="J78" s="115">
        <v>-1</v>
      </c>
      <c r="K78" s="116">
        <v>-1.0526315789473684</v>
      </c>
    </row>
    <row r="79" spans="1:11" ht="14.1" customHeight="1" x14ac:dyDescent="0.2">
      <c r="A79" s="306">
        <v>94</v>
      </c>
      <c r="B79" s="307" t="s">
        <v>318</v>
      </c>
      <c r="C79" s="308"/>
      <c r="D79" s="113">
        <v>7.4744880719064675</v>
      </c>
      <c r="E79" s="115">
        <v>5530</v>
      </c>
      <c r="F79" s="114">
        <v>7496</v>
      </c>
      <c r="G79" s="114">
        <v>8009</v>
      </c>
      <c r="H79" s="114">
        <v>6752</v>
      </c>
      <c r="I79" s="140">
        <v>6191</v>
      </c>
      <c r="J79" s="115">
        <v>-661</v>
      </c>
      <c r="K79" s="116">
        <v>-10.676788887094169</v>
      </c>
    </row>
    <row r="80" spans="1:11" ht="14.1" customHeight="1" x14ac:dyDescent="0.2">
      <c r="A80" s="306" t="s">
        <v>319</v>
      </c>
      <c r="B80" s="307" t="s">
        <v>320</v>
      </c>
      <c r="C80" s="308"/>
      <c r="D80" s="113">
        <v>2.7032506589173482E-2</v>
      </c>
      <c r="E80" s="115">
        <v>20</v>
      </c>
      <c r="F80" s="114">
        <v>9</v>
      </c>
      <c r="G80" s="114">
        <v>20</v>
      </c>
      <c r="H80" s="114">
        <v>10</v>
      </c>
      <c r="I80" s="140">
        <v>12</v>
      </c>
      <c r="J80" s="115">
        <v>8</v>
      </c>
      <c r="K80" s="116">
        <v>66.666666666666671</v>
      </c>
    </row>
    <row r="81" spans="1:11" ht="14.1" customHeight="1" x14ac:dyDescent="0.2">
      <c r="A81" s="310" t="s">
        <v>321</v>
      </c>
      <c r="B81" s="311" t="s">
        <v>334</v>
      </c>
      <c r="C81" s="312"/>
      <c r="D81" s="125">
        <v>0.18382104480637967</v>
      </c>
      <c r="E81" s="143">
        <v>136</v>
      </c>
      <c r="F81" s="144">
        <v>138</v>
      </c>
      <c r="G81" s="144">
        <v>341</v>
      </c>
      <c r="H81" s="144">
        <v>103</v>
      </c>
      <c r="I81" s="145">
        <v>108</v>
      </c>
      <c r="J81" s="143">
        <v>28</v>
      </c>
      <c r="K81" s="146">
        <v>25.925925925925927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76792</v>
      </c>
      <c r="E11" s="114">
        <v>73913</v>
      </c>
      <c r="F11" s="114">
        <v>77121</v>
      </c>
      <c r="G11" s="114">
        <v>66663</v>
      </c>
      <c r="H11" s="140">
        <v>75096</v>
      </c>
      <c r="I11" s="115">
        <v>1696</v>
      </c>
      <c r="J11" s="116">
        <v>2.2584425268989028</v>
      </c>
    </row>
    <row r="12" spans="1:15" s="110" customFormat="1" ht="24.95" customHeight="1" x14ac:dyDescent="0.2">
      <c r="A12" s="193" t="s">
        <v>132</v>
      </c>
      <c r="B12" s="194" t="s">
        <v>133</v>
      </c>
      <c r="C12" s="113">
        <v>3.7764350453172203E-2</v>
      </c>
      <c r="D12" s="115">
        <v>29</v>
      </c>
      <c r="E12" s="114">
        <v>44</v>
      </c>
      <c r="F12" s="114">
        <v>29</v>
      </c>
      <c r="G12" s="114">
        <v>19</v>
      </c>
      <c r="H12" s="140">
        <v>21</v>
      </c>
      <c r="I12" s="115">
        <v>8</v>
      </c>
      <c r="J12" s="116">
        <v>38.095238095238095</v>
      </c>
    </row>
    <row r="13" spans="1:15" s="110" customFormat="1" ht="24.95" customHeight="1" x14ac:dyDescent="0.2">
      <c r="A13" s="193" t="s">
        <v>134</v>
      </c>
      <c r="B13" s="199" t="s">
        <v>214</v>
      </c>
      <c r="C13" s="113">
        <v>0.45447442441921032</v>
      </c>
      <c r="D13" s="115">
        <v>349</v>
      </c>
      <c r="E13" s="114">
        <v>214</v>
      </c>
      <c r="F13" s="114">
        <v>309</v>
      </c>
      <c r="G13" s="114">
        <v>360</v>
      </c>
      <c r="H13" s="140">
        <v>317</v>
      </c>
      <c r="I13" s="115">
        <v>32</v>
      </c>
      <c r="J13" s="116">
        <v>10.094637223974763</v>
      </c>
    </row>
    <row r="14" spans="1:15" s="287" customFormat="1" ht="24.95" customHeight="1" x14ac:dyDescent="0.2">
      <c r="A14" s="193" t="s">
        <v>215</v>
      </c>
      <c r="B14" s="199" t="s">
        <v>137</v>
      </c>
      <c r="C14" s="113">
        <v>3.2516407959162414</v>
      </c>
      <c r="D14" s="115">
        <v>2497</v>
      </c>
      <c r="E14" s="114">
        <v>1928</v>
      </c>
      <c r="F14" s="114">
        <v>2553</v>
      </c>
      <c r="G14" s="114">
        <v>2240</v>
      </c>
      <c r="H14" s="140">
        <v>2657</v>
      </c>
      <c r="I14" s="115">
        <v>-160</v>
      </c>
      <c r="J14" s="116">
        <v>-6.0218291305984195</v>
      </c>
      <c r="K14" s="110"/>
      <c r="L14" s="110"/>
      <c r="M14" s="110"/>
      <c r="N14" s="110"/>
      <c r="O14" s="110"/>
    </row>
    <row r="15" spans="1:15" s="110" customFormat="1" ht="24.95" customHeight="1" x14ac:dyDescent="0.2">
      <c r="A15" s="193" t="s">
        <v>216</v>
      </c>
      <c r="B15" s="199" t="s">
        <v>217</v>
      </c>
      <c r="C15" s="113">
        <v>0.89071778310240646</v>
      </c>
      <c r="D15" s="115">
        <v>684</v>
      </c>
      <c r="E15" s="114">
        <v>791</v>
      </c>
      <c r="F15" s="114">
        <v>799</v>
      </c>
      <c r="G15" s="114">
        <v>602</v>
      </c>
      <c r="H15" s="140">
        <v>664</v>
      </c>
      <c r="I15" s="115">
        <v>20</v>
      </c>
      <c r="J15" s="116">
        <v>3.0120481927710845</v>
      </c>
    </row>
    <row r="16" spans="1:15" s="287" customFormat="1" ht="24.95" customHeight="1" x14ac:dyDescent="0.2">
      <c r="A16" s="193" t="s">
        <v>218</v>
      </c>
      <c r="B16" s="199" t="s">
        <v>141</v>
      </c>
      <c r="C16" s="113">
        <v>1.8634753620168767</v>
      </c>
      <c r="D16" s="115">
        <v>1431</v>
      </c>
      <c r="E16" s="114">
        <v>865</v>
      </c>
      <c r="F16" s="114">
        <v>1384</v>
      </c>
      <c r="G16" s="114">
        <v>1176</v>
      </c>
      <c r="H16" s="140">
        <v>1495</v>
      </c>
      <c r="I16" s="115">
        <v>-64</v>
      </c>
      <c r="J16" s="116">
        <v>-4.2809364548494981</v>
      </c>
      <c r="K16" s="110"/>
      <c r="L16" s="110"/>
      <c r="M16" s="110"/>
      <c r="N16" s="110"/>
      <c r="O16" s="110"/>
    </row>
    <row r="17" spans="1:15" s="110" customFormat="1" ht="24.95" customHeight="1" x14ac:dyDescent="0.2">
      <c r="A17" s="193" t="s">
        <v>142</v>
      </c>
      <c r="B17" s="199" t="s">
        <v>220</v>
      </c>
      <c r="C17" s="113">
        <v>0.49744765079695802</v>
      </c>
      <c r="D17" s="115">
        <v>382</v>
      </c>
      <c r="E17" s="114">
        <v>272</v>
      </c>
      <c r="F17" s="114">
        <v>370</v>
      </c>
      <c r="G17" s="114">
        <v>462</v>
      </c>
      <c r="H17" s="140">
        <v>498</v>
      </c>
      <c r="I17" s="115">
        <v>-116</v>
      </c>
      <c r="J17" s="116">
        <v>-23.293172690763051</v>
      </c>
    </row>
    <row r="18" spans="1:15" s="287" customFormat="1" ht="24.95" customHeight="1" x14ac:dyDescent="0.2">
      <c r="A18" s="201" t="s">
        <v>144</v>
      </c>
      <c r="B18" s="202" t="s">
        <v>145</v>
      </c>
      <c r="C18" s="113">
        <v>2.3322741952286696</v>
      </c>
      <c r="D18" s="115">
        <v>1791</v>
      </c>
      <c r="E18" s="114">
        <v>1406</v>
      </c>
      <c r="F18" s="114">
        <v>1774</v>
      </c>
      <c r="G18" s="114">
        <v>1562</v>
      </c>
      <c r="H18" s="140">
        <v>1882</v>
      </c>
      <c r="I18" s="115">
        <v>-91</v>
      </c>
      <c r="J18" s="116">
        <v>-4.8352816153028693</v>
      </c>
      <c r="K18" s="110"/>
      <c r="L18" s="110"/>
      <c r="M18" s="110"/>
      <c r="N18" s="110"/>
      <c r="O18" s="110"/>
    </row>
    <row r="19" spans="1:15" s="110" customFormat="1" ht="24.95" customHeight="1" x14ac:dyDescent="0.2">
      <c r="A19" s="193" t="s">
        <v>146</v>
      </c>
      <c r="B19" s="199" t="s">
        <v>147</v>
      </c>
      <c r="C19" s="113">
        <v>8.2313261798103969</v>
      </c>
      <c r="D19" s="115">
        <v>6321</v>
      </c>
      <c r="E19" s="114">
        <v>5424</v>
      </c>
      <c r="F19" s="114">
        <v>6360</v>
      </c>
      <c r="G19" s="114">
        <v>5107</v>
      </c>
      <c r="H19" s="140">
        <v>6200</v>
      </c>
      <c r="I19" s="115">
        <v>121</v>
      </c>
      <c r="J19" s="116">
        <v>1.9516129032258065</v>
      </c>
    </row>
    <row r="20" spans="1:15" s="287" customFormat="1" ht="24.95" customHeight="1" x14ac:dyDescent="0.2">
      <c r="A20" s="193" t="s">
        <v>148</v>
      </c>
      <c r="B20" s="199" t="s">
        <v>149</v>
      </c>
      <c r="C20" s="113">
        <v>6.1295447442441917</v>
      </c>
      <c r="D20" s="115">
        <v>4707</v>
      </c>
      <c r="E20" s="114">
        <v>2779</v>
      </c>
      <c r="F20" s="114">
        <v>3451</v>
      </c>
      <c r="G20" s="114">
        <v>2458</v>
      </c>
      <c r="H20" s="140">
        <v>3044</v>
      </c>
      <c r="I20" s="115">
        <v>1663</v>
      </c>
      <c r="J20" s="116">
        <v>54.632063074901446</v>
      </c>
      <c r="K20" s="110"/>
      <c r="L20" s="110"/>
      <c r="M20" s="110"/>
      <c r="N20" s="110"/>
      <c r="O20" s="110"/>
    </row>
    <row r="21" spans="1:15" s="110" customFormat="1" ht="24.95" customHeight="1" x14ac:dyDescent="0.2">
      <c r="A21" s="201" t="s">
        <v>150</v>
      </c>
      <c r="B21" s="202" t="s">
        <v>151</v>
      </c>
      <c r="C21" s="113">
        <v>5.4523908740493798</v>
      </c>
      <c r="D21" s="115">
        <v>4187</v>
      </c>
      <c r="E21" s="114">
        <v>3361</v>
      </c>
      <c r="F21" s="114">
        <v>3614</v>
      </c>
      <c r="G21" s="114">
        <v>3217</v>
      </c>
      <c r="H21" s="140">
        <v>3628</v>
      </c>
      <c r="I21" s="115">
        <v>559</v>
      </c>
      <c r="J21" s="116">
        <v>15.407938257993385</v>
      </c>
    </row>
    <row r="22" spans="1:15" s="110" customFormat="1" ht="24.95" customHeight="1" x14ac:dyDescent="0.2">
      <c r="A22" s="201" t="s">
        <v>152</v>
      </c>
      <c r="B22" s="199" t="s">
        <v>153</v>
      </c>
      <c r="C22" s="113">
        <v>32.631003229503072</v>
      </c>
      <c r="D22" s="115">
        <v>25058</v>
      </c>
      <c r="E22" s="114">
        <v>30206</v>
      </c>
      <c r="F22" s="114">
        <v>26862</v>
      </c>
      <c r="G22" s="114">
        <v>25081</v>
      </c>
      <c r="H22" s="140">
        <v>24372</v>
      </c>
      <c r="I22" s="115">
        <v>686</v>
      </c>
      <c r="J22" s="116">
        <v>2.81470539963893</v>
      </c>
    </row>
    <row r="23" spans="1:15" s="110" customFormat="1" ht="24.95" customHeight="1" x14ac:dyDescent="0.2">
      <c r="A23" s="193" t="s">
        <v>154</v>
      </c>
      <c r="B23" s="199" t="s">
        <v>155</v>
      </c>
      <c r="C23" s="113">
        <v>2.7711219918741534</v>
      </c>
      <c r="D23" s="115">
        <v>2128</v>
      </c>
      <c r="E23" s="114">
        <v>2498</v>
      </c>
      <c r="F23" s="114">
        <v>1436</v>
      </c>
      <c r="G23" s="114">
        <v>1340</v>
      </c>
      <c r="H23" s="140">
        <v>1969</v>
      </c>
      <c r="I23" s="115">
        <v>159</v>
      </c>
      <c r="J23" s="116">
        <v>8.0751650584052825</v>
      </c>
    </row>
    <row r="24" spans="1:15" s="110" customFormat="1" ht="24.95" customHeight="1" x14ac:dyDescent="0.2">
      <c r="A24" s="193" t="s">
        <v>156</v>
      </c>
      <c r="B24" s="199" t="s">
        <v>221</v>
      </c>
      <c r="C24" s="113">
        <v>9.1793415980831341</v>
      </c>
      <c r="D24" s="115">
        <v>7049</v>
      </c>
      <c r="E24" s="114">
        <v>6062</v>
      </c>
      <c r="F24" s="114">
        <v>7127</v>
      </c>
      <c r="G24" s="114">
        <v>5919</v>
      </c>
      <c r="H24" s="140">
        <v>6593</v>
      </c>
      <c r="I24" s="115">
        <v>456</v>
      </c>
      <c r="J24" s="116">
        <v>6.9164265129682994</v>
      </c>
    </row>
    <row r="25" spans="1:15" s="110" customFormat="1" ht="24.95" customHeight="1" x14ac:dyDescent="0.2">
      <c r="A25" s="193" t="s">
        <v>222</v>
      </c>
      <c r="B25" s="204" t="s">
        <v>159</v>
      </c>
      <c r="C25" s="113">
        <v>7.0450046879883317</v>
      </c>
      <c r="D25" s="115">
        <v>5410</v>
      </c>
      <c r="E25" s="114">
        <v>4932</v>
      </c>
      <c r="F25" s="114">
        <v>5718</v>
      </c>
      <c r="G25" s="114">
        <v>5289</v>
      </c>
      <c r="H25" s="140">
        <v>5219</v>
      </c>
      <c r="I25" s="115">
        <v>191</v>
      </c>
      <c r="J25" s="116">
        <v>3.6597049243150028</v>
      </c>
    </row>
    <row r="26" spans="1:15" s="110" customFormat="1" ht="24.95" customHeight="1" x14ac:dyDescent="0.2">
      <c r="A26" s="201">
        <v>782.78300000000002</v>
      </c>
      <c r="B26" s="203" t="s">
        <v>160</v>
      </c>
      <c r="C26" s="113">
        <v>8.8277424731742897</v>
      </c>
      <c r="D26" s="115">
        <v>6779</v>
      </c>
      <c r="E26" s="114">
        <v>6609</v>
      </c>
      <c r="F26" s="114">
        <v>6452</v>
      </c>
      <c r="G26" s="114">
        <v>5244</v>
      </c>
      <c r="H26" s="140">
        <v>8885</v>
      </c>
      <c r="I26" s="115">
        <v>-2106</v>
      </c>
      <c r="J26" s="116">
        <v>-23.702870005627464</v>
      </c>
    </row>
    <row r="27" spans="1:15" s="110" customFormat="1" ht="24.95" customHeight="1" x14ac:dyDescent="0.2">
      <c r="A27" s="193" t="s">
        <v>161</v>
      </c>
      <c r="B27" s="199" t="s">
        <v>162</v>
      </c>
      <c r="C27" s="113">
        <v>1.1615793311803313</v>
      </c>
      <c r="D27" s="115">
        <v>892</v>
      </c>
      <c r="E27" s="114">
        <v>707</v>
      </c>
      <c r="F27" s="114">
        <v>987</v>
      </c>
      <c r="G27" s="114">
        <v>795</v>
      </c>
      <c r="H27" s="140">
        <v>871</v>
      </c>
      <c r="I27" s="115">
        <v>21</v>
      </c>
      <c r="J27" s="116">
        <v>2.4110218140068884</v>
      </c>
    </row>
    <row r="28" spans="1:15" s="110" customFormat="1" ht="24.95" customHeight="1" x14ac:dyDescent="0.2">
      <c r="A28" s="193" t="s">
        <v>163</v>
      </c>
      <c r="B28" s="199" t="s">
        <v>164</v>
      </c>
      <c r="C28" s="113">
        <v>2.5666736118345659</v>
      </c>
      <c r="D28" s="115">
        <v>1971</v>
      </c>
      <c r="E28" s="114">
        <v>1564</v>
      </c>
      <c r="F28" s="114">
        <v>2934</v>
      </c>
      <c r="G28" s="114">
        <v>1664</v>
      </c>
      <c r="H28" s="140">
        <v>2198</v>
      </c>
      <c r="I28" s="115">
        <v>-227</v>
      </c>
      <c r="J28" s="116">
        <v>-10.327570518653321</v>
      </c>
    </row>
    <row r="29" spans="1:15" s="110" customFormat="1" ht="24.95" customHeight="1" x14ac:dyDescent="0.2">
      <c r="A29" s="193">
        <v>86</v>
      </c>
      <c r="B29" s="199" t="s">
        <v>165</v>
      </c>
      <c r="C29" s="113">
        <v>4.1332430461506409</v>
      </c>
      <c r="D29" s="115">
        <v>3174</v>
      </c>
      <c r="E29" s="114">
        <v>2519</v>
      </c>
      <c r="F29" s="114">
        <v>2512</v>
      </c>
      <c r="G29" s="114">
        <v>2551</v>
      </c>
      <c r="H29" s="140">
        <v>2780</v>
      </c>
      <c r="I29" s="115">
        <v>394</v>
      </c>
      <c r="J29" s="116">
        <v>14.172661870503598</v>
      </c>
    </row>
    <row r="30" spans="1:15" s="110" customFormat="1" ht="24.95" customHeight="1" x14ac:dyDescent="0.2">
      <c r="A30" s="193">
        <v>87.88</v>
      </c>
      <c r="B30" s="204" t="s">
        <v>166</v>
      </c>
      <c r="C30" s="113">
        <v>2.9325971455359934</v>
      </c>
      <c r="D30" s="115">
        <v>2252</v>
      </c>
      <c r="E30" s="114">
        <v>1814</v>
      </c>
      <c r="F30" s="114">
        <v>2630</v>
      </c>
      <c r="G30" s="114">
        <v>1929</v>
      </c>
      <c r="H30" s="140">
        <v>2195</v>
      </c>
      <c r="I30" s="115">
        <v>57</v>
      </c>
      <c r="J30" s="116">
        <v>2.5968109339407746</v>
      </c>
    </row>
    <row r="31" spans="1:15" s="110" customFormat="1" ht="24.95" customHeight="1" x14ac:dyDescent="0.2">
      <c r="A31" s="193" t="s">
        <v>167</v>
      </c>
      <c r="B31" s="199" t="s">
        <v>168</v>
      </c>
      <c r="C31" s="113">
        <v>2.8622773205542242</v>
      </c>
      <c r="D31" s="115">
        <v>2198</v>
      </c>
      <c r="E31" s="114">
        <v>1846</v>
      </c>
      <c r="F31" s="114">
        <v>2373</v>
      </c>
      <c r="G31" s="114">
        <v>1888</v>
      </c>
      <c r="H31" s="140">
        <v>2265</v>
      </c>
      <c r="I31" s="115">
        <v>-67</v>
      </c>
      <c r="J31" s="116">
        <v>-2.9580573951434879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3.7764350453172203E-2</v>
      </c>
      <c r="D34" s="115">
        <v>29</v>
      </c>
      <c r="E34" s="114">
        <v>44</v>
      </c>
      <c r="F34" s="114">
        <v>29</v>
      </c>
      <c r="G34" s="114">
        <v>19</v>
      </c>
      <c r="H34" s="140">
        <v>21</v>
      </c>
      <c r="I34" s="115">
        <v>8</v>
      </c>
      <c r="J34" s="116">
        <v>38.095238095238095</v>
      </c>
    </row>
    <row r="35" spans="1:10" s="110" customFormat="1" ht="24.95" customHeight="1" x14ac:dyDescent="0.2">
      <c r="A35" s="292" t="s">
        <v>171</v>
      </c>
      <c r="B35" s="293" t="s">
        <v>172</v>
      </c>
      <c r="C35" s="113">
        <v>6.0383894155641213</v>
      </c>
      <c r="D35" s="115">
        <v>4637</v>
      </c>
      <c r="E35" s="114">
        <v>3548</v>
      </c>
      <c r="F35" s="114">
        <v>4636</v>
      </c>
      <c r="G35" s="114">
        <v>4162</v>
      </c>
      <c r="H35" s="140">
        <v>4856</v>
      </c>
      <c r="I35" s="115">
        <v>-219</v>
      </c>
      <c r="J35" s="116">
        <v>-4.509884678747941</v>
      </c>
    </row>
    <row r="36" spans="1:10" s="110" customFormat="1" ht="24.95" customHeight="1" x14ac:dyDescent="0.2">
      <c r="A36" s="294" t="s">
        <v>173</v>
      </c>
      <c r="B36" s="295" t="s">
        <v>174</v>
      </c>
      <c r="C36" s="125">
        <v>93.923846233982701</v>
      </c>
      <c r="D36" s="143">
        <v>72126</v>
      </c>
      <c r="E36" s="144">
        <v>70321</v>
      </c>
      <c r="F36" s="144">
        <v>72456</v>
      </c>
      <c r="G36" s="144">
        <v>62482</v>
      </c>
      <c r="H36" s="145">
        <v>70219</v>
      </c>
      <c r="I36" s="143">
        <v>1907</v>
      </c>
      <c r="J36" s="146">
        <v>2.7157891738703199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76792</v>
      </c>
      <c r="F11" s="264">
        <v>73913</v>
      </c>
      <c r="G11" s="264">
        <v>77121</v>
      </c>
      <c r="H11" s="264">
        <v>66663</v>
      </c>
      <c r="I11" s="265">
        <v>75096</v>
      </c>
      <c r="J11" s="263">
        <v>1696</v>
      </c>
      <c r="K11" s="266">
        <v>2.2584425268989028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16.147515366183978</v>
      </c>
      <c r="E13" s="115">
        <v>12400</v>
      </c>
      <c r="F13" s="114">
        <v>11523</v>
      </c>
      <c r="G13" s="114">
        <v>12725</v>
      </c>
      <c r="H13" s="114">
        <v>10355</v>
      </c>
      <c r="I13" s="140">
        <v>12926</v>
      </c>
      <c r="J13" s="115">
        <v>-526</v>
      </c>
      <c r="K13" s="116">
        <v>-4.0693176543400895</v>
      </c>
    </row>
    <row r="14" spans="1:17" ht="15.95" customHeight="1" x14ac:dyDescent="0.2">
      <c r="A14" s="306" t="s">
        <v>230</v>
      </c>
      <c r="B14" s="307"/>
      <c r="C14" s="308"/>
      <c r="D14" s="113">
        <v>38.030003125325557</v>
      </c>
      <c r="E14" s="115">
        <v>29204</v>
      </c>
      <c r="F14" s="114">
        <v>25157</v>
      </c>
      <c r="G14" s="114">
        <v>28136</v>
      </c>
      <c r="H14" s="114">
        <v>23704</v>
      </c>
      <c r="I14" s="140">
        <v>27388</v>
      </c>
      <c r="J14" s="115">
        <v>1816</v>
      </c>
      <c r="K14" s="116">
        <v>6.6306411567109684</v>
      </c>
    </row>
    <row r="15" spans="1:17" ht="15.95" customHeight="1" x14ac:dyDescent="0.2">
      <c r="A15" s="306" t="s">
        <v>231</v>
      </c>
      <c r="B15" s="307"/>
      <c r="C15" s="308"/>
      <c r="D15" s="113">
        <v>10.952963850401083</v>
      </c>
      <c r="E15" s="115">
        <v>8411</v>
      </c>
      <c r="F15" s="114">
        <v>9151</v>
      </c>
      <c r="G15" s="114">
        <v>9560</v>
      </c>
      <c r="H15" s="114">
        <v>7988</v>
      </c>
      <c r="I15" s="140">
        <v>9000</v>
      </c>
      <c r="J15" s="115">
        <v>-589</v>
      </c>
      <c r="K15" s="116">
        <v>-6.5444444444444443</v>
      </c>
    </row>
    <row r="16" spans="1:17" ht="15.95" customHeight="1" x14ac:dyDescent="0.2">
      <c r="A16" s="306" t="s">
        <v>232</v>
      </c>
      <c r="B16" s="307"/>
      <c r="C16" s="308"/>
      <c r="D16" s="113">
        <v>34.701531409521827</v>
      </c>
      <c r="E16" s="115">
        <v>26648</v>
      </c>
      <c r="F16" s="114">
        <v>27966</v>
      </c>
      <c r="G16" s="114">
        <v>26505</v>
      </c>
      <c r="H16" s="114">
        <v>24489</v>
      </c>
      <c r="I16" s="140">
        <v>25641</v>
      </c>
      <c r="J16" s="115">
        <v>1007</v>
      </c>
      <c r="K16" s="116">
        <v>3.9273039273039272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0.12891967913324304</v>
      </c>
      <c r="E18" s="115">
        <v>99</v>
      </c>
      <c r="F18" s="114">
        <v>93</v>
      </c>
      <c r="G18" s="114">
        <v>102</v>
      </c>
      <c r="H18" s="114">
        <v>84</v>
      </c>
      <c r="I18" s="140">
        <v>101</v>
      </c>
      <c r="J18" s="115">
        <v>-2</v>
      </c>
      <c r="K18" s="116">
        <v>-1.9801980198019802</v>
      </c>
    </row>
    <row r="19" spans="1:11" ht="14.1" customHeight="1" x14ac:dyDescent="0.2">
      <c r="A19" s="306" t="s">
        <v>235</v>
      </c>
      <c r="B19" s="307" t="s">
        <v>236</v>
      </c>
      <c r="C19" s="308"/>
      <c r="D19" s="113">
        <v>5.0786540264610894E-2</v>
      </c>
      <c r="E19" s="115">
        <v>39</v>
      </c>
      <c r="F19" s="114">
        <v>56</v>
      </c>
      <c r="G19" s="114">
        <v>47</v>
      </c>
      <c r="H19" s="114">
        <v>32</v>
      </c>
      <c r="I19" s="140">
        <v>44</v>
      </c>
      <c r="J19" s="115">
        <v>-5</v>
      </c>
      <c r="K19" s="116">
        <v>-11.363636363636363</v>
      </c>
    </row>
    <row r="20" spans="1:11" ht="14.1" customHeight="1" x14ac:dyDescent="0.2">
      <c r="A20" s="306">
        <v>12</v>
      </c>
      <c r="B20" s="307" t="s">
        <v>237</v>
      </c>
      <c r="C20" s="308"/>
      <c r="D20" s="113">
        <v>0.26825711011563702</v>
      </c>
      <c r="E20" s="115">
        <v>206</v>
      </c>
      <c r="F20" s="114">
        <v>192</v>
      </c>
      <c r="G20" s="114">
        <v>221</v>
      </c>
      <c r="H20" s="114">
        <v>183</v>
      </c>
      <c r="I20" s="140">
        <v>214</v>
      </c>
      <c r="J20" s="115">
        <v>-8</v>
      </c>
      <c r="K20" s="116">
        <v>-3.7383177570093458</v>
      </c>
    </row>
    <row r="21" spans="1:11" ht="14.1" customHeight="1" x14ac:dyDescent="0.2">
      <c r="A21" s="306">
        <v>21</v>
      </c>
      <c r="B21" s="307" t="s">
        <v>238</v>
      </c>
      <c r="C21" s="308"/>
      <c r="D21" s="113">
        <v>5.8599854151474111E-2</v>
      </c>
      <c r="E21" s="115">
        <v>45</v>
      </c>
      <c r="F21" s="114">
        <v>54</v>
      </c>
      <c r="G21" s="114">
        <v>57</v>
      </c>
      <c r="H21" s="114">
        <v>61</v>
      </c>
      <c r="I21" s="140">
        <v>48</v>
      </c>
      <c r="J21" s="115">
        <v>-3</v>
      </c>
      <c r="K21" s="116">
        <v>-6.25</v>
      </c>
    </row>
    <row r="22" spans="1:11" ht="14.1" customHeight="1" x14ac:dyDescent="0.2">
      <c r="A22" s="306">
        <v>22</v>
      </c>
      <c r="B22" s="307" t="s">
        <v>239</v>
      </c>
      <c r="C22" s="308"/>
      <c r="D22" s="113">
        <v>0.40889676007917491</v>
      </c>
      <c r="E22" s="115">
        <v>314</v>
      </c>
      <c r="F22" s="114">
        <v>288</v>
      </c>
      <c r="G22" s="114">
        <v>427</v>
      </c>
      <c r="H22" s="114">
        <v>354</v>
      </c>
      <c r="I22" s="140">
        <v>527</v>
      </c>
      <c r="J22" s="115">
        <v>-213</v>
      </c>
      <c r="K22" s="116">
        <v>-40.417457305502843</v>
      </c>
    </row>
    <row r="23" spans="1:11" ht="14.1" customHeight="1" x14ac:dyDescent="0.2">
      <c r="A23" s="306">
        <v>23</v>
      </c>
      <c r="B23" s="307" t="s">
        <v>240</v>
      </c>
      <c r="C23" s="308"/>
      <c r="D23" s="113">
        <v>0.56125638087300755</v>
      </c>
      <c r="E23" s="115">
        <v>431</v>
      </c>
      <c r="F23" s="114">
        <v>369</v>
      </c>
      <c r="G23" s="114">
        <v>488</v>
      </c>
      <c r="H23" s="114">
        <v>358</v>
      </c>
      <c r="I23" s="140">
        <v>417</v>
      </c>
      <c r="J23" s="115">
        <v>14</v>
      </c>
      <c r="K23" s="116">
        <v>3.3573141486810552</v>
      </c>
    </row>
    <row r="24" spans="1:11" ht="14.1" customHeight="1" x14ac:dyDescent="0.2">
      <c r="A24" s="306">
        <v>24</v>
      </c>
      <c r="B24" s="307" t="s">
        <v>241</v>
      </c>
      <c r="C24" s="308"/>
      <c r="D24" s="113">
        <v>0.80867798729034279</v>
      </c>
      <c r="E24" s="115">
        <v>621</v>
      </c>
      <c r="F24" s="114">
        <v>571</v>
      </c>
      <c r="G24" s="114">
        <v>760</v>
      </c>
      <c r="H24" s="114">
        <v>628</v>
      </c>
      <c r="I24" s="140">
        <v>630</v>
      </c>
      <c r="J24" s="115">
        <v>-9</v>
      </c>
      <c r="K24" s="116">
        <v>-1.4285714285714286</v>
      </c>
    </row>
    <row r="25" spans="1:11" ht="14.1" customHeight="1" x14ac:dyDescent="0.2">
      <c r="A25" s="306">
        <v>25</v>
      </c>
      <c r="B25" s="307" t="s">
        <v>242</v>
      </c>
      <c r="C25" s="308"/>
      <c r="D25" s="113">
        <v>1.6407959162412751</v>
      </c>
      <c r="E25" s="115">
        <v>1260</v>
      </c>
      <c r="F25" s="114">
        <v>1095</v>
      </c>
      <c r="G25" s="114">
        <v>1330</v>
      </c>
      <c r="H25" s="114">
        <v>1026</v>
      </c>
      <c r="I25" s="140">
        <v>1374</v>
      </c>
      <c r="J25" s="115">
        <v>-114</v>
      </c>
      <c r="K25" s="116">
        <v>-8.2969432314410483</v>
      </c>
    </row>
    <row r="26" spans="1:11" ht="14.1" customHeight="1" x14ac:dyDescent="0.2">
      <c r="A26" s="306">
        <v>26</v>
      </c>
      <c r="B26" s="307" t="s">
        <v>243</v>
      </c>
      <c r="C26" s="308"/>
      <c r="D26" s="113">
        <v>1.3451922075216169</v>
      </c>
      <c r="E26" s="115">
        <v>1033</v>
      </c>
      <c r="F26" s="114">
        <v>818</v>
      </c>
      <c r="G26" s="114">
        <v>935</v>
      </c>
      <c r="H26" s="114">
        <v>879</v>
      </c>
      <c r="I26" s="140">
        <v>1165</v>
      </c>
      <c r="J26" s="115">
        <v>-132</v>
      </c>
      <c r="K26" s="116">
        <v>-11.330472103004292</v>
      </c>
    </row>
    <row r="27" spans="1:11" ht="14.1" customHeight="1" x14ac:dyDescent="0.2">
      <c r="A27" s="306">
        <v>27</v>
      </c>
      <c r="B27" s="307" t="s">
        <v>244</v>
      </c>
      <c r="C27" s="308"/>
      <c r="D27" s="113">
        <v>0.83602458589436401</v>
      </c>
      <c r="E27" s="115">
        <v>642</v>
      </c>
      <c r="F27" s="114">
        <v>503</v>
      </c>
      <c r="G27" s="114">
        <v>732</v>
      </c>
      <c r="H27" s="114">
        <v>602</v>
      </c>
      <c r="I27" s="140">
        <v>788</v>
      </c>
      <c r="J27" s="115">
        <v>-146</v>
      </c>
      <c r="K27" s="116">
        <v>-18.527918781725887</v>
      </c>
    </row>
    <row r="28" spans="1:11" ht="14.1" customHeight="1" x14ac:dyDescent="0.2">
      <c r="A28" s="306">
        <v>28</v>
      </c>
      <c r="B28" s="307" t="s">
        <v>245</v>
      </c>
      <c r="C28" s="308"/>
      <c r="D28" s="113">
        <v>0.169288467548703</v>
      </c>
      <c r="E28" s="115">
        <v>130</v>
      </c>
      <c r="F28" s="114">
        <v>126</v>
      </c>
      <c r="G28" s="114">
        <v>167</v>
      </c>
      <c r="H28" s="114">
        <v>88</v>
      </c>
      <c r="I28" s="140">
        <v>113</v>
      </c>
      <c r="J28" s="115">
        <v>17</v>
      </c>
      <c r="K28" s="116">
        <v>15.044247787610619</v>
      </c>
    </row>
    <row r="29" spans="1:11" ht="14.1" customHeight="1" x14ac:dyDescent="0.2">
      <c r="A29" s="306">
        <v>29</v>
      </c>
      <c r="B29" s="307" t="s">
        <v>246</v>
      </c>
      <c r="C29" s="308"/>
      <c r="D29" s="113">
        <v>2.3986873632670069</v>
      </c>
      <c r="E29" s="115">
        <v>1842</v>
      </c>
      <c r="F29" s="114">
        <v>1535</v>
      </c>
      <c r="G29" s="114">
        <v>1690</v>
      </c>
      <c r="H29" s="114">
        <v>1459</v>
      </c>
      <c r="I29" s="140">
        <v>1619</v>
      </c>
      <c r="J29" s="115">
        <v>223</v>
      </c>
      <c r="K29" s="116">
        <v>13.773934527486103</v>
      </c>
    </row>
    <row r="30" spans="1:11" ht="14.1" customHeight="1" x14ac:dyDescent="0.2">
      <c r="A30" s="306" t="s">
        <v>247</v>
      </c>
      <c r="B30" s="307" t="s">
        <v>248</v>
      </c>
      <c r="C30" s="308"/>
      <c r="D30" s="113">
        <v>0.26174601520991769</v>
      </c>
      <c r="E30" s="115">
        <v>201</v>
      </c>
      <c r="F30" s="114">
        <v>261</v>
      </c>
      <c r="G30" s="114">
        <v>254</v>
      </c>
      <c r="H30" s="114">
        <v>181</v>
      </c>
      <c r="I30" s="140">
        <v>232</v>
      </c>
      <c r="J30" s="115">
        <v>-31</v>
      </c>
      <c r="K30" s="116">
        <v>-13.362068965517242</v>
      </c>
    </row>
    <row r="31" spans="1:11" ht="14.1" customHeight="1" x14ac:dyDescent="0.2">
      <c r="A31" s="306" t="s">
        <v>249</v>
      </c>
      <c r="B31" s="307" t="s">
        <v>250</v>
      </c>
      <c r="C31" s="308"/>
      <c r="D31" s="113">
        <v>2.1239191582456507</v>
      </c>
      <c r="E31" s="115">
        <v>1631</v>
      </c>
      <c r="F31" s="114">
        <v>1270</v>
      </c>
      <c r="G31" s="114">
        <v>1425</v>
      </c>
      <c r="H31" s="114">
        <v>1274</v>
      </c>
      <c r="I31" s="140">
        <v>1373</v>
      </c>
      <c r="J31" s="115">
        <v>258</v>
      </c>
      <c r="K31" s="116">
        <v>18.790968681718862</v>
      </c>
    </row>
    <row r="32" spans="1:11" ht="14.1" customHeight="1" x14ac:dyDescent="0.2">
      <c r="A32" s="306">
        <v>31</v>
      </c>
      <c r="B32" s="307" t="s">
        <v>251</v>
      </c>
      <c r="C32" s="308"/>
      <c r="D32" s="113">
        <v>0.5703719137410147</v>
      </c>
      <c r="E32" s="115">
        <v>438</v>
      </c>
      <c r="F32" s="114">
        <v>267</v>
      </c>
      <c r="G32" s="114">
        <v>331</v>
      </c>
      <c r="H32" s="114">
        <v>333</v>
      </c>
      <c r="I32" s="140">
        <v>366</v>
      </c>
      <c r="J32" s="115">
        <v>72</v>
      </c>
      <c r="K32" s="116">
        <v>19.672131147540984</v>
      </c>
    </row>
    <row r="33" spans="1:11" ht="14.1" customHeight="1" x14ac:dyDescent="0.2">
      <c r="A33" s="306">
        <v>32</v>
      </c>
      <c r="B33" s="307" t="s">
        <v>252</v>
      </c>
      <c r="C33" s="308"/>
      <c r="D33" s="113">
        <v>0.94931763725388063</v>
      </c>
      <c r="E33" s="115">
        <v>729</v>
      </c>
      <c r="F33" s="114">
        <v>740</v>
      </c>
      <c r="G33" s="114">
        <v>785</v>
      </c>
      <c r="H33" s="114">
        <v>739</v>
      </c>
      <c r="I33" s="140">
        <v>747</v>
      </c>
      <c r="J33" s="115">
        <v>-18</v>
      </c>
      <c r="K33" s="116">
        <v>-2.4096385542168677</v>
      </c>
    </row>
    <row r="34" spans="1:11" ht="14.1" customHeight="1" x14ac:dyDescent="0.2">
      <c r="A34" s="306">
        <v>33</v>
      </c>
      <c r="B34" s="307" t="s">
        <v>253</v>
      </c>
      <c r="C34" s="308"/>
      <c r="D34" s="113">
        <v>0.58469632253359727</v>
      </c>
      <c r="E34" s="115">
        <v>449</v>
      </c>
      <c r="F34" s="114">
        <v>361</v>
      </c>
      <c r="G34" s="114">
        <v>427</v>
      </c>
      <c r="H34" s="114">
        <v>351</v>
      </c>
      <c r="I34" s="140">
        <v>470</v>
      </c>
      <c r="J34" s="115">
        <v>-21</v>
      </c>
      <c r="K34" s="116">
        <v>-4.4680851063829783</v>
      </c>
    </row>
    <row r="35" spans="1:11" ht="14.1" customHeight="1" x14ac:dyDescent="0.2">
      <c r="A35" s="306">
        <v>34</v>
      </c>
      <c r="B35" s="307" t="s">
        <v>254</v>
      </c>
      <c r="C35" s="308"/>
      <c r="D35" s="113">
        <v>0.9636420460464632</v>
      </c>
      <c r="E35" s="115">
        <v>740</v>
      </c>
      <c r="F35" s="114">
        <v>580</v>
      </c>
      <c r="G35" s="114">
        <v>713</v>
      </c>
      <c r="H35" s="114">
        <v>671</v>
      </c>
      <c r="I35" s="140">
        <v>813</v>
      </c>
      <c r="J35" s="115">
        <v>-73</v>
      </c>
      <c r="K35" s="116">
        <v>-8.979089790897909</v>
      </c>
    </row>
    <row r="36" spans="1:11" ht="14.1" customHeight="1" x14ac:dyDescent="0.2">
      <c r="A36" s="306">
        <v>41</v>
      </c>
      <c r="B36" s="307" t="s">
        <v>255</v>
      </c>
      <c r="C36" s="308"/>
      <c r="D36" s="113">
        <v>0.52349203041983539</v>
      </c>
      <c r="E36" s="115">
        <v>402</v>
      </c>
      <c r="F36" s="114">
        <v>297</v>
      </c>
      <c r="G36" s="114">
        <v>410</v>
      </c>
      <c r="H36" s="114">
        <v>356</v>
      </c>
      <c r="I36" s="140">
        <v>389</v>
      </c>
      <c r="J36" s="115">
        <v>13</v>
      </c>
      <c r="K36" s="116">
        <v>3.3419023136246788</v>
      </c>
    </row>
    <row r="37" spans="1:11" ht="14.1" customHeight="1" x14ac:dyDescent="0.2">
      <c r="A37" s="306">
        <v>42</v>
      </c>
      <c r="B37" s="307" t="s">
        <v>256</v>
      </c>
      <c r="C37" s="308"/>
      <c r="D37" s="113">
        <v>4.4275445358891552E-2</v>
      </c>
      <c r="E37" s="115">
        <v>34</v>
      </c>
      <c r="F37" s="114">
        <v>33</v>
      </c>
      <c r="G37" s="114">
        <v>32</v>
      </c>
      <c r="H37" s="114">
        <v>33</v>
      </c>
      <c r="I37" s="140">
        <v>25</v>
      </c>
      <c r="J37" s="115">
        <v>9</v>
      </c>
      <c r="K37" s="116">
        <v>36</v>
      </c>
    </row>
    <row r="38" spans="1:11" ht="14.1" customHeight="1" x14ac:dyDescent="0.2">
      <c r="A38" s="306">
        <v>43</v>
      </c>
      <c r="B38" s="307" t="s">
        <v>257</v>
      </c>
      <c r="C38" s="308"/>
      <c r="D38" s="113">
        <v>1.9676528805083864</v>
      </c>
      <c r="E38" s="115">
        <v>1511</v>
      </c>
      <c r="F38" s="114">
        <v>1198</v>
      </c>
      <c r="G38" s="114">
        <v>1668</v>
      </c>
      <c r="H38" s="114">
        <v>1317</v>
      </c>
      <c r="I38" s="140">
        <v>1573</v>
      </c>
      <c r="J38" s="115">
        <v>-62</v>
      </c>
      <c r="K38" s="116">
        <v>-3.9415130324221233</v>
      </c>
    </row>
    <row r="39" spans="1:11" ht="14.1" customHeight="1" x14ac:dyDescent="0.2">
      <c r="A39" s="306">
        <v>51</v>
      </c>
      <c r="B39" s="307" t="s">
        <v>258</v>
      </c>
      <c r="C39" s="308"/>
      <c r="D39" s="113">
        <v>5.9029586415251591</v>
      </c>
      <c r="E39" s="115">
        <v>4533</v>
      </c>
      <c r="F39" s="114">
        <v>3592</v>
      </c>
      <c r="G39" s="114">
        <v>4387</v>
      </c>
      <c r="H39" s="114">
        <v>3485</v>
      </c>
      <c r="I39" s="140">
        <v>4671</v>
      </c>
      <c r="J39" s="115">
        <v>-138</v>
      </c>
      <c r="K39" s="116">
        <v>-2.9543994861913938</v>
      </c>
    </row>
    <row r="40" spans="1:11" ht="14.1" customHeight="1" x14ac:dyDescent="0.2">
      <c r="A40" s="306" t="s">
        <v>259</v>
      </c>
      <c r="B40" s="307" t="s">
        <v>260</v>
      </c>
      <c r="C40" s="308"/>
      <c r="D40" s="113">
        <v>4.470517762266903</v>
      </c>
      <c r="E40" s="115">
        <v>3433</v>
      </c>
      <c r="F40" s="114">
        <v>3101</v>
      </c>
      <c r="G40" s="114">
        <v>3764</v>
      </c>
      <c r="H40" s="114">
        <v>3107</v>
      </c>
      <c r="I40" s="140">
        <v>4248</v>
      </c>
      <c r="J40" s="115">
        <v>-815</v>
      </c>
      <c r="K40" s="116">
        <v>-19.185499058380415</v>
      </c>
    </row>
    <row r="41" spans="1:11" ht="14.1" customHeight="1" x14ac:dyDescent="0.2">
      <c r="A41" s="306"/>
      <c r="B41" s="307" t="s">
        <v>261</v>
      </c>
      <c r="C41" s="308"/>
      <c r="D41" s="113">
        <v>4.0199499947911237</v>
      </c>
      <c r="E41" s="115">
        <v>3087</v>
      </c>
      <c r="F41" s="114">
        <v>2836</v>
      </c>
      <c r="G41" s="114">
        <v>2984</v>
      </c>
      <c r="H41" s="114">
        <v>2832</v>
      </c>
      <c r="I41" s="140">
        <v>3948</v>
      </c>
      <c r="J41" s="115">
        <v>-861</v>
      </c>
      <c r="K41" s="116">
        <v>-21.808510638297872</v>
      </c>
    </row>
    <row r="42" spans="1:11" ht="14.1" customHeight="1" x14ac:dyDescent="0.2">
      <c r="A42" s="306">
        <v>52</v>
      </c>
      <c r="B42" s="307" t="s">
        <v>262</v>
      </c>
      <c r="C42" s="308"/>
      <c r="D42" s="113">
        <v>3.949630169809355</v>
      </c>
      <c r="E42" s="115">
        <v>3033</v>
      </c>
      <c r="F42" s="114">
        <v>1871</v>
      </c>
      <c r="G42" s="114">
        <v>1873</v>
      </c>
      <c r="H42" s="114">
        <v>1614</v>
      </c>
      <c r="I42" s="140">
        <v>1825</v>
      </c>
      <c r="J42" s="115">
        <v>1208</v>
      </c>
      <c r="K42" s="116">
        <v>66.191780821917803</v>
      </c>
    </row>
    <row r="43" spans="1:11" ht="14.1" customHeight="1" x14ac:dyDescent="0.2">
      <c r="A43" s="306" t="s">
        <v>263</v>
      </c>
      <c r="B43" s="307" t="s">
        <v>264</v>
      </c>
      <c r="C43" s="308"/>
      <c r="D43" s="113">
        <v>3.0732367954995312</v>
      </c>
      <c r="E43" s="115">
        <v>2360</v>
      </c>
      <c r="F43" s="114">
        <v>1671</v>
      </c>
      <c r="G43" s="114">
        <v>1591</v>
      </c>
      <c r="H43" s="114">
        <v>1388</v>
      </c>
      <c r="I43" s="140">
        <v>1595</v>
      </c>
      <c r="J43" s="115">
        <v>765</v>
      </c>
      <c r="K43" s="116">
        <v>47.962382445141067</v>
      </c>
    </row>
    <row r="44" spans="1:11" ht="14.1" customHeight="1" x14ac:dyDescent="0.2">
      <c r="A44" s="306">
        <v>53</v>
      </c>
      <c r="B44" s="307" t="s">
        <v>265</v>
      </c>
      <c r="C44" s="308"/>
      <c r="D44" s="113">
        <v>1.5444317116366288</v>
      </c>
      <c r="E44" s="115">
        <v>1186</v>
      </c>
      <c r="F44" s="114">
        <v>864</v>
      </c>
      <c r="G44" s="114">
        <v>976</v>
      </c>
      <c r="H44" s="114">
        <v>768</v>
      </c>
      <c r="I44" s="140">
        <v>1050</v>
      </c>
      <c r="J44" s="115">
        <v>136</v>
      </c>
      <c r="K44" s="116">
        <v>12.952380952380953</v>
      </c>
    </row>
    <row r="45" spans="1:11" ht="14.1" customHeight="1" x14ac:dyDescent="0.2">
      <c r="A45" s="306" t="s">
        <v>266</v>
      </c>
      <c r="B45" s="307" t="s">
        <v>267</v>
      </c>
      <c r="C45" s="308"/>
      <c r="D45" s="113">
        <v>1.5209917699760391</v>
      </c>
      <c r="E45" s="115">
        <v>1168</v>
      </c>
      <c r="F45" s="114">
        <v>854</v>
      </c>
      <c r="G45" s="114">
        <v>941</v>
      </c>
      <c r="H45" s="114">
        <v>759</v>
      </c>
      <c r="I45" s="140">
        <v>1035</v>
      </c>
      <c r="J45" s="115">
        <v>133</v>
      </c>
      <c r="K45" s="116">
        <v>12.85024154589372</v>
      </c>
    </row>
    <row r="46" spans="1:11" ht="14.1" customHeight="1" x14ac:dyDescent="0.2">
      <c r="A46" s="306">
        <v>54</v>
      </c>
      <c r="B46" s="307" t="s">
        <v>268</v>
      </c>
      <c r="C46" s="308"/>
      <c r="D46" s="113">
        <v>2.6708511303260756</v>
      </c>
      <c r="E46" s="115">
        <v>2051</v>
      </c>
      <c r="F46" s="114">
        <v>1898</v>
      </c>
      <c r="G46" s="114">
        <v>2579</v>
      </c>
      <c r="H46" s="114">
        <v>2173</v>
      </c>
      <c r="I46" s="140">
        <v>2081</v>
      </c>
      <c r="J46" s="115">
        <v>-30</v>
      </c>
      <c r="K46" s="116">
        <v>-1.4416146083613648</v>
      </c>
    </row>
    <row r="47" spans="1:11" ht="14.1" customHeight="1" x14ac:dyDescent="0.2">
      <c r="A47" s="306">
        <v>61</v>
      </c>
      <c r="B47" s="307" t="s">
        <v>269</v>
      </c>
      <c r="C47" s="308"/>
      <c r="D47" s="113">
        <v>2.1668923846233983</v>
      </c>
      <c r="E47" s="115">
        <v>1664</v>
      </c>
      <c r="F47" s="114">
        <v>1415</v>
      </c>
      <c r="G47" s="114">
        <v>1590</v>
      </c>
      <c r="H47" s="114">
        <v>1532</v>
      </c>
      <c r="I47" s="140">
        <v>1872</v>
      </c>
      <c r="J47" s="115">
        <v>-208</v>
      </c>
      <c r="K47" s="116">
        <v>-11.111111111111111</v>
      </c>
    </row>
    <row r="48" spans="1:11" ht="14.1" customHeight="1" x14ac:dyDescent="0.2">
      <c r="A48" s="306">
        <v>62</v>
      </c>
      <c r="B48" s="307" t="s">
        <v>270</v>
      </c>
      <c r="C48" s="308"/>
      <c r="D48" s="113">
        <v>5.0617251797062197</v>
      </c>
      <c r="E48" s="115">
        <v>3887</v>
      </c>
      <c r="F48" s="114">
        <v>3590</v>
      </c>
      <c r="G48" s="114">
        <v>3980</v>
      </c>
      <c r="H48" s="114">
        <v>3035</v>
      </c>
      <c r="I48" s="140">
        <v>3897</v>
      </c>
      <c r="J48" s="115">
        <v>-10</v>
      </c>
      <c r="K48" s="116">
        <v>-0.25660764690787785</v>
      </c>
    </row>
    <row r="49" spans="1:11" ht="14.1" customHeight="1" x14ac:dyDescent="0.2">
      <c r="A49" s="306">
        <v>63</v>
      </c>
      <c r="B49" s="307" t="s">
        <v>271</v>
      </c>
      <c r="C49" s="308"/>
      <c r="D49" s="113">
        <v>4.4848421710594852</v>
      </c>
      <c r="E49" s="115">
        <v>3444</v>
      </c>
      <c r="F49" s="114">
        <v>2939</v>
      </c>
      <c r="G49" s="114">
        <v>3082</v>
      </c>
      <c r="H49" s="114">
        <v>2885</v>
      </c>
      <c r="I49" s="140">
        <v>3078</v>
      </c>
      <c r="J49" s="115">
        <v>366</v>
      </c>
      <c r="K49" s="116">
        <v>11.890838206627681</v>
      </c>
    </row>
    <row r="50" spans="1:11" ht="14.1" customHeight="1" x14ac:dyDescent="0.2">
      <c r="A50" s="306" t="s">
        <v>272</v>
      </c>
      <c r="B50" s="307" t="s">
        <v>273</v>
      </c>
      <c r="C50" s="308"/>
      <c r="D50" s="113">
        <v>0.85686008959266591</v>
      </c>
      <c r="E50" s="115">
        <v>658</v>
      </c>
      <c r="F50" s="114">
        <v>449</v>
      </c>
      <c r="G50" s="114">
        <v>600</v>
      </c>
      <c r="H50" s="114">
        <v>607</v>
      </c>
      <c r="I50" s="140">
        <v>547</v>
      </c>
      <c r="J50" s="115">
        <v>111</v>
      </c>
      <c r="K50" s="116">
        <v>20.292504570383912</v>
      </c>
    </row>
    <row r="51" spans="1:11" ht="14.1" customHeight="1" x14ac:dyDescent="0.2">
      <c r="A51" s="306" t="s">
        <v>274</v>
      </c>
      <c r="B51" s="307" t="s">
        <v>275</v>
      </c>
      <c r="C51" s="308"/>
      <c r="D51" s="113">
        <v>3.1539743723304512</v>
      </c>
      <c r="E51" s="115">
        <v>2422</v>
      </c>
      <c r="F51" s="114">
        <v>2080</v>
      </c>
      <c r="G51" s="114">
        <v>2125</v>
      </c>
      <c r="H51" s="114">
        <v>1924</v>
      </c>
      <c r="I51" s="140">
        <v>2166</v>
      </c>
      <c r="J51" s="115">
        <v>256</v>
      </c>
      <c r="K51" s="116">
        <v>11.819021237303787</v>
      </c>
    </row>
    <row r="52" spans="1:11" ht="14.1" customHeight="1" x14ac:dyDescent="0.2">
      <c r="A52" s="306">
        <v>71</v>
      </c>
      <c r="B52" s="307" t="s">
        <v>276</v>
      </c>
      <c r="C52" s="308"/>
      <c r="D52" s="113">
        <v>12.62110636524638</v>
      </c>
      <c r="E52" s="115">
        <v>9692</v>
      </c>
      <c r="F52" s="114">
        <v>8487</v>
      </c>
      <c r="G52" s="114">
        <v>8720</v>
      </c>
      <c r="H52" s="114">
        <v>7325</v>
      </c>
      <c r="I52" s="140">
        <v>9582</v>
      </c>
      <c r="J52" s="115">
        <v>110</v>
      </c>
      <c r="K52" s="116">
        <v>1.147985806720935</v>
      </c>
    </row>
    <row r="53" spans="1:11" ht="14.1" customHeight="1" x14ac:dyDescent="0.2">
      <c r="A53" s="306" t="s">
        <v>277</v>
      </c>
      <c r="B53" s="307" t="s">
        <v>278</v>
      </c>
      <c r="C53" s="308"/>
      <c r="D53" s="113">
        <v>3.6488175851651214</v>
      </c>
      <c r="E53" s="115">
        <v>2802</v>
      </c>
      <c r="F53" s="114">
        <v>2463</v>
      </c>
      <c r="G53" s="114">
        <v>2614</v>
      </c>
      <c r="H53" s="114">
        <v>2196</v>
      </c>
      <c r="I53" s="140">
        <v>2809</v>
      </c>
      <c r="J53" s="115">
        <v>-7</v>
      </c>
      <c r="K53" s="116">
        <v>-0.24919900320398719</v>
      </c>
    </row>
    <row r="54" spans="1:11" ht="14.1" customHeight="1" x14ac:dyDescent="0.2">
      <c r="A54" s="306" t="s">
        <v>279</v>
      </c>
      <c r="B54" s="307" t="s">
        <v>280</v>
      </c>
      <c r="C54" s="308"/>
      <c r="D54" s="113">
        <v>7.7078341493905613</v>
      </c>
      <c r="E54" s="115">
        <v>5919</v>
      </c>
      <c r="F54" s="114">
        <v>5287</v>
      </c>
      <c r="G54" s="114">
        <v>5289</v>
      </c>
      <c r="H54" s="114">
        <v>4379</v>
      </c>
      <c r="I54" s="140">
        <v>5828</v>
      </c>
      <c r="J54" s="115">
        <v>91</v>
      </c>
      <c r="K54" s="116">
        <v>1.5614275909402882</v>
      </c>
    </row>
    <row r="55" spans="1:11" ht="14.1" customHeight="1" x14ac:dyDescent="0.2">
      <c r="A55" s="306">
        <v>72</v>
      </c>
      <c r="B55" s="307" t="s">
        <v>281</v>
      </c>
      <c r="C55" s="308"/>
      <c r="D55" s="113">
        <v>3.1565788102927388</v>
      </c>
      <c r="E55" s="115">
        <v>2424</v>
      </c>
      <c r="F55" s="114">
        <v>2774</v>
      </c>
      <c r="G55" s="114">
        <v>1814</v>
      </c>
      <c r="H55" s="114">
        <v>1658</v>
      </c>
      <c r="I55" s="140">
        <v>2314</v>
      </c>
      <c r="J55" s="115">
        <v>110</v>
      </c>
      <c r="K55" s="116">
        <v>4.7536732929991361</v>
      </c>
    </row>
    <row r="56" spans="1:11" ht="14.1" customHeight="1" x14ac:dyDescent="0.2">
      <c r="A56" s="306" t="s">
        <v>282</v>
      </c>
      <c r="B56" s="307" t="s">
        <v>283</v>
      </c>
      <c r="C56" s="308"/>
      <c r="D56" s="113">
        <v>1.7996666319408272</v>
      </c>
      <c r="E56" s="115">
        <v>1382</v>
      </c>
      <c r="F56" s="114">
        <v>1879</v>
      </c>
      <c r="G56" s="114">
        <v>883</v>
      </c>
      <c r="H56" s="114">
        <v>751</v>
      </c>
      <c r="I56" s="140">
        <v>1291</v>
      </c>
      <c r="J56" s="115">
        <v>91</v>
      </c>
      <c r="K56" s="116">
        <v>7.0487993803253293</v>
      </c>
    </row>
    <row r="57" spans="1:11" ht="14.1" customHeight="1" x14ac:dyDescent="0.2">
      <c r="A57" s="306" t="s">
        <v>284</v>
      </c>
      <c r="B57" s="307" t="s">
        <v>285</v>
      </c>
      <c r="C57" s="308"/>
      <c r="D57" s="113">
        <v>0.95061985623502443</v>
      </c>
      <c r="E57" s="115">
        <v>730</v>
      </c>
      <c r="F57" s="114">
        <v>656</v>
      </c>
      <c r="G57" s="114">
        <v>700</v>
      </c>
      <c r="H57" s="114">
        <v>665</v>
      </c>
      <c r="I57" s="140">
        <v>680</v>
      </c>
      <c r="J57" s="115">
        <v>50</v>
      </c>
      <c r="K57" s="116">
        <v>7.3529411764705879</v>
      </c>
    </row>
    <row r="58" spans="1:11" ht="14.1" customHeight="1" x14ac:dyDescent="0.2">
      <c r="A58" s="306">
        <v>73</v>
      </c>
      <c r="B58" s="307" t="s">
        <v>286</v>
      </c>
      <c r="C58" s="308"/>
      <c r="D58" s="113">
        <v>1.8426398583185748</v>
      </c>
      <c r="E58" s="115">
        <v>1415</v>
      </c>
      <c r="F58" s="114">
        <v>1099</v>
      </c>
      <c r="G58" s="114">
        <v>1521</v>
      </c>
      <c r="H58" s="114">
        <v>1248</v>
      </c>
      <c r="I58" s="140">
        <v>1366</v>
      </c>
      <c r="J58" s="115">
        <v>49</v>
      </c>
      <c r="K58" s="116">
        <v>3.5871156661786237</v>
      </c>
    </row>
    <row r="59" spans="1:11" ht="14.1" customHeight="1" x14ac:dyDescent="0.2">
      <c r="A59" s="306" t="s">
        <v>287</v>
      </c>
      <c r="B59" s="307" t="s">
        <v>288</v>
      </c>
      <c r="C59" s="308"/>
      <c r="D59" s="113">
        <v>0.94671319929159292</v>
      </c>
      <c r="E59" s="115">
        <v>727</v>
      </c>
      <c r="F59" s="114">
        <v>541</v>
      </c>
      <c r="G59" s="114">
        <v>792</v>
      </c>
      <c r="H59" s="114">
        <v>625</v>
      </c>
      <c r="I59" s="140">
        <v>713</v>
      </c>
      <c r="J59" s="115">
        <v>14</v>
      </c>
      <c r="K59" s="116">
        <v>1.9635343618513323</v>
      </c>
    </row>
    <row r="60" spans="1:11" ht="14.1" customHeight="1" x14ac:dyDescent="0.2">
      <c r="A60" s="306">
        <v>81</v>
      </c>
      <c r="B60" s="307" t="s">
        <v>289</v>
      </c>
      <c r="C60" s="308"/>
      <c r="D60" s="113">
        <v>4.2126784040004166</v>
      </c>
      <c r="E60" s="115">
        <v>3235</v>
      </c>
      <c r="F60" s="114">
        <v>2752</v>
      </c>
      <c r="G60" s="114">
        <v>2748</v>
      </c>
      <c r="H60" s="114">
        <v>2716</v>
      </c>
      <c r="I60" s="140">
        <v>3068</v>
      </c>
      <c r="J60" s="115">
        <v>167</v>
      </c>
      <c r="K60" s="116">
        <v>5.4432855280312911</v>
      </c>
    </row>
    <row r="61" spans="1:11" ht="14.1" customHeight="1" x14ac:dyDescent="0.2">
      <c r="A61" s="306" t="s">
        <v>290</v>
      </c>
      <c r="B61" s="307" t="s">
        <v>291</v>
      </c>
      <c r="C61" s="308"/>
      <c r="D61" s="113">
        <v>1.2774768205021356</v>
      </c>
      <c r="E61" s="115">
        <v>981</v>
      </c>
      <c r="F61" s="114">
        <v>780</v>
      </c>
      <c r="G61" s="114">
        <v>751</v>
      </c>
      <c r="H61" s="114">
        <v>870</v>
      </c>
      <c r="I61" s="140">
        <v>963</v>
      </c>
      <c r="J61" s="115">
        <v>18</v>
      </c>
      <c r="K61" s="116">
        <v>1.8691588785046729</v>
      </c>
    </row>
    <row r="62" spans="1:11" ht="14.1" customHeight="1" x14ac:dyDescent="0.2">
      <c r="A62" s="306" t="s">
        <v>292</v>
      </c>
      <c r="B62" s="307" t="s">
        <v>293</v>
      </c>
      <c r="C62" s="308"/>
      <c r="D62" s="113">
        <v>1.3178456089175956</v>
      </c>
      <c r="E62" s="115">
        <v>1012</v>
      </c>
      <c r="F62" s="114">
        <v>1045</v>
      </c>
      <c r="G62" s="114">
        <v>1039</v>
      </c>
      <c r="H62" s="114">
        <v>949</v>
      </c>
      <c r="I62" s="140">
        <v>932</v>
      </c>
      <c r="J62" s="115">
        <v>80</v>
      </c>
      <c r="K62" s="116">
        <v>8.5836909871244629</v>
      </c>
    </row>
    <row r="63" spans="1:11" ht="14.1" customHeight="1" x14ac:dyDescent="0.2">
      <c r="A63" s="306"/>
      <c r="B63" s="307" t="s">
        <v>294</v>
      </c>
      <c r="C63" s="308"/>
      <c r="D63" s="113">
        <v>1.0925617251797062</v>
      </c>
      <c r="E63" s="115">
        <v>839</v>
      </c>
      <c r="F63" s="114">
        <v>864</v>
      </c>
      <c r="G63" s="114">
        <v>785</v>
      </c>
      <c r="H63" s="114">
        <v>792</v>
      </c>
      <c r="I63" s="140">
        <v>787</v>
      </c>
      <c r="J63" s="115">
        <v>52</v>
      </c>
      <c r="K63" s="116">
        <v>6.6073697585768745</v>
      </c>
    </row>
    <row r="64" spans="1:11" ht="14.1" customHeight="1" x14ac:dyDescent="0.2">
      <c r="A64" s="306" t="s">
        <v>295</v>
      </c>
      <c r="B64" s="307" t="s">
        <v>296</v>
      </c>
      <c r="C64" s="308"/>
      <c r="D64" s="113">
        <v>0.62115845400562564</v>
      </c>
      <c r="E64" s="115">
        <v>477</v>
      </c>
      <c r="F64" s="114">
        <v>340</v>
      </c>
      <c r="G64" s="114">
        <v>311</v>
      </c>
      <c r="H64" s="114">
        <v>351</v>
      </c>
      <c r="I64" s="140">
        <v>402</v>
      </c>
      <c r="J64" s="115">
        <v>75</v>
      </c>
      <c r="K64" s="116">
        <v>18.656716417910449</v>
      </c>
    </row>
    <row r="65" spans="1:11" ht="14.1" customHeight="1" x14ac:dyDescent="0.2">
      <c r="A65" s="306" t="s">
        <v>297</v>
      </c>
      <c r="B65" s="307" t="s">
        <v>298</v>
      </c>
      <c r="C65" s="308"/>
      <c r="D65" s="113">
        <v>0.35550578185227627</v>
      </c>
      <c r="E65" s="115">
        <v>273</v>
      </c>
      <c r="F65" s="114">
        <v>229</v>
      </c>
      <c r="G65" s="114">
        <v>216</v>
      </c>
      <c r="H65" s="114">
        <v>194</v>
      </c>
      <c r="I65" s="140">
        <v>236</v>
      </c>
      <c r="J65" s="115">
        <v>37</v>
      </c>
      <c r="K65" s="116">
        <v>15.677966101694915</v>
      </c>
    </row>
    <row r="66" spans="1:11" ht="14.1" customHeight="1" x14ac:dyDescent="0.2">
      <c r="A66" s="306">
        <v>82</v>
      </c>
      <c r="B66" s="307" t="s">
        <v>299</v>
      </c>
      <c r="C66" s="308"/>
      <c r="D66" s="113">
        <v>1.8764975518283153</v>
      </c>
      <c r="E66" s="115">
        <v>1441</v>
      </c>
      <c r="F66" s="114">
        <v>1547</v>
      </c>
      <c r="G66" s="114">
        <v>1489</v>
      </c>
      <c r="H66" s="114">
        <v>1361</v>
      </c>
      <c r="I66" s="140">
        <v>1469</v>
      </c>
      <c r="J66" s="115">
        <v>-28</v>
      </c>
      <c r="K66" s="116">
        <v>-1.9060585432266848</v>
      </c>
    </row>
    <row r="67" spans="1:11" ht="14.1" customHeight="1" x14ac:dyDescent="0.2">
      <c r="A67" s="306" t="s">
        <v>300</v>
      </c>
      <c r="B67" s="307" t="s">
        <v>301</v>
      </c>
      <c r="C67" s="308"/>
      <c r="D67" s="113">
        <v>0.68887384102510674</v>
      </c>
      <c r="E67" s="115">
        <v>529</v>
      </c>
      <c r="F67" s="114">
        <v>610</v>
      </c>
      <c r="G67" s="114">
        <v>570</v>
      </c>
      <c r="H67" s="114">
        <v>543</v>
      </c>
      <c r="I67" s="140">
        <v>588</v>
      </c>
      <c r="J67" s="115">
        <v>-59</v>
      </c>
      <c r="K67" s="116">
        <v>-10.034013605442176</v>
      </c>
    </row>
    <row r="68" spans="1:11" ht="14.1" customHeight="1" x14ac:dyDescent="0.2">
      <c r="A68" s="306" t="s">
        <v>302</v>
      </c>
      <c r="B68" s="307" t="s">
        <v>303</v>
      </c>
      <c r="C68" s="308"/>
      <c r="D68" s="113">
        <v>0.95973538910303158</v>
      </c>
      <c r="E68" s="115">
        <v>737</v>
      </c>
      <c r="F68" s="114">
        <v>797</v>
      </c>
      <c r="G68" s="114">
        <v>724</v>
      </c>
      <c r="H68" s="114">
        <v>664</v>
      </c>
      <c r="I68" s="140">
        <v>682</v>
      </c>
      <c r="J68" s="115">
        <v>55</v>
      </c>
      <c r="K68" s="116">
        <v>8.064516129032258</v>
      </c>
    </row>
    <row r="69" spans="1:11" ht="14.1" customHeight="1" x14ac:dyDescent="0.2">
      <c r="A69" s="306">
        <v>83</v>
      </c>
      <c r="B69" s="307" t="s">
        <v>304</v>
      </c>
      <c r="C69" s="308"/>
      <c r="D69" s="113">
        <v>2.5393270132305448</v>
      </c>
      <c r="E69" s="115">
        <v>1950</v>
      </c>
      <c r="F69" s="114">
        <v>1295</v>
      </c>
      <c r="G69" s="114">
        <v>2709</v>
      </c>
      <c r="H69" s="114">
        <v>1333</v>
      </c>
      <c r="I69" s="140">
        <v>1585</v>
      </c>
      <c r="J69" s="115">
        <v>365</v>
      </c>
      <c r="K69" s="116">
        <v>23.028391167192428</v>
      </c>
    </row>
    <row r="70" spans="1:11" ht="14.1" customHeight="1" x14ac:dyDescent="0.2">
      <c r="A70" s="306" t="s">
        <v>305</v>
      </c>
      <c r="B70" s="307" t="s">
        <v>306</v>
      </c>
      <c r="C70" s="308"/>
      <c r="D70" s="113">
        <v>2.2228878008125847</v>
      </c>
      <c r="E70" s="115">
        <v>1707</v>
      </c>
      <c r="F70" s="114">
        <v>1102</v>
      </c>
      <c r="G70" s="114">
        <v>2440</v>
      </c>
      <c r="H70" s="114">
        <v>1126</v>
      </c>
      <c r="I70" s="140">
        <v>1338</v>
      </c>
      <c r="J70" s="115">
        <v>369</v>
      </c>
      <c r="K70" s="116">
        <v>27.578475336322871</v>
      </c>
    </row>
    <row r="71" spans="1:11" ht="14.1" customHeight="1" x14ac:dyDescent="0.2">
      <c r="A71" s="306"/>
      <c r="B71" s="307" t="s">
        <v>307</v>
      </c>
      <c r="C71" s="308"/>
      <c r="D71" s="113">
        <v>0.97405979789561414</v>
      </c>
      <c r="E71" s="115">
        <v>748</v>
      </c>
      <c r="F71" s="114">
        <v>514</v>
      </c>
      <c r="G71" s="114">
        <v>1195</v>
      </c>
      <c r="H71" s="114">
        <v>542</v>
      </c>
      <c r="I71" s="140">
        <v>671</v>
      </c>
      <c r="J71" s="115">
        <v>77</v>
      </c>
      <c r="K71" s="116">
        <v>11.475409836065573</v>
      </c>
    </row>
    <row r="72" spans="1:11" ht="14.1" customHeight="1" x14ac:dyDescent="0.2">
      <c r="A72" s="306">
        <v>84</v>
      </c>
      <c r="B72" s="307" t="s">
        <v>308</v>
      </c>
      <c r="C72" s="308"/>
      <c r="D72" s="113">
        <v>1.7072090842796124</v>
      </c>
      <c r="E72" s="115">
        <v>1311</v>
      </c>
      <c r="F72" s="114">
        <v>1086</v>
      </c>
      <c r="G72" s="114">
        <v>1652</v>
      </c>
      <c r="H72" s="114">
        <v>1178</v>
      </c>
      <c r="I72" s="140">
        <v>1600</v>
      </c>
      <c r="J72" s="115">
        <v>-289</v>
      </c>
      <c r="K72" s="116">
        <v>-18.0625</v>
      </c>
    </row>
    <row r="73" spans="1:11" ht="14.1" customHeight="1" x14ac:dyDescent="0.2">
      <c r="A73" s="306" t="s">
        <v>309</v>
      </c>
      <c r="B73" s="307" t="s">
        <v>310</v>
      </c>
      <c r="C73" s="308"/>
      <c r="D73" s="113">
        <v>0.33076362121054276</v>
      </c>
      <c r="E73" s="115">
        <v>254</v>
      </c>
      <c r="F73" s="114">
        <v>176</v>
      </c>
      <c r="G73" s="114">
        <v>473</v>
      </c>
      <c r="H73" s="114">
        <v>196</v>
      </c>
      <c r="I73" s="140">
        <v>286</v>
      </c>
      <c r="J73" s="115">
        <v>-32</v>
      </c>
      <c r="K73" s="116">
        <v>-11.188811188811188</v>
      </c>
    </row>
    <row r="74" spans="1:11" ht="14.1" customHeight="1" x14ac:dyDescent="0.2">
      <c r="A74" s="306" t="s">
        <v>311</v>
      </c>
      <c r="B74" s="307" t="s">
        <v>312</v>
      </c>
      <c r="C74" s="308"/>
      <c r="D74" s="113">
        <v>9.5061985623502446E-2</v>
      </c>
      <c r="E74" s="115">
        <v>73</v>
      </c>
      <c r="F74" s="114">
        <v>66</v>
      </c>
      <c r="G74" s="114">
        <v>129</v>
      </c>
      <c r="H74" s="114">
        <v>73</v>
      </c>
      <c r="I74" s="140">
        <v>89</v>
      </c>
      <c r="J74" s="115">
        <v>-16</v>
      </c>
      <c r="K74" s="116">
        <v>-17.977528089887642</v>
      </c>
    </row>
    <row r="75" spans="1:11" ht="14.1" customHeight="1" x14ac:dyDescent="0.2">
      <c r="A75" s="306" t="s">
        <v>313</v>
      </c>
      <c r="B75" s="307" t="s">
        <v>314</v>
      </c>
      <c r="C75" s="308"/>
      <c r="D75" s="113">
        <v>1.014428586311074</v>
      </c>
      <c r="E75" s="115">
        <v>779</v>
      </c>
      <c r="F75" s="114">
        <v>666</v>
      </c>
      <c r="G75" s="114">
        <v>810</v>
      </c>
      <c r="H75" s="114">
        <v>729</v>
      </c>
      <c r="I75" s="140">
        <v>970</v>
      </c>
      <c r="J75" s="115">
        <v>-191</v>
      </c>
      <c r="K75" s="116">
        <v>-19.690721649484537</v>
      </c>
    </row>
    <row r="76" spans="1:11" ht="14.1" customHeight="1" x14ac:dyDescent="0.2">
      <c r="A76" s="306">
        <v>91</v>
      </c>
      <c r="B76" s="307" t="s">
        <v>315</v>
      </c>
      <c r="C76" s="308"/>
      <c r="D76" s="113">
        <v>0.3841545994374414</v>
      </c>
      <c r="E76" s="115">
        <v>295</v>
      </c>
      <c r="F76" s="114">
        <v>211</v>
      </c>
      <c r="G76" s="114">
        <v>302</v>
      </c>
      <c r="H76" s="114">
        <v>227</v>
      </c>
      <c r="I76" s="140">
        <v>219</v>
      </c>
      <c r="J76" s="115">
        <v>76</v>
      </c>
      <c r="K76" s="116">
        <v>34.703196347031962</v>
      </c>
    </row>
    <row r="77" spans="1:11" ht="14.1" customHeight="1" x14ac:dyDescent="0.2">
      <c r="A77" s="306">
        <v>92</v>
      </c>
      <c r="B77" s="307" t="s">
        <v>316</v>
      </c>
      <c r="C77" s="308"/>
      <c r="D77" s="113">
        <v>24.869778101885615</v>
      </c>
      <c r="E77" s="115">
        <v>19098</v>
      </c>
      <c r="F77" s="114">
        <v>20641</v>
      </c>
      <c r="G77" s="114">
        <v>18484</v>
      </c>
      <c r="H77" s="114">
        <v>17982</v>
      </c>
      <c r="I77" s="140">
        <v>18082</v>
      </c>
      <c r="J77" s="115">
        <v>1016</v>
      </c>
      <c r="K77" s="116">
        <v>5.6188474726247097</v>
      </c>
    </row>
    <row r="78" spans="1:11" ht="14.1" customHeight="1" x14ac:dyDescent="0.2">
      <c r="A78" s="306">
        <v>93</v>
      </c>
      <c r="B78" s="307" t="s">
        <v>317</v>
      </c>
      <c r="C78" s="308"/>
      <c r="D78" s="113">
        <v>0.14845296385040108</v>
      </c>
      <c r="E78" s="115">
        <v>114</v>
      </c>
      <c r="F78" s="114">
        <v>91</v>
      </c>
      <c r="G78" s="114">
        <v>100</v>
      </c>
      <c r="H78" s="114">
        <v>86</v>
      </c>
      <c r="I78" s="140">
        <v>91</v>
      </c>
      <c r="J78" s="115">
        <v>23</v>
      </c>
      <c r="K78" s="116">
        <v>25.274725274725274</v>
      </c>
    </row>
    <row r="79" spans="1:11" ht="14.1" customHeight="1" x14ac:dyDescent="0.2">
      <c r="A79" s="306">
        <v>94</v>
      </c>
      <c r="B79" s="307" t="s">
        <v>318</v>
      </c>
      <c r="C79" s="308"/>
      <c r="D79" s="113">
        <v>6.4381706427752894</v>
      </c>
      <c r="E79" s="115">
        <v>4944</v>
      </c>
      <c r="F79" s="114">
        <v>8512</v>
      </c>
      <c r="G79" s="114">
        <v>7621</v>
      </c>
      <c r="H79" s="114">
        <v>6399</v>
      </c>
      <c r="I79" s="140">
        <v>5714</v>
      </c>
      <c r="J79" s="115">
        <v>-770</v>
      </c>
      <c r="K79" s="116">
        <v>-13.475673783689185</v>
      </c>
    </row>
    <row r="80" spans="1:11" ht="14.1" customHeight="1" x14ac:dyDescent="0.2">
      <c r="A80" s="306" t="s">
        <v>319</v>
      </c>
      <c r="B80" s="307" t="s">
        <v>320</v>
      </c>
      <c r="C80" s="308"/>
      <c r="D80" s="113">
        <v>2.6044379622877385E-2</v>
      </c>
      <c r="E80" s="115">
        <v>20</v>
      </c>
      <c r="F80" s="114">
        <v>13</v>
      </c>
      <c r="G80" s="114">
        <v>24</v>
      </c>
      <c r="H80" s="114">
        <v>9</v>
      </c>
      <c r="I80" s="140">
        <v>12</v>
      </c>
      <c r="J80" s="115">
        <v>8</v>
      </c>
      <c r="K80" s="116">
        <v>66.666666666666671</v>
      </c>
    </row>
    <row r="81" spans="1:11" ht="14.1" customHeight="1" x14ac:dyDescent="0.2">
      <c r="A81" s="310" t="s">
        <v>321</v>
      </c>
      <c r="B81" s="311" t="s">
        <v>334</v>
      </c>
      <c r="C81" s="312"/>
      <c r="D81" s="125">
        <v>0.16798624856755912</v>
      </c>
      <c r="E81" s="143">
        <v>129</v>
      </c>
      <c r="F81" s="144">
        <v>116</v>
      </c>
      <c r="G81" s="144">
        <v>195</v>
      </c>
      <c r="H81" s="144">
        <v>127</v>
      </c>
      <c r="I81" s="145">
        <v>141</v>
      </c>
      <c r="J81" s="143">
        <v>-12</v>
      </c>
      <c r="K81" s="146">
        <v>-8.5106382978723403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461845</v>
      </c>
      <c r="C10" s="114">
        <v>250426</v>
      </c>
      <c r="D10" s="114">
        <v>211419</v>
      </c>
      <c r="E10" s="114">
        <v>365288</v>
      </c>
      <c r="F10" s="114">
        <v>92053</v>
      </c>
      <c r="G10" s="114">
        <v>46370</v>
      </c>
      <c r="H10" s="114">
        <v>108082</v>
      </c>
      <c r="I10" s="115">
        <v>102833</v>
      </c>
      <c r="J10" s="114">
        <v>73220</v>
      </c>
      <c r="K10" s="114">
        <v>29613</v>
      </c>
      <c r="L10" s="423">
        <v>48536</v>
      </c>
      <c r="M10" s="424">
        <v>51548</v>
      </c>
    </row>
    <row r="11" spans="1:13" ht="11.1" customHeight="1" x14ac:dyDescent="0.2">
      <c r="A11" s="422" t="s">
        <v>388</v>
      </c>
      <c r="B11" s="115">
        <v>463323</v>
      </c>
      <c r="C11" s="114">
        <v>251865</v>
      </c>
      <c r="D11" s="114">
        <v>211458</v>
      </c>
      <c r="E11" s="114">
        <v>365834</v>
      </c>
      <c r="F11" s="114">
        <v>93093</v>
      </c>
      <c r="G11" s="114">
        <v>44614</v>
      </c>
      <c r="H11" s="114">
        <v>109732</v>
      </c>
      <c r="I11" s="115">
        <v>105085</v>
      </c>
      <c r="J11" s="114">
        <v>74850</v>
      </c>
      <c r="K11" s="114">
        <v>30235</v>
      </c>
      <c r="L11" s="423">
        <v>44442</v>
      </c>
      <c r="M11" s="424">
        <v>44114</v>
      </c>
    </row>
    <row r="12" spans="1:13" ht="11.1" customHeight="1" x14ac:dyDescent="0.2">
      <c r="A12" s="422" t="s">
        <v>389</v>
      </c>
      <c r="B12" s="115">
        <v>473783</v>
      </c>
      <c r="C12" s="114">
        <v>257751</v>
      </c>
      <c r="D12" s="114">
        <v>216032</v>
      </c>
      <c r="E12" s="114">
        <v>374887</v>
      </c>
      <c r="F12" s="114">
        <v>94364</v>
      </c>
      <c r="G12" s="114">
        <v>49933</v>
      </c>
      <c r="H12" s="114">
        <v>111727</v>
      </c>
      <c r="I12" s="115">
        <v>105041</v>
      </c>
      <c r="J12" s="114">
        <v>73422</v>
      </c>
      <c r="K12" s="114">
        <v>31619</v>
      </c>
      <c r="L12" s="423">
        <v>60386</v>
      </c>
      <c r="M12" s="424">
        <v>51732</v>
      </c>
    </row>
    <row r="13" spans="1:13" s="110" customFormat="1" ht="11.1" customHeight="1" x14ac:dyDescent="0.2">
      <c r="A13" s="422" t="s">
        <v>390</v>
      </c>
      <c r="B13" s="115">
        <v>474403</v>
      </c>
      <c r="C13" s="114">
        <v>257301</v>
      </c>
      <c r="D13" s="114">
        <v>217102</v>
      </c>
      <c r="E13" s="114">
        <v>373239</v>
      </c>
      <c r="F13" s="114">
        <v>96589</v>
      </c>
      <c r="G13" s="114">
        <v>48769</v>
      </c>
      <c r="H13" s="114">
        <v>113278</v>
      </c>
      <c r="I13" s="115">
        <v>106743</v>
      </c>
      <c r="J13" s="114">
        <v>74864</v>
      </c>
      <c r="K13" s="114">
        <v>31879</v>
      </c>
      <c r="L13" s="423">
        <v>43996</v>
      </c>
      <c r="M13" s="424">
        <v>45205</v>
      </c>
    </row>
    <row r="14" spans="1:13" ht="15" customHeight="1" x14ac:dyDescent="0.2">
      <c r="A14" s="422" t="s">
        <v>391</v>
      </c>
      <c r="B14" s="115">
        <v>474122</v>
      </c>
      <c r="C14" s="114">
        <v>257147</v>
      </c>
      <c r="D14" s="114">
        <v>216975</v>
      </c>
      <c r="E14" s="114">
        <v>364195</v>
      </c>
      <c r="F14" s="114">
        <v>106218</v>
      </c>
      <c r="G14" s="114">
        <v>47134</v>
      </c>
      <c r="H14" s="114">
        <v>114347</v>
      </c>
      <c r="I14" s="115">
        <v>106775</v>
      </c>
      <c r="J14" s="114">
        <v>74828</v>
      </c>
      <c r="K14" s="114">
        <v>31947</v>
      </c>
      <c r="L14" s="423">
        <v>51969</v>
      </c>
      <c r="M14" s="424">
        <v>53267</v>
      </c>
    </row>
    <row r="15" spans="1:13" ht="11.1" customHeight="1" x14ac:dyDescent="0.2">
      <c r="A15" s="422" t="s">
        <v>388</v>
      </c>
      <c r="B15" s="115">
        <v>476655</v>
      </c>
      <c r="C15" s="114">
        <v>259240</v>
      </c>
      <c r="D15" s="114">
        <v>217415</v>
      </c>
      <c r="E15" s="114">
        <v>364368</v>
      </c>
      <c r="F15" s="114">
        <v>108733</v>
      </c>
      <c r="G15" s="114">
        <v>45839</v>
      </c>
      <c r="H15" s="114">
        <v>116427</v>
      </c>
      <c r="I15" s="115">
        <v>107293</v>
      </c>
      <c r="J15" s="114">
        <v>75163</v>
      </c>
      <c r="K15" s="114">
        <v>32130</v>
      </c>
      <c r="L15" s="423">
        <v>47863</v>
      </c>
      <c r="M15" s="424">
        <v>46598</v>
      </c>
    </row>
    <row r="16" spans="1:13" ht="11.1" customHeight="1" x14ac:dyDescent="0.2">
      <c r="A16" s="422" t="s">
        <v>389</v>
      </c>
      <c r="B16" s="115">
        <v>485221</v>
      </c>
      <c r="C16" s="114">
        <v>263984</v>
      </c>
      <c r="D16" s="114">
        <v>221237</v>
      </c>
      <c r="E16" s="114">
        <v>371709</v>
      </c>
      <c r="F16" s="114">
        <v>109779</v>
      </c>
      <c r="G16" s="114">
        <v>50622</v>
      </c>
      <c r="H16" s="114">
        <v>118411</v>
      </c>
      <c r="I16" s="115">
        <v>107172</v>
      </c>
      <c r="J16" s="114">
        <v>74005</v>
      </c>
      <c r="K16" s="114">
        <v>33167</v>
      </c>
      <c r="L16" s="423">
        <v>63761</v>
      </c>
      <c r="M16" s="424">
        <v>56890</v>
      </c>
    </row>
    <row r="17" spans="1:13" s="110" customFormat="1" ht="11.1" customHeight="1" x14ac:dyDescent="0.2">
      <c r="A17" s="422" t="s">
        <v>390</v>
      </c>
      <c r="B17" s="115">
        <v>486481</v>
      </c>
      <c r="C17" s="114">
        <v>263099</v>
      </c>
      <c r="D17" s="114">
        <v>223382</v>
      </c>
      <c r="E17" s="114">
        <v>373784</v>
      </c>
      <c r="F17" s="114">
        <v>112244</v>
      </c>
      <c r="G17" s="114">
        <v>49991</v>
      </c>
      <c r="H17" s="114">
        <v>120205</v>
      </c>
      <c r="I17" s="115">
        <v>108728</v>
      </c>
      <c r="J17" s="114">
        <v>75230</v>
      </c>
      <c r="K17" s="114">
        <v>33498</v>
      </c>
      <c r="L17" s="423">
        <v>49788</v>
      </c>
      <c r="M17" s="424">
        <v>50704</v>
      </c>
    </row>
    <row r="18" spans="1:13" ht="15" customHeight="1" x14ac:dyDescent="0.2">
      <c r="A18" s="422" t="s">
        <v>392</v>
      </c>
      <c r="B18" s="115">
        <v>486006</v>
      </c>
      <c r="C18" s="114">
        <v>262750</v>
      </c>
      <c r="D18" s="114">
        <v>223256</v>
      </c>
      <c r="E18" s="114">
        <v>371044</v>
      </c>
      <c r="F18" s="114">
        <v>114374</v>
      </c>
      <c r="G18" s="114">
        <v>48058</v>
      </c>
      <c r="H18" s="114">
        <v>121418</v>
      </c>
      <c r="I18" s="115">
        <v>106106</v>
      </c>
      <c r="J18" s="114">
        <v>73322</v>
      </c>
      <c r="K18" s="114">
        <v>32784</v>
      </c>
      <c r="L18" s="423">
        <v>54335</v>
      </c>
      <c r="M18" s="424">
        <v>55654</v>
      </c>
    </row>
    <row r="19" spans="1:13" ht="11.1" customHeight="1" x14ac:dyDescent="0.2">
      <c r="A19" s="422" t="s">
        <v>388</v>
      </c>
      <c r="B19" s="115">
        <v>488107</v>
      </c>
      <c r="C19" s="114">
        <v>264314</v>
      </c>
      <c r="D19" s="114">
        <v>223793</v>
      </c>
      <c r="E19" s="114">
        <v>371100</v>
      </c>
      <c r="F19" s="114">
        <v>116426</v>
      </c>
      <c r="G19" s="114">
        <v>45982</v>
      </c>
      <c r="H19" s="114">
        <v>123651</v>
      </c>
      <c r="I19" s="115">
        <v>108472</v>
      </c>
      <c r="J19" s="114">
        <v>75019</v>
      </c>
      <c r="K19" s="114">
        <v>33453</v>
      </c>
      <c r="L19" s="423">
        <v>49623</v>
      </c>
      <c r="M19" s="424">
        <v>49338</v>
      </c>
    </row>
    <row r="20" spans="1:13" ht="11.1" customHeight="1" x14ac:dyDescent="0.2">
      <c r="A20" s="422" t="s">
        <v>389</v>
      </c>
      <c r="B20" s="115">
        <v>496826</v>
      </c>
      <c r="C20" s="114">
        <v>269045</v>
      </c>
      <c r="D20" s="114">
        <v>227781</v>
      </c>
      <c r="E20" s="114">
        <v>377697</v>
      </c>
      <c r="F20" s="114">
        <v>118127</v>
      </c>
      <c r="G20" s="114">
        <v>50985</v>
      </c>
      <c r="H20" s="114">
        <v>125577</v>
      </c>
      <c r="I20" s="115">
        <v>108187</v>
      </c>
      <c r="J20" s="114">
        <v>73591</v>
      </c>
      <c r="K20" s="114">
        <v>34596</v>
      </c>
      <c r="L20" s="423">
        <v>62762</v>
      </c>
      <c r="M20" s="424">
        <v>55721</v>
      </c>
    </row>
    <row r="21" spans="1:13" s="110" customFormat="1" ht="11.1" customHeight="1" x14ac:dyDescent="0.2">
      <c r="A21" s="422" t="s">
        <v>390</v>
      </c>
      <c r="B21" s="115">
        <v>498550</v>
      </c>
      <c r="C21" s="114">
        <v>268689</v>
      </c>
      <c r="D21" s="114">
        <v>229861</v>
      </c>
      <c r="E21" s="114">
        <v>377543</v>
      </c>
      <c r="F21" s="114">
        <v>120760</v>
      </c>
      <c r="G21" s="114">
        <v>50193</v>
      </c>
      <c r="H21" s="114">
        <v>127761</v>
      </c>
      <c r="I21" s="115">
        <v>110402</v>
      </c>
      <c r="J21" s="114">
        <v>75321</v>
      </c>
      <c r="K21" s="114">
        <v>35081</v>
      </c>
      <c r="L21" s="423">
        <v>49372</v>
      </c>
      <c r="M21" s="424">
        <v>50357</v>
      </c>
    </row>
    <row r="22" spans="1:13" ht="15" customHeight="1" x14ac:dyDescent="0.2">
      <c r="A22" s="422" t="s">
        <v>393</v>
      </c>
      <c r="B22" s="115">
        <v>496394</v>
      </c>
      <c r="C22" s="114">
        <v>267325</v>
      </c>
      <c r="D22" s="114">
        <v>229069</v>
      </c>
      <c r="E22" s="114">
        <v>374924</v>
      </c>
      <c r="F22" s="114">
        <v>120453</v>
      </c>
      <c r="G22" s="114">
        <v>47196</v>
      </c>
      <c r="H22" s="114">
        <v>129029</v>
      </c>
      <c r="I22" s="115">
        <v>109532</v>
      </c>
      <c r="J22" s="114">
        <v>74891</v>
      </c>
      <c r="K22" s="114">
        <v>34641</v>
      </c>
      <c r="L22" s="423">
        <v>52471</v>
      </c>
      <c r="M22" s="424">
        <v>55270</v>
      </c>
    </row>
    <row r="23" spans="1:13" ht="11.1" customHeight="1" x14ac:dyDescent="0.2">
      <c r="A23" s="422" t="s">
        <v>388</v>
      </c>
      <c r="B23" s="115">
        <v>499024</v>
      </c>
      <c r="C23" s="114">
        <v>269423</v>
      </c>
      <c r="D23" s="114">
        <v>229601</v>
      </c>
      <c r="E23" s="114">
        <v>375806</v>
      </c>
      <c r="F23" s="114">
        <v>122082</v>
      </c>
      <c r="G23" s="114">
        <v>45554</v>
      </c>
      <c r="H23" s="114">
        <v>131243</v>
      </c>
      <c r="I23" s="115">
        <v>111620</v>
      </c>
      <c r="J23" s="114">
        <v>76571</v>
      </c>
      <c r="K23" s="114">
        <v>35049</v>
      </c>
      <c r="L23" s="423">
        <v>51311</v>
      </c>
      <c r="M23" s="424">
        <v>50157</v>
      </c>
    </row>
    <row r="24" spans="1:13" ht="11.1" customHeight="1" x14ac:dyDescent="0.2">
      <c r="A24" s="422" t="s">
        <v>389</v>
      </c>
      <c r="B24" s="115">
        <v>509790</v>
      </c>
      <c r="C24" s="114">
        <v>275374</v>
      </c>
      <c r="D24" s="114">
        <v>234416</v>
      </c>
      <c r="E24" s="114">
        <v>382209</v>
      </c>
      <c r="F24" s="114">
        <v>124362</v>
      </c>
      <c r="G24" s="114">
        <v>50559</v>
      </c>
      <c r="H24" s="114">
        <v>133933</v>
      </c>
      <c r="I24" s="115">
        <v>111851</v>
      </c>
      <c r="J24" s="114">
        <v>75305</v>
      </c>
      <c r="K24" s="114">
        <v>36546</v>
      </c>
      <c r="L24" s="423">
        <v>65975</v>
      </c>
      <c r="M24" s="424">
        <v>58180</v>
      </c>
    </row>
    <row r="25" spans="1:13" s="110" customFormat="1" ht="11.1" customHeight="1" x14ac:dyDescent="0.2">
      <c r="A25" s="422" t="s">
        <v>390</v>
      </c>
      <c r="B25" s="115">
        <v>508462</v>
      </c>
      <c r="C25" s="114">
        <v>273761</v>
      </c>
      <c r="D25" s="114">
        <v>234701</v>
      </c>
      <c r="E25" s="114">
        <v>378236</v>
      </c>
      <c r="F25" s="114">
        <v>125841</v>
      </c>
      <c r="G25" s="114">
        <v>49481</v>
      </c>
      <c r="H25" s="114">
        <v>135226</v>
      </c>
      <c r="I25" s="115">
        <v>113632</v>
      </c>
      <c r="J25" s="114">
        <v>76963</v>
      </c>
      <c r="K25" s="114">
        <v>36669</v>
      </c>
      <c r="L25" s="423">
        <v>52017</v>
      </c>
      <c r="M25" s="424">
        <v>53963</v>
      </c>
    </row>
    <row r="26" spans="1:13" ht="15" customHeight="1" x14ac:dyDescent="0.2">
      <c r="A26" s="422" t="s">
        <v>394</v>
      </c>
      <c r="B26" s="115">
        <v>509422</v>
      </c>
      <c r="C26" s="114">
        <v>273959</v>
      </c>
      <c r="D26" s="114">
        <v>235463</v>
      </c>
      <c r="E26" s="114">
        <v>377878</v>
      </c>
      <c r="F26" s="114">
        <v>127134</v>
      </c>
      <c r="G26" s="114">
        <v>47863</v>
      </c>
      <c r="H26" s="114">
        <v>137038</v>
      </c>
      <c r="I26" s="115">
        <v>111516</v>
      </c>
      <c r="J26" s="114">
        <v>75566</v>
      </c>
      <c r="K26" s="114">
        <v>35950</v>
      </c>
      <c r="L26" s="423">
        <v>55739</v>
      </c>
      <c r="M26" s="424">
        <v>56387</v>
      </c>
    </row>
    <row r="27" spans="1:13" ht="11.1" customHeight="1" x14ac:dyDescent="0.2">
      <c r="A27" s="422" t="s">
        <v>388</v>
      </c>
      <c r="B27" s="115">
        <v>512224</v>
      </c>
      <c r="C27" s="114">
        <v>275627</v>
      </c>
      <c r="D27" s="114">
        <v>236597</v>
      </c>
      <c r="E27" s="114">
        <v>377593</v>
      </c>
      <c r="F27" s="114">
        <v>130297</v>
      </c>
      <c r="G27" s="114">
        <v>46535</v>
      </c>
      <c r="H27" s="114">
        <v>139526</v>
      </c>
      <c r="I27" s="115">
        <v>113184</v>
      </c>
      <c r="J27" s="114">
        <v>76894</v>
      </c>
      <c r="K27" s="114">
        <v>36290</v>
      </c>
      <c r="L27" s="423">
        <v>54825</v>
      </c>
      <c r="M27" s="424">
        <v>52124</v>
      </c>
    </row>
    <row r="28" spans="1:13" ht="11.1" customHeight="1" x14ac:dyDescent="0.2">
      <c r="A28" s="422" t="s">
        <v>389</v>
      </c>
      <c r="B28" s="115">
        <v>521484</v>
      </c>
      <c r="C28" s="114">
        <v>280050</v>
      </c>
      <c r="D28" s="114">
        <v>241434</v>
      </c>
      <c r="E28" s="114">
        <v>387435</v>
      </c>
      <c r="F28" s="114">
        <v>132775</v>
      </c>
      <c r="G28" s="114">
        <v>51143</v>
      </c>
      <c r="H28" s="114">
        <v>141480</v>
      </c>
      <c r="I28" s="115">
        <v>113363</v>
      </c>
      <c r="J28" s="114">
        <v>75757</v>
      </c>
      <c r="K28" s="114">
        <v>37606</v>
      </c>
      <c r="L28" s="423">
        <v>69535</v>
      </c>
      <c r="M28" s="424">
        <v>61676</v>
      </c>
    </row>
    <row r="29" spans="1:13" s="110" customFormat="1" ht="11.1" customHeight="1" x14ac:dyDescent="0.2">
      <c r="A29" s="422" t="s">
        <v>390</v>
      </c>
      <c r="B29" s="115">
        <v>520094</v>
      </c>
      <c r="C29" s="114">
        <v>278354</v>
      </c>
      <c r="D29" s="114">
        <v>241740</v>
      </c>
      <c r="E29" s="114">
        <v>385445</v>
      </c>
      <c r="F29" s="114">
        <v>134439</v>
      </c>
      <c r="G29" s="114">
        <v>50056</v>
      </c>
      <c r="H29" s="114">
        <v>142632</v>
      </c>
      <c r="I29" s="115">
        <v>115071</v>
      </c>
      <c r="J29" s="114">
        <v>77275</v>
      </c>
      <c r="K29" s="114">
        <v>37796</v>
      </c>
      <c r="L29" s="423">
        <v>54089</v>
      </c>
      <c r="M29" s="424">
        <v>55565</v>
      </c>
    </row>
    <row r="30" spans="1:13" ht="15" customHeight="1" x14ac:dyDescent="0.2">
      <c r="A30" s="422" t="s">
        <v>395</v>
      </c>
      <c r="B30" s="115">
        <v>520639</v>
      </c>
      <c r="C30" s="114">
        <v>279105</v>
      </c>
      <c r="D30" s="114">
        <v>241534</v>
      </c>
      <c r="E30" s="114">
        <v>385326</v>
      </c>
      <c r="F30" s="114">
        <v>135172</v>
      </c>
      <c r="G30" s="114">
        <v>48810</v>
      </c>
      <c r="H30" s="114">
        <v>143792</v>
      </c>
      <c r="I30" s="115">
        <v>111478</v>
      </c>
      <c r="J30" s="114">
        <v>74682</v>
      </c>
      <c r="K30" s="114">
        <v>36796</v>
      </c>
      <c r="L30" s="423">
        <v>59054</v>
      </c>
      <c r="M30" s="424">
        <v>58705</v>
      </c>
    </row>
    <row r="31" spans="1:13" ht="11.1" customHeight="1" x14ac:dyDescent="0.2">
      <c r="A31" s="422" t="s">
        <v>388</v>
      </c>
      <c r="B31" s="115">
        <v>522249</v>
      </c>
      <c r="C31" s="114">
        <v>280516</v>
      </c>
      <c r="D31" s="114">
        <v>241733</v>
      </c>
      <c r="E31" s="114">
        <v>385455</v>
      </c>
      <c r="F31" s="114">
        <v>136682</v>
      </c>
      <c r="G31" s="114">
        <v>47061</v>
      </c>
      <c r="H31" s="114">
        <v>145814</v>
      </c>
      <c r="I31" s="115">
        <v>112661</v>
      </c>
      <c r="J31" s="114">
        <v>75482</v>
      </c>
      <c r="K31" s="114">
        <v>37179</v>
      </c>
      <c r="L31" s="423">
        <v>57473</v>
      </c>
      <c r="M31" s="424">
        <v>55954</v>
      </c>
    </row>
    <row r="32" spans="1:13" ht="11.1" customHeight="1" x14ac:dyDescent="0.2">
      <c r="A32" s="422" t="s">
        <v>389</v>
      </c>
      <c r="B32" s="115">
        <v>533787</v>
      </c>
      <c r="C32" s="114">
        <v>285906</v>
      </c>
      <c r="D32" s="114">
        <v>247881</v>
      </c>
      <c r="E32" s="114">
        <v>394518</v>
      </c>
      <c r="F32" s="114">
        <v>139209</v>
      </c>
      <c r="G32" s="114">
        <v>52280</v>
      </c>
      <c r="H32" s="114">
        <v>148042</v>
      </c>
      <c r="I32" s="115">
        <v>112219</v>
      </c>
      <c r="J32" s="114">
        <v>73646</v>
      </c>
      <c r="K32" s="114">
        <v>38573</v>
      </c>
      <c r="L32" s="423">
        <v>73973</v>
      </c>
      <c r="M32" s="424">
        <v>64897</v>
      </c>
    </row>
    <row r="33" spans="1:13" s="110" customFormat="1" ht="11.1" customHeight="1" x14ac:dyDescent="0.2">
      <c r="A33" s="422" t="s">
        <v>390</v>
      </c>
      <c r="B33" s="115">
        <v>534409</v>
      </c>
      <c r="C33" s="114">
        <v>285571</v>
      </c>
      <c r="D33" s="114">
        <v>248838</v>
      </c>
      <c r="E33" s="114">
        <v>392763</v>
      </c>
      <c r="F33" s="114">
        <v>141600</v>
      </c>
      <c r="G33" s="114">
        <v>51404</v>
      </c>
      <c r="H33" s="114">
        <v>149586</v>
      </c>
      <c r="I33" s="115">
        <v>113995</v>
      </c>
      <c r="J33" s="114">
        <v>74936</v>
      </c>
      <c r="K33" s="114">
        <v>39059</v>
      </c>
      <c r="L33" s="423">
        <v>60927</v>
      </c>
      <c r="M33" s="424">
        <v>61398</v>
      </c>
    </row>
    <row r="34" spans="1:13" ht="15" customHeight="1" x14ac:dyDescent="0.2">
      <c r="A34" s="422" t="s">
        <v>396</v>
      </c>
      <c r="B34" s="115">
        <v>534571</v>
      </c>
      <c r="C34" s="114">
        <v>285782</v>
      </c>
      <c r="D34" s="114">
        <v>248789</v>
      </c>
      <c r="E34" s="114">
        <v>392527</v>
      </c>
      <c r="F34" s="114">
        <v>142016</v>
      </c>
      <c r="G34" s="114">
        <v>49385</v>
      </c>
      <c r="H34" s="114">
        <v>151430</v>
      </c>
      <c r="I34" s="115">
        <v>111817</v>
      </c>
      <c r="J34" s="114">
        <v>73413</v>
      </c>
      <c r="K34" s="114">
        <v>38404</v>
      </c>
      <c r="L34" s="423">
        <v>62690</v>
      </c>
      <c r="M34" s="424">
        <v>61930</v>
      </c>
    </row>
    <row r="35" spans="1:13" ht="11.1" customHeight="1" x14ac:dyDescent="0.2">
      <c r="A35" s="422" t="s">
        <v>388</v>
      </c>
      <c r="B35" s="115">
        <v>538112</v>
      </c>
      <c r="C35" s="114">
        <v>288386</v>
      </c>
      <c r="D35" s="114">
        <v>249726</v>
      </c>
      <c r="E35" s="114">
        <v>393635</v>
      </c>
      <c r="F35" s="114">
        <v>144464</v>
      </c>
      <c r="G35" s="114">
        <v>48170</v>
      </c>
      <c r="H35" s="114">
        <v>153957</v>
      </c>
      <c r="I35" s="115">
        <v>113953</v>
      </c>
      <c r="J35" s="114">
        <v>74806</v>
      </c>
      <c r="K35" s="114">
        <v>39147</v>
      </c>
      <c r="L35" s="423">
        <v>62112</v>
      </c>
      <c r="M35" s="424">
        <v>58962</v>
      </c>
    </row>
    <row r="36" spans="1:13" ht="11.1" customHeight="1" x14ac:dyDescent="0.2">
      <c r="A36" s="422" t="s">
        <v>389</v>
      </c>
      <c r="B36" s="115">
        <v>547608</v>
      </c>
      <c r="C36" s="114">
        <v>293747</v>
      </c>
      <c r="D36" s="114">
        <v>253861</v>
      </c>
      <c r="E36" s="114">
        <v>400326</v>
      </c>
      <c r="F36" s="114">
        <v>147274</v>
      </c>
      <c r="G36" s="114">
        <v>52429</v>
      </c>
      <c r="H36" s="114">
        <v>156366</v>
      </c>
      <c r="I36" s="115">
        <v>114035</v>
      </c>
      <c r="J36" s="114">
        <v>73527</v>
      </c>
      <c r="K36" s="114">
        <v>40508</v>
      </c>
      <c r="L36" s="423">
        <v>77509</v>
      </c>
      <c r="M36" s="424">
        <v>69720</v>
      </c>
    </row>
    <row r="37" spans="1:13" s="110" customFormat="1" ht="11.1" customHeight="1" x14ac:dyDescent="0.2">
      <c r="A37" s="422" t="s">
        <v>390</v>
      </c>
      <c r="B37" s="115">
        <v>548924</v>
      </c>
      <c r="C37" s="114">
        <v>294105</v>
      </c>
      <c r="D37" s="114">
        <v>254819</v>
      </c>
      <c r="E37" s="114">
        <v>399272</v>
      </c>
      <c r="F37" s="114">
        <v>149651</v>
      </c>
      <c r="G37" s="114">
        <v>52386</v>
      </c>
      <c r="H37" s="114">
        <v>157873</v>
      </c>
      <c r="I37" s="115">
        <v>115060</v>
      </c>
      <c r="J37" s="114">
        <v>74232</v>
      </c>
      <c r="K37" s="114">
        <v>40828</v>
      </c>
      <c r="L37" s="423">
        <v>66294</v>
      </c>
      <c r="M37" s="424">
        <v>65699</v>
      </c>
    </row>
    <row r="38" spans="1:13" ht="15" customHeight="1" x14ac:dyDescent="0.2">
      <c r="A38" s="425" t="s">
        <v>397</v>
      </c>
      <c r="B38" s="115">
        <v>553007</v>
      </c>
      <c r="C38" s="114">
        <v>296719</v>
      </c>
      <c r="D38" s="114">
        <v>256288</v>
      </c>
      <c r="E38" s="114">
        <v>401628</v>
      </c>
      <c r="F38" s="114">
        <v>151379</v>
      </c>
      <c r="G38" s="114">
        <v>51346</v>
      </c>
      <c r="H38" s="114">
        <v>160356</v>
      </c>
      <c r="I38" s="115">
        <v>113315</v>
      </c>
      <c r="J38" s="114">
        <v>72847</v>
      </c>
      <c r="K38" s="114">
        <v>40468</v>
      </c>
      <c r="L38" s="423">
        <v>72247</v>
      </c>
      <c r="M38" s="424">
        <v>68865</v>
      </c>
    </row>
    <row r="39" spans="1:13" ht="11.1" customHeight="1" x14ac:dyDescent="0.2">
      <c r="A39" s="422" t="s">
        <v>388</v>
      </c>
      <c r="B39" s="115">
        <v>553442</v>
      </c>
      <c r="C39" s="114">
        <v>298034</v>
      </c>
      <c r="D39" s="114">
        <v>255408</v>
      </c>
      <c r="E39" s="114">
        <v>399961</v>
      </c>
      <c r="F39" s="114">
        <v>153481</v>
      </c>
      <c r="G39" s="114">
        <v>50203</v>
      </c>
      <c r="H39" s="114">
        <v>162448</v>
      </c>
      <c r="I39" s="115">
        <v>115466</v>
      </c>
      <c r="J39" s="114">
        <v>74405</v>
      </c>
      <c r="K39" s="114">
        <v>41061</v>
      </c>
      <c r="L39" s="423">
        <v>69726</v>
      </c>
      <c r="M39" s="424">
        <v>67321</v>
      </c>
    </row>
    <row r="40" spans="1:13" ht="11.1" customHeight="1" x14ac:dyDescent="0.2">
      <c r="A40" s="425" t="s">
        <v>389</v>
      </c>
      <c r="B40" s="115">
        <v>565076</v>
      </c>
      <c r="C40" s="114">
        <v>303923</v>
      </c>
      <c r="D40" s="114">
        <v>261153</v>
      </c>
      <c r="E40" s="114">
        <v>409282</v>
      </c>
      <c r="F40" s="114">
        <v>155794</v>
      </c>
      <c r="G40" s="114">
        <v>54845</v>
      </c>
      <c r="H40" s="114">
        <v>165302</v>
      </c>
      <c r="I40" s="115">
        <v>115280</v>
      </c>
      <c r="J40" s="114">
        <v>72826</v>
      </c>
      <c r="K40" s="114">
        <v>42454</v>
      </c>
      <c r="L40" s="423">
        <v>83439</v>
      </c>
      <c r="M40" s="424">
        <v>75736</v>
      </c>
    </row>
    <row r="41" spans="1:13" s="110" customFormat="1" ht="11.1" customHeight="1" x14ac:dyDescent="0.2">
      <c r="A41" s="422" t="s">
        <v>390</v>
      </c>
      <c r="B41" s="115">
        <v>567277</v>
      </c>
      <c r="C41" s="114">
        <v>304813</v>
      </c>
      <c r="D41" s="114">
        <v>262464</v>
      </c>
      <c r="E41" s="114">
        <v>408407</v>
      </c>
      <c r="F41" s="114">
        <v>158870</v>
      </c>
      <c r="G41" s="114">
        <v>54942</v>
      </c>
      <c r="H41" s="114">
        <v>167062</v>
      </c>
      <c r="I41" s="115">
        <v>116211</v>
      </c>
      <c r="J41" s="114">
        <v>73342</v>
      </c>
      <c r="K41" s="114">
        <v>42869</v>
      </c>
      <c r="L41" s="423">
        <v>70097</v>
      </c>
      <c r="M41" s="424">
        <v>69237</v>
      </c>
    </row>
    <row r="42" spans="1:13" ht="15" customHeight="1" x14ac:dyDescent="0.2">
      <c r="A42" s="422" t="s">
        <v>398</v>
      </c>
      <c r="B42" s="115">
        <v>568412</v>
      </c>
      <c r="C42" s="114">
        <v>305797</v>
      </c>
      <c r="D42" s="114">
        <v>262615</v>
      </c>
      <c r="E42" s="114">
        <v>409185</v>
      </c>
      <c r="F42" s="114">
        <v>159227</v>
      </c>
      <c r="G42" s="114">
        <v>53448</v>
      </c>
      <c r="H42" s="114">
        <v>168476</v>
      </c>
      <c r="I42" s="115">
        <v>114570</v>
      </c>
      <c r="J42" s="114">
        <v>72131</v>
      </c>
      <c r="K42" s="114">
        <v>42439</v>
      </c>
      <c r="L42" s="423">
        <v>73133</v>
      </c>
      <c r="M42" s="424">
        <v>72049</v>
      </c>
    </row>
    <row r="43" spans="1:13" ht="11.1" customHeight="1" x14ac:dyDescent="0.2">
      <c r="A43" s="422" t="s">
        <v>388</v>
      </c>
      <c r="B43" s="115">
        <v>568635</v>
      </c>
      <c r="C43" s="114">
        <v>305938</v>
      </c>
      <c r="D43" s="114">
        <v>262697</v>
      </c>
      <c r="E43" s="114">
        <v>409620</v>
      </c>
      <c r="F43" s="114">
        <v>159015</v>
      </c>
      <c r="G43" s="114">
        <v>52101</v>
      </c>
      <c r="H43" s="114">
        <v>170585</v>
      </c>
      <c r="I43" s="115">
        <v>116182</v>
      </c>
      <c r="J43" s="114">
        <v>73031</v>
      </c>
      <c r="K43" s="114">
        <v>43151</v>
      </c>
      <c r="L43" s="423">
        <v>68280</v>
      </c>
      <c r="M43" s="424">
        <v>67243</v>
      </c>
    </row>
    <row r="44" spans="1:13" ht="11.1" customHeight="1" x14ac:dyDescent="0.2">
      <c r="A44" s="422" t="s">
        <v>389</v>
      </c>
      <c r="B44" s="115">
        <v>578246</v>
      </c>
      <c r="C44" s="114">
        <v>311339</v>
      </c>
      <c r="D44" s="114">
        <v>266907</v>
      </c>
      <c r="E44" s="114">
        <v>417336</v>
      </c>
      <c r="F44" s="114">
        <v>160910</v>
      </c>
      <c r="G44" s="114">
        <v>56248</v>
      </c>
      <c r="H44" s="114">
        <v>173023</v>
      </c>
      <c r="I44" s="115">
        <v>115766</v>
      </c>
      <c r="J44" s="114">
        <v>71025</v>
      </c>
      <c r="K44" s="114">
        <v>44741</v>
      </c>
      <c r="L44" s="423">
        <v>87680</v>
      </c>
      <c r="M44" s="424">
        <v>80301</v>
      </c>
    </row>
    <row r="45" spans="1:13" s="110" customFormat="1" ht="11.1" customHeight="1" x14ac:dyDescent="0.2">
      <c r="A45" s="422" t="s">
        <v>390</v>
      </c>
      <c r="B45" s="115">
        <v>580138</v>
      </c>
      <c r="C45" s="114">
        <v>311721</v>
      </c>
      <c r="D45" s="114">
        <v>268417</v>
      </c>
      <c r="E45" s="114">
        <v>416659</v>
      </c>
      <c r="F45" s="114">
        <v>163479</v>
      </c>
      <c r="G45" s="114">
        <v>56253</v>
      </c>
      <c r="H45" s="114">
        <v>174266</v>
      </c>
      <c r="I45" s="115">
        <v>116770</v>
      </c>
      <c r="J45" s="114">
        <v>71654</v>
      </c>
      <c r="K45" s="114">
        <v>45116</v>
      </c>
      <c r="L45" s="423">
        <v>72349</v>
      </c>
      <c r="M45" s="424">
        <v>71701</v>
      </c>
    </row>
    <row r="46" spans="1:13" ht="15" customHeight="1" x14ac:dyDescent="0.2">
      <c r="A46" s="422" t="s">
        <v>399</v>
      </c>
      <c r="B46" s="115">
        <v>579144</v>
      </c>
      <c r="C46" s="114">
        <v>310607</v>
      </c>
      <c r="D46" s="114">
        <v>268537</v>
      </c>
      <c r="E46" s="114">
        <v>416609</v>
      </c>
      <c r="F46" s="114">
        <v>162535</v>
      </c>
      <c r="G46" s="114">
        <v>54341</v>
      </c>
      <c r="H46" s="114">
        <v>175273</v>
      </c>
      <c r="I46" s="115">
        <v>116727</v>
      </c>
      <c r="J46" s="114">
        <v>71198</v>
      </c>
      <c r="K46" s="114">
        <v>45529</v>
      </c>
      <c r="L46" s="423">
        <v>72977</v>
      </c>
      <c r="M46" s="424">
        <v>75096</v>
      </c>
    </row>
    <row r="47" spans="1:13" ht="11.1" customHeight="1" x14ac:dyDescent="0.2">
      <c r="A47" s="422" t="s">
        <v>388</v>
      </c>
      <c r="B47" s="115">
        <v>582613</v>
      </c>
      <c r="C47" s="114">
        <v>312402</v>
      </c>
      <c r="D47" s="114">
        <v>270211</v>
      </c>
      <c r="E47" s="114">
        <v>418810</v>
      </c>
      <c r="F47" s="114">
        <v>163803</v>
      </c>
      <c r="G47" s="114">
        <v>53091</v>
      </c>
      <c r="H47" s="114">
        <v>177315</v>
      </c>
      <c r="I47" s="115">
        <v>118207</v>
      </c>
      <c r="J47" s="114">
        <v>72201</v>
      </c>
      <c r="K47" s="114">
        <v>46006</v>
      </c>
      <c r="L47" s="423">
        <v>67813</v>
      </c>
      <c r="M47" s="424">
        <v>66663</v>
      </c>
    </row>
    <row r="48" spans="1:13" ht="11.1" customHeight="1" x14ac:dyDescent="0.2">
      <c r="A48" s="422" t="s">
        <v>389</v>
      </c>
      <c r="B48" s="115">
        <v>591645</v>
      </c>
      <c r="C48" s="114">
        <v>317104</v>
      </c>
      <c r="D48" s="114">
        <v>274541</v>
      </c>
      <c r="E48" s="114">
        <v>425062</v>
      </c>
      <c r="F48" s="114">
        <v>166583</v>
      </c>
      <c r="G48" s="114">
        <v>57247</v>
      </c>
      <c r="H48" s="114">
        <v>179427</v>
      </c>
      <c r="I48" s="115">
        <v>117643</v>
      </c>
      <c r="J48" s="114">
        <v>70431</v>
      </c>
      <c r="K48" s="114">
        <v>47212</v>
      </c>
      <c r="L48" s="423">
        <v>83797</v>
      </c>
      <c r="M48" s="424">
        <v>77121</v>
      </c>
    </row>
    <row r="49" spans="1:17" s="110" customFormat="1" ht="11.1" customHeight="1" x14ac:dyDescent="0.2">
      <c r="A49" s="422" t="s">
        <v>390</v>
      </c>
      <c r="B49" s="115">
        <v>591536</v>
      </c>
      <c r="C49" s="114">
        <v>316458</v>
      </c>
      <c r="D49" s="114">
        <v>275078</v>
      </c>
      <c r="E49" s="114">
        <v>422988</v>
      </c>
      <c r="F49" s="114">
        <v>168548</v>
      </c>
      <c r="G49" s="114">
        <v>57258</v>
      </c>
      <c r="H49" s="114">
        <v>179909</v>
      </c>
      <c r="I49" s="115">
        <v>119149</v>
      </c>
      <c r="J49" s="114">
        <v>71600</v>
      </c>
      <c r="K49" s="114">
        <v>47549</v>
      </c>
      <c r="L49" s="423">
        <v>73365</v>
      </c>
      <c r="M49" s="424">
        <v>73913</v>
      </c>
    </row>
    <row r="50" spans="1:17" ht="15" customHeight="1" x14ac:dyDescent="0.2">
      <c r="A50" s="422" t="s">
        <v>400</v>
      </c>
      <c r="B50" s="143">
        <v>588877</v>
      </c>
      <c r="C50" s="144">
        <v>314653</v>
      </c>
      <c r="D50" s="144">
        <v>274224</v>
      </c>
      <c r="E50" s="144">
        <v>419950</v>
      </c>
      <c r="F50" s="144">
        <v>168927</v>
      </c>
      <c r="G50" s="144">
        <v>54982</v>
      </c>
      <c r="H50" s="144">
        <v>180000</v>
      </c>
      <c r="I50" s="143">
        <v>113723</v>
      </c>
      <c r="J50" s="144">
        <v>68004</v>
      </c>
      <c r="K50" s="144">
        <v>45719</v>
      </c>
      <c r="L50" s="426">
        <v>73985</v>
      </c>
      <c r="M50" s="427">
        <v>76792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1.6805837580981586</v>
      </c>
      <c r="C6" s="480">
        <f>'Tabelle 3.3'!J11</f>
        <v>-2.5735262621330111</v>
      </c>
      <c r="D6" s="481">
        <f t="shared" ref="D6:E9" si="0">IF(OR(AND(B6&gt;=-50,B6&lt;=50),ISNUMBER(B6)=FALSE),B6,"")</f>
        <v>1.6805837580981586</v>
      </c>
      <c r="E6" s="481">
        <f t="shared" si="0"/>
        <v>-2.5735262621330111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1.6805837580981586</v>
      </c>
      <c r="C14" s="480">
        <f>'Tabelle 3.3'!J11</f>
        <v>-2.5735262621330111</v>
      </c>
      <c r="D14" s="481">
        <f>IF(OR(AND(B14&gt;=-50,B14&lt;=50),ISNUMBER(B14)=FALSE),B14,"")</f>
        <v>1.6805837580981586</v>
      </c>
      <c r="E14" s="481">
        <f>IF(OR(AND(C14&gt;=-50,C14&lt;=50),ISNUMBER(C14)=FALSE),C14,"")</f>
        <v>-2.5735262621330111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7.5376884422110555</v>
      </c>
      <c r="C15" s="480">
        <f>'Tabelle 3.3'!J12</f>
        <v>7.6086956521739131</v>
      </c>
      <c r="D15" s="481">
        <f t="shared" ref="D15:E45" si="3">IF(OR(AND(B15&gt;=-50,B15&lt;=50),ISNUMBER(B15)=FALSE),B15,"")</f>
        <v>7.5376884422110555</v>
      </c>
      <c r="E15" s="481">
        <f t="shared" si="3"/>
        <v>7.6086956521739131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2.4763766699250569</v>
      </c>
      <c r="C16" s="480">
        <f>'Tabelle 3.3'!J13</f>
        <v>-19.047619047619047</v>
      </c>
      <c r="D16" s="481">
        <f t="shared" si="3"/>
        <v>2.4763766699250569</v>
      </c>
      <c r="E16" s="481">
        <f t="shared" si="3"/>
        <v>-19.047619047619047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-2.8105549224160602</v>
      </c>
      <c r="C17" s="480">
        <f>'Tabelle 3.3'!J14</f>
        <v>-2.6410172807303556</v>
      </c>
      <c r="D17" s="481">
        <f t="shared" si="3"/>
        <v>-2.8105549224160602</v>
      </c>
      <c r="E17" s="481">
        <f t="shared" si="3"/>
        <v>-2.6410172807303556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1.5544554455445545</v>
      </c>
      <c r="C18" s="480">
        <f>'Tabelle 3.3'!J15</f>
        <v>0.98360655737704916</v>
      </c>
      <c r="D18" s="481">
        <f t="shared" si="3"/>
        <v>1.5544554455445545</v>
      </c>
      <c r="E18" s="481">
        <f t="shared" si="3"/>
        <v>0.98360655737704916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-4.4206763662766342</v>
      </c>
      <c r="C19" s="480">
        <f>'Tabelle 3.3'!J16</f>
        <v>-5.9523809523809526</v>
      </c>
      <c r="D19" s="481">
        <f t="shared" si="3"/>
        <v>-4.4206763662766342</v>
      </c>
      <c r="E19" s="481">
        <f t="shared" si="3"/>
        <v>-5.9523809523809526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-1.5908682365630056</v>
      </c>
      <c r="C20" s="480">
        <f>'Tabelle 3.3'!J17</f>
        <v>-17.030567685589521</v>
      </c>
      <c r="D20" s="481">
        <f t="shared" si="3"/>
        <v>-1.5908682365630056</v>
      </c>
      <c r="E20" s="481">
        <f t="shared" si="3"/>
        <v>-17.030567685589521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4.2906043437204913</v>
      </c>
      <c r="C21" s="480">
        <f>'Tabelle 3.3'!J18</f>
        <v>-7.8709169618260522E-2</v>
      </c>
      <c r="D21" s="481">
        <f t="shared" si="3"/>
        <v>4.2906043437204913</v>
      </c>
      <c r="E21" s="481">
        <f t="shared" si="3"/>
        <v>-7.8709169618260522E-2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1.0805148588729929</v>
      </c>
      <c r="C22" s="480">
        <f>'Tabelle 3.3'!J19</f>
        <v>-2.6082584375589213</v>
      </c>
      <c r="D22" s="481">
        <f t="shared" si="3"/>
        <v>1.0805148588729929</v>
      </c>
      <c r="E22" s="481">
        <f t="shared" si="3"/>
        <v>-2.6082584375589213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2.7216114399938496</v>
      </c>
      <c r="C23" s="480">
        <f>'Tabelle 3.3'!J20</f>
        <v>3.4719643520237655</v>
      </c>
      <c r="D23" s="481">
        <f t="shared" si="3"/>
        <v>2.7216114399938496</v>
      </c>
      <c r="E23" s="481">
        <f t="shared" si="3"/>
        <v>3.4719643520237655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0.46597006495340298</v>
      </c>
      <c r="C24" s="480">
        <f>'Tabelle 3.3'!J21</f>
        <v>-14.403155029717269</v>
      </c>
      <c r="D24" s="481">
        <f t="shared" si="3"/>
        <v>0.46597006495340298</v>
      </c>
      <c r="E24" s="481">
        <f t="shared" si="3"/>
        <v>-14.403155029717269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6.7679440129726043</v>
      </c>
      <c r="C25" s="480">
        <f>'Tabelle 3.3'!J22</f>
        <v>-5.5513307984790874</v>
      </c>
      <c r="D25" s="481">
        <f t="shared" si="3"/>
        <v>6.7679440129726043</v>
      </c>
      <c r="E25" s="481">
        <f t="shared" si="3"/>
        <v>-5.5513307984790874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0.77789699570815452</v>
      </c>
      <c r="C26" s="480">
        <f>'Tabelle 3.3'!J23</f>
        <v>2.8884462151394423</v>
      </c>
      <c r="D26" s="481">
        <f t="shared" si="3"/>
        <v>0.77789699570815452</v>
      </c>
      <c r="E26" s="481">
        <f t="shared" si="3"/>
        <v>2.8884462151394423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1.2462662215417053</v>
      </c>
      <c r="C27" s="480">
        <f>'Tabelle 3.3'!J24</f>
        <v>1.4866084863075535</v>
      </c>
      <c r="D27" s="481">
        <f t="shared" si="3"/>
        <v>1.2462662215417053</v>
      </c>
      <c r="E27" s="481">
        <f t="shared" si="3"/>
        <v>1.4866084863075535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-5.1380224370130394</v>
      </c>
      <c r="C28" s="480">
        <f>'Tabelle 3.3'!J25</f>
        <v>-5.0709294939656999</v>
      </c>
      <c r="D28" s="481">
        <f t="shared" si="3"/>
        <v>-5.1380224370130394</v>
      </c>
      <c r="E28" s="481">
        <f t="shared" si="3"/>
        <v>-5.0709294939656999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-6.063540090771558</v>
      </c>
      <c r="C29" s="480">
        <f>'Tabelle 3.3'!J26</f>
        <v>28.050531151306345</v>
      </c>
      <c r="D29" s="481">
        <f t="shared" si="3"/>
        <v>-6.063540090771558</v>
      </c>
      <c r="E29" s="481">
        <f t="shared" si="3"/>
        <v>28.050531151306345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14.186291170996196</v>
      </c>
      <c r="C30" s="480">
        <f>'Tabelle 3.3'!J27</f>
        <v>-5.1546391752577323</v>
      </c>
      <c r="D30" s="481">
        <f t="shared" si="3"/>
        <v>14.186291170996196</v>
      </c>
      <c r="E30" s="481">
        <f t="shared" si="3"/>
        <v>-5.1546391752577323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2.1509911429776465</v>
      </c>
      <c r="C31" s="480">
        <f>'Tabelle 3.3'!J28</f>
        <v>-1.4595311808934099</v>
      </c>
      <c r="D31" s="481">
        <f t="shared" si="3"/>
        <v>2.1509911429776465</v>
      </c>
      <c r="E31" s="481">
        <f t="shared" si="3"/>
        <v>-1.4595311808934099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2.8422287670904867</v>
      </c>
      <c r="C32" s="480">
        <f>'Tabelle 3.3'!J29</f>
        <v>2.2695820647661225</v>
      </c>
      <c r="D32" s="481">
        <f t="shared" si="3"/>
        <v>2.8422287670904867</v>
      </c>
      <c r="E32" s="481">
        <f t="shared" si="3"/>
        <v>2.2695820647661225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4.7468958930276983</v>
      </c>
      <c r="C33" s="480">
        <f>'Tabelle 3.3'!J30</f>
        <v>1.8782127323052591</v>
      </c>
      <c r="D33" s="481">
        <f t="shared" si="3"/>
        <v>4.7468958930276983</v>
      </c>
      <c r="E33" s="481">
        <f t="shared" si="3"/>
        <v>1.8782127323052591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0.71680132587528489</v>
      </c>
      <c r="C34" s="480">
        <f>'Tabelle 3.3'!J31</f>
        <v>-3.437604550016728</v>
      </c>
      <c r="D34" s="481">
        <f t="shared" si="3"/>
        <v>0.71680132587528489</v>
      </c>
      <c r="E34" s="481">
        <f t="shared" si="3"/>
        <v>-3.437604550016728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7.5376884422110555</v>
      </c>
      <c r="C37" s="480">
        <f>'Tabelle 3.3'!J34</f>
        <v>7.6086956521739131</v>
      </c>
      <c r="D37" s="481">
        <f t="shared" si="3"/>
        <v>7.5376884422110555</v>
      </c>
      <c r="E37" s="481">
        <f t="shared" si="3"/>
        <v>7.6086956521739131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-0.77897723174572642</v>
      </c>
      <c r="C38" s="480">
        <f>'Tabelle 3.3'!J35</f>
        <v>-1.9287576020851434</v>
      </c>
      <c r="D38" s="481">
        <f t="shared" si="3"/>
        <v>-0.77897723174572642</v>
      </c>
      <c r="E38" s="481">
        <f t="shared" si="3"/>
        <v>-1.9287576020851434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2.0909353133276452</v>
      </c>
      <c r="C39" s="480">
        <f>'Tabelle 3.3'!J36</f>
        <v>-2.6154401154401152</v>
      </c>
      <c r="D39" s="481">
        <f t="shared" si="3"/>
        <v>2.0909353133276452</v>
      </c>
      <c r="E39" s="481">
        <f t="shared" si="3"/>
        <v>-2.6154401154401152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2.0909353133276452</v>
      </c>
      <c r="C45" s="480">
        <f>'Tabelle 3.3'!J36</f>
        <v>-2.6154401154401152</v>
      </c>
      <c r="D45" s="481">
        <f t="shared" si="3"/>
        <v>2.0909353133276452</v>
      </c>
      <c r="E45" s="481">
        <f t="shared" si="3"/>
        <v>-2.6154401154401152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509422</v>
      </c>
      <c r="C51" s="487">
        <v>75566</v>
      </c>
      <c r="D51" s="487">
        <v>35950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512224</v>
      </c>
      <c r="C52" s="487">
        <v>76894</v>
      </c>
      <c r="D52" s="487">
        <v>36290</v>
      </c>
      <c r="E52" s="488">
        <f t="shared" ref="E52:G70" si="11">IF($A$51=37802,IF(COUNTBLANK(B$51:B$70)&gt;0,#N/A,B52/B$51*100),IF(COUNTBLANK(B$51:B$75)&gt;0,#N/A,B52/B$51*100))</f>
        <v>100.55003513786214</v>
      </c>
      <c r="F52" s="488">
        <f t="shared" si="11"/>
        <v>101.75740412354763</v>
      </c>
      <c r="G52" s="488">
        <f t="shared" si="11"/>
        <v>100.94575799721837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521484</v>
      </c>
      <c r="C53" s="487">
        <v>75757</v>
      </c>
      <c r="D53" s="487">
        <v>37606</v>
      </c>
      <c r="E53" s="488">
        <f t="shared" si="11"/>
        <v>102.36778152494395</v>
      </c>
      <c r="F53" s="488">
        <f t="shared" si="11"/>
        <v>100.25275917740784</v>
      </c>
      <c r="G53" s="488">
        <f t="shared" si="11"/>
        <v>104.60639777468705</v>
      </c>
      <c r="H53" s="489">
        <f>IF(ISERROR(L53)=TRUE,IF(MONTH(A53)=MONTH(MAX(A$51:A$75)),A53,""),"")</f>
        <v>41883</v>
      </c>
      <c r="I53" s="488">
        <f t="shared" si="12"/>
        <v>102.36778152494395</v>
      </c>
      <c r="J53" s="488">
        <f t="shared" si="10"/>
        <v>100.25275917740784</v>
      </c>
      <c r="K53" s="488">
        <f t="shared" si="10"/>
        <v>104.60639777468705</v>
      </c>
      <c r="L53" s="488" t="e">
        <f t="shared" si="13"/>
        <v>#N/A</v>
      </c>
    </row>
    <row r="54" spans="1:14" ht="15" customHeight="1" x14ac:dyDescent="0.2">
      <c r="A54" s="490" t="s">
        <v>463</v>
      </c>
      <c r="B54" s="487">
        <v>520094</v>
      </c>
      <c r="C54" s="487">
        <v>77275</v>
      </c>
      <c r="D54" s="487">
        <v>37796</v>
      </c>
      <c r="E54" s="488">
        <f t="shared" si="11"/>
        <v>102.09492326597595</v>
      </c>
      <c r="F54" s="488">
        <f t="shared" si="11"/>
        <v>102.26159913188471</v>
      </c>
      <c r="G54" s="488">
        <f t="shared" si="11"/>
        <v>105.13490959666203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520639</v>
      </c>
      <c r="C55" s="487">
        <v>74682</v>
      </c>
      <c r="D55" s="487">
        <v>36796</v>
      </c>
      <c r="E55" s="488">
        <f t="shared" si="11"/>
        <v>102.20190725960011</v>
      </c>
      <c r="F55" s="488">
        <f t="shared" si="11"/>
        <v>98.830161712939685</v>
      </c>
      <c r="G55" s="488">
        <f t="shared" si="11"/>
        <v>102.35326842837273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522249</v>
      </c>
      <c r="C56" s="487">
        <v>75482</v>
      </c>
      <c r="D56" s="487">
        <v>37179</v>
      </c>
      <c r="E56" s="488">
        <f t="shared" si="11"/>
        <v>102.51795171782922</v>
      </c>
      <c r="F56" s="488">
        <f t="shared" si="11"/>
        <v>99.888838895799708</v>
      </c>
      <c r="G56" s="488">
        <f t="shared" si="11"/>
        <v>103.41863699582754</v>
      </c>
      <c r="H56" s="489" t="str">
        <f t="shared" si="14"/>
        <v/>
      </c>
      <c r="I56" s="488" t="str">
        <f t="shared" si="12"/>
        <v/>
      </c>
      <c r="J56" s="488" t="str">
        <f t="shared" si="10"/>
        <v/>
      </c>
      <c r="K56" s="488" t="str">
        <f t="shared" si="10"/>
        <v/>
      </c>
      <c r="L56" s="488" t="e">
        <f t="shared" si="13"/>
        <v>#N/A</v>
      </c>
    </row>
    <row r="57" spans="1:14" ht="15" customHeight="1" x14ac:dyDescent="0.2">
      <c r="A57" s="490">
        <v>42248</v>
      </c>
      <c r="B57" s="487">
        <v>533787</v>
      </c>
      <c r="C57" s="487">
        <v>73646</v>
      </c>
      <c r="D57" s="487">
        <v>38573</v>
      </c>
      <c r="E57" s="488">
        <f t="shared" si="11"/>
        <v>104.78287156816941</v>
      </c>
      <c r="F57" s="488">
        <f t="shared" si="11"/>
        <v>97.459174761135955</v>
      </c>
      <c r="G57" s="488">
        <f t="shared" si="11"/>
        <v>107.29624478442281</v>
      </c>
      <c r="H57" s="489">
        <f t="shared" si="14"/>
        <v>42248</v>
      </c>
      <c r="I57" s="488">
        <f t="shared" si="12"/>
        <v>104.78287156816941</v>
      </c>
      <c r="J57" s="488">
        <f t="shared" si="10"/>
        <v>97.459174761135955</v>
      </c>
      <c r="K57" s="488">
        <f t="shared" si="10"/>
        <v>107.29624478442281</v>
      </c>
      <c r="L57" s="488" t="e">
        <f t="shared" si="13"/>
        <v>#N/A</v>
      </c>
    </row>
    <row r="58" spans="1:14" ht="15" customHeight="1" x14ac:dyDescent="0.2">
      <c r="A58" s="490" t="s">
        <v>466</v>
      </c>
      <c r="B58" s="487">
        <v>534409</v>
      </c>
      <c r="C58" s="487">
        <v>74936</v>
      </c>
      <c r="D58" s="487">
        <v>39059</v>
      </c>
      <c r="E58" s="488">
        <f t="shared" si="11"/>
        <v>104.90497073153495</v>
      </c>
      <c r="F58" s="488">
        <f t="shared" si="11"/>
        <v>99.166291718497732</v>
      </c>
      <c r="G58" s="488">
        <f t="shared" si="11"/>
        <v>108.64812239221141</v>
      </c>
      <c r="H58" s="489" t="str">
        <f t="shared" si="14"/>
        <v/>
      </c>
      <c r="I58" s="488" t="str">
        <f t="shared" si="12"/>
        <v/>
      </c>
      <c r="J58" s="488" t="str">
        <f t="shared" si="10"/>
        <v/>
      </c>
      <c r="K58" s="488" t="str">
        <f t="shared" si="10"/>
        <v/>
      </c>
      <c r="L58" s="488" t="e">
        <f t="shared" si="13"/>
        <v>#N/A</v>
      </c>
    </row>
    <row r="59" spans="1:14" ht="15" customHeight="1" x14ac:dyDescent="0.2">
      <c r="A59" s="490" t="s">
        <v>467</v>
      </c>
      <c r="B59" s="487">
        <v>534571</v>
      </c>
      <c r="C59" s="487">
        <v>73413</v>
      </c>
      <c r="D59" s="487">
        <v>38404</v>
      </c>
      <c r="E59" s="488">
        <f t="shared" si="11"/>
        <v>104.93677147826359</v>
      </c>
      <c r="F59" s="488">
        <f t="shared" si="11"/>
        <v>97.150835031627977</v>
      </c>
      <c r="G59" s="488">
        <f t="shared" si="11"/>
        <v>106.8261474269819</v>
      </c>
      <c r="H59" s="489" t="str">
        <f t="shared" si="14"/>
        <v/>
      </c>
      <c r="I59" s="488" t="str">
        <f t="shared" si="12"/>
        <v/>
      </c>
      <c r="J59" s="488" t="str">
        <f t="shared" si="10"/>
        <v/>
      </c>
      <c r="K59" s="488" t="str">
        <f t="shared" si="10"/>
        <v/>
      </c>
      <c r="L59" s="488" t="e">
        <f t="shared" si="13"/>
        <v>#N/A</v>
      </c>
    </row>
    <row r="60" spans="1:14" ht="15" customHeight="1" x14ac:dyDescent="0.2">
      <c r="A60" s="490" t="s">
        <v>468</v>
      </c>
      <c r="B60" s="487">
        <v>538112</v>
      </c>
      <c r="C60" s="487">
        <v>74806</v>
      </c>
      <c r="D60" s="487">
        <v>39147</v>
      </c>
      <c r="E60" s="488">
        <f t="shared" si="11"/>
        <v>105.63187298546195</v>
      </c>
      <c r="F60" s="488">
        <f t="shared" si="11"/>
        <v>98.994256676282987</v>
      </c>
      <c r="G60" s="488">
        <f t="shared" si="11"/>
        <v>108.89290681502086</v>
      </c>
      <c r="H60" s="489" t="str">
        <f t="shared" si="14"/>
        <v/>
      </c>
      <c r="I60" s="488" t="str">
        <f t="shared" si="12"/>
        <v/>
      </c>
      <c r="J60" s="488" t="str">
        <f t="shared" si="10"/>
        <v/>
      </c>
      <c r="K60" s="488" t="str">
        <f t="shared" si="10"/>
        <v/>
      </c>
      <c r="L60" s="488" t="e">
        <f t="shared" si="13"/>
        <v>#N/A</v>
      </c>
    </row>
    <row r="61" spans="1:14" ht="15" customHeight="1" x14ac:dyDescent="0.2">
      <c r="A61" s="490">
        <v>42614</v>
      </c>
      <c r="B61" s="487">
        <v>547608</v>
      </c>
      <c r="C61" s="487">
        <v>73527</v>
      </c>
      <c r="D61" s="487">
        <v>40508</v>
      </c>
      <c r="E61" s="488">
        <f t="shared" si="11"/>
        <v>107.49594638629662</v>
      </c>
      <c r="F61" s="488">
        <f t="shared" si="11"/>
        <v>97.301696530185538</v>
      </c>
      <c r="G61" s="488">
        <f t="shared" si="11"/>
        <v>112.67872044506259</v>
      </c>
      <c r="H61" s="489">
        <f t="shared" si="14"/>
        <v>42614</v>
      </c>
      <c r="I61" s="488">
        <f t="shared" si="12"/>
        <v>107.49594638629662</v>
      </c>
      <c r="J61" s="488">
        <f t="shared" si="10"/>
        <v>97.301696530185538</v>
      </c>
      <c r="K61" s="488">
        <f t="shared" si="10"/>
        <v>112.67872044506259</v>
      </c>
      <c r="L61" s="488" t="e">
        <f t="shared" si="13"/>
        <v>#N/A</v>
      </c>
    </row>
    <row r="62" spans="1:14" ht="15" customHeight="1" x14ac:dyDescent="0.2">
      <c r="A62" s="490" t="s">
        <v>469</v>
      </c>
      <c r="B62" s="487">
        <v>548924</v>
      </c>
      <c r="C62" s="487">
        <v>74232</v>
      </c>
      <c r="D62" s="487">
        <v>40828</v>
      </c>
      <c r="E62" s="488">
        <f t="shared" si="11"/>
        <v>107.75427837824043</v>
      </c>
      <c r="F62" s="488">
        <f t="shared" si="11"/>
        <v>98.234655797580928</v>
      </c>
      <c r="G62" s="488">
        <f t="shared" si="11"/>
        <v>113.56884561891516</v>
      </c>
      <c r="H62" s="489" t="str">
        <f t="shared" si="14"/>
        <v/>
      </c>
      <c r="I62" s="488" t="str">
        <f t="shared" si="12"/>
        <v/>
      </c>
      <c r="J62" s="488" t="str">
        <f t="shared" si="10"/>
        <v/>
      </c>
      <c r="K62" s="488" t="str">
        <f t="shared" si="10"/>
        <v/>
      </c>
      <c r="L62" s="488" t="e">
        <f t="shared" si="13"/>
        <v>#N/A</v>
      </c>
    </row>
    <row r="63" spans="1:14" ht="15" customHeight="1" x14ac:dyDescent="0.2">
      <c r="A63" s="490" t="s">
        <v>470</v>
      </c>
      <c r="B63" s="487">
        <v>553007</v>
      </c>
      <c r="C63" s="487">
        <v>72847</v>
      </c>
      <c r="D63" s="487">
        <v>40468</v>
      </c>
      <c r="E63" s="488">
        <f t="shared" si="11"/>
        <v>108.55577497634575</v>
      </c>
      <c r="F63" s="488">
        <f t="shared" si="11"/>
        <v>96.401820924754517</v>
      </c>
      <c r="G63" s="488">
        <f t="shared" si="11"/>
        <v>112.56745479833101</v>
      </c>
      <c r="H63" s="489" t="str">
        <f t="shared" si="14"/>
        <v/>
      </c>
      <c r="I63" s="488" t="str">
        <f t="shared" si="12"/>
        <v/>
      </c>
      <c r="J63" s="488" t="str">
        <f t="shared" si="10"/>
        <v/>
      </c>
      <c r="K63" s="488" t="str">
        <f t="shared" si="10"/>
        <v/>
      </c>
      <c r="L63" s="488" t="e">
        <f t="shared" si="13"/>
        <v>#N/A</v>
      </c>
    </row>
    <row r="64" spans="1:14" ht="15" customHeight="1" x14ac:dyDescent="0.2">
      <c r="A64" s="490" t="s">
        <v>471</v>
      </c>
      <c r="B64" s="487">
        <v>553442</v>
      </c>
      <c r="C64" s="487">
        <v>74405</v>
      </c>
      <c r="D64" s="487">
        <v>41061</v>
      </c>
      <c r="E64" s="488">
        <f t="shared" si="11"/>
        <v>108.64116587033932</v>
      </c>
      <c r="F64" s="488">
        <f t="shared" si="11"/>
        <v>98.463594738374411</v>
      </c>
      <c r="G64" s="488">
        <f t="shared" si="11"/>
        <v>114.21696801112657</v>
      </c>
      <c r="H64" s="489" t="str">
        <f t="shared" si="14"/>
        <v/>
      </c>
      <c r="I64" s="488" t="str">
        <f t="shared" si="12"/>
        <v/>
      </c>
      <c r="J64" s="488" t="str">
        <f t="shared" si="10"/>
        <v/>
      </c>
      <c r="K64" s="488" t="str">
        <f t="shared" si="10"/>
        <v/>
      </c>
      <c r="L64" s="488" t="e">
        <f t="shared" si="13"/>
        <v>#N/A</v>
      </c>
    </row>
    <row r="65" spans="1:12" ht="15" customHeight="1" x14ac:dyDescent="0.2">
      <c r="A65" s="490">
        <v>42979</v>
      </c>
      <c r="B65" s="487">
        <v>565076</v>
      </c>
      <c r="C65" s="487">
        <v>72826</v>
      </c>
      <c r="D65" s="487">
        <v>42454</v>
      </c>
      <c r="E65" s="488">
        <f t="shared" si="11"/>
        <v>110.92493060762982</v>
      </c>
      <c r="F65" s="488">
        <f t="shared" si="11"/>
        <v>96.374030648704448</v>
      </c>
      <c r="G65" s="488">
        <f t="shared" si="11"/>
        <v>118.09179415855355</v>
      </c>
      <c r="H65" s="489">
        <f t="shared" si="14"/>
        <v>42979</v>
      </c>
      <c r="I65" s="488">
        <f t="shared" si="12"/>
        <v>110.92493060762982</v>
      </c>
      <c r="J65" s="488">
        <f t="shared" si="10"/>
        <v>96.374030648704448</v>
      </c>
      <c r="K65" s="488">
        <f t="shared" si="10"/>
        <v>118.09179415855355</v>
      </c>
      <c r="L65" s="488" t="e">
        <f t="shared" si="13"/>
        <v>#N/A</v>
      </c>
    </row>
    <row r="66" spans="1:12" ht="15" customHeight="1" x14ac:dyDescent="0.2">
      <c r="A66" s="490" t="s">
        <v>472</v>
      </c>
      <c r="B66" s="487">
        <v>567277</v>
      </c>
      <c r="C66" s="487">
        <v>73342</v>
      </c>
      <c r="D66" s="487">
        <v>42869</v>
      </c>
      <c r="E66" s="488">
        <f t="shared" si="11"/>
        <v>111.35698890114678</v>
      </c>
      <c r="F66" s="488">
        <f t="shared" si="11"/>
        <v>97.056877431649156</v>
      </c>
      <c r="G66" s="488">
        <f t="shared" si="11"/>
        <v>119.24617524339361</v>
      </c>
      <c r="H66" s="489" t="str">
        <f t="shared" si="14"/>
        <v/>
      </c>
      <c r="I66" s="488" t="str">
        <f t="shared" si="12"/>
        <v/>
      </c>
      <c r="J66" s="488" t="str">
        <f t="shared" si="10"/>
        <v/>
      </c>
      <c r="K66" s="488" t="str">
        <f t="shared" si="10"/>
        <v/>
      </c>
      <c r="L66" s="488" t="e">
        <f t="shared" si="13"/>
        <v>#N/A</v>
      </c>
    </row>
    <row r="67" spans="1:12" ht="15" customHeight="1" x14ac:dyDescent="0.2">
      <c r="A67" s="490" t="s">
        <v>473</v>
      </c>
      <c r="B67" s="487">
        <v>568412</v>
      </c>
      <c r="C67" s="487">
        <v>72131</v>
      </c>
      <c r="D67" s="487">
        <v>42439</v>
      </c>
      <c r="E67" s="488">
        <f t="shared" si="11"/>
        <v>111.57979042915305</v>
      </c>
      <c r="F67" s="488">
        <f t="shared" si="11"/>
        <v>95.4543048460948</v>
      </c>
      <c r="G67" s="488">
        <f t="shared" si="11"/>
        <v>118.05006954102922</v>
      </c>
      <c r="H67" s="489" t="str">
        <f t="shared" si="14"/>
        <v/>
      </c>
      <c r="I67" s="488" t="str">
        <f t="shared" si="12"/>
        <v/>
      </c>
      <c r="J67" s="488" t="str">
        <f t="shared" si="12"/>
        <v/>
      </c>
      <c r="K67" s="488" t="str">
        <f t="shared" si="12"/>
        <v/>
      </c>
      <c r="L67" s="488" t="e">
        <f t="shared" si="13"/>
        <v>#N/A</v>
      </c>
    </row>
    <row r="68" spans="1:12" ht="15" customHeight="1" x14ac:dyDescent="0.2">
      <c r="A68" s="490" t="s">
        <v>474</v>
      </c>
      <c r="B68" s="487">
        <v>568635</v>
      </c>
      <c r="C68" s="487">
        <v>73031</v>
      </c>
      <c r="D68" s="487">
        <v>43151</v>
      </c>
      <c r="E68" s="488">
        <f t="shared" si="11"/>
        <v>111.62356553113135</v>
      </c>
      <c r="F68" s="488">
        <f t="shared" si="11"/>
        <v>96.645316676812314</v>
      </c>
      <c r="G68" s="488">
        <f t="shared" si="11"/>
        <v>120.03059805285119</v>
      </c>
      <c r="H68" s="489" t="str">
        <f t="shared" si="14"/>
        <v/>
      </c>
      <c r="I68" s="488" t="str">
        <f t="shared" si="12"/>
        <v/>
      </c>
      <c r="J68" s="488" t="str">
        <f t="shared" si="12"/>
        <v/>
      </c>
      <c r="K68" s="488" t="str">
        <f t="shared" si="12"/>
        <v/>
      </c>
      <c r="L68" s="488" t="e">
        <f t="shared" si="13"/>
        <v>#N/A</v>
      </c>
    </row>
    <row r="69" spans="1:12" ht="15" customHeight="1" x14ac:dyDescent="0.2">
      <c r="A69" s="490">
        <v>43344</v>
      </c>
      <c r="B69" s="487">
        <v>578246</v>
      </c>
      <c r="C69" s="487">
        <v>71025</v>
      </c>
      <c r="D69" s="487">
        <v>44741</v>
      </c>
      <c r="E69" s="488">
        <f t="shared" si="11"/>
        <v>113.51021353612525</v>
      </c>
      <c r="F69" s="488">
        <f t="shared" si="11"/>
        <v>93.990683640790834</v>
      </c>
      <c r="G69" s="488">
        <f t="shared" si="11"/>
        <v>124.45340751043115</v>
      </c>
      <c r="H69" s="489">
        <f t="shared" si="14"/>
        <v>43344</v>
      </c>
      <c r="I69" s="488">
        <f t="shared" si="12"/>
        <v>113.51021353612525</v>
      </c>
      <c r="J69" s="488">
        <f t="shared" si="12"/>
        <v>93.990683640790834</v>
      </c>
      <c r="K69" s="488">
        <f t="shared" si="12"/>
        <v>124.45340751043115</v>
      </c>
      <c r="L69" s="488" t="e">
        <f t="shared" si="13"/>
        <v>#N/A</v>
      </c>
    </row>
    <row r="70" spans="1:12" ht="15" customHeight="1" x14ac:dyDescent="0.2">
      <c r="A70" s="490" t="s">
        <v>475</v>
      </c>
      <c r="B70" s="487">
        <v>580138</v>
      </c>
      <c r="C70" s="487">
        <v>71654</v>
      </c>
      <c r="D70" s="487">
        <v>45116</v>
      </c>
      <c r="E70" s="488">
        <f t="shared" si="11"/>
        <v>113.88161484977091</v>
      </c>
      <c r="F70" s="488">
        <f t="shared" si="11"/>
        <v>94.823068575814517</v>
      </c>
      <c r="G70" s="488">
        <f t="shared" si="11"/>
        <v>125.49652294853963</v>
      </c>
      <c r="H70" s="489" t="str">
        <f t="shared" si="14"/>
        <v/>
      </c>
      <c r="I70" s="488" t="str">
        <f t="shared" si="12"/>
        <v/>
      </c>
      <c r="J70" s="488" t="str">
        <f t="shared" si="12"/>
        <v/>
      </c>
      <c r="K70" s="488" t="str">
        <f t="shared" si="12"/>
        <v/>
      </c>
      <c r="L70" s="488" t="e">
        <f t="shared" si="13"/>
        <v>#N/A</v>
      </c>
    </row>
    <row r="71" spans="1:12" ht="15" customHeight="1" x14ac:dyDescent="0.2">
      <c r="A71" s="490" t="s">
        <v>476</v>
      </c>
      <c r="B71" s="487">
        <v>579144</v>
      </c>
      <c r="C71" s="487">
        <v>71198</v>
      </c>
      <c r="D71" s="487">
        <v>45529</v>
      </c>
      <c r="E71" s="491">
        <f t="shared" ref="E71:G75" si="15">IF($A$51=37802,IF(COUNTBLANK(B$51:B$70)&gt;0,#N/A,IF(ISBLANK(B71)=FALSE,B71/B$51*100,#N/A)),IF(COUNTBLANK(B$51:B$75)&gt;0,#N/A,B71/B$51*100))</f>
        <v>113.68649174947294</v>
      </c>
      <c r="F71" s="491">
        <f t="shared" si="15"/>
        <v>94.219622581584304</v>
      </c>
      <c r="G71" s="491">
        <f t="shared" si="15"/>
        <v>126.64534075104312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582613</v>
      </c>
      <c r="C72" s="487">
        <v>72201</v>
      </c>
      <c r="D72" s="487">
        <v>46006</v>
      </c>
      <c r="E72" s="491">
        <f t="shared" si="15"/>
        <v>114.36745959145856</v>
      </c>
      <c r="F72" s="491">
        <f t="shared" si="15"/>
        <v>95.54693909959505</v>
      </c>
      <c r="G72" s="491">
        <f t="shared" si="15"/>
        <v>127.97218358831711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591645</v>
      </c>
      <c r="C73" s="487">
        <v>70431</v>
      </c>
      <c r="D73" s="487">
        <v>47212</v>
      </c>
      <c r="E73" s="491">
        <f t="shared" si="15"/>
        <v>116.1404493720334</v>
      </c>
      <c r="F73" s="491">
        <f t="shared" si="15"/>
        <v>93.204615832517263</v>
      </c>
      <c r="G73" s="491">
        <f t="shared" si="15"/>
        <v>131.32684283727397</v>
      </c>
      <c r="H73" s="492">
        <f>IF(A$51=37802,IF(ISERROR(L73)=TRUE,IF(ISBLANK(A73)=FALSE,IF(MONTH(A73)=MONTH(MAX(A$51:A$75)),A73,""),""),""),IF(ISERROR(L73)=TRUE,IF(MONTH(A73)=MONTH(MAX(A$51:A$75)),A73,""),""))</f>
        <v>43709</v>
      </c>
      <c r="I73" s="488">
        <f t="shared" si="12"/>
        <v>116.1404493720334</v>
      </c>
      <c r="J73" s="488">
        <f t="shared" si="12"/>
        <v>93.204615832517263</v>
      </c>
      <c r="K73" s="488">
        <f t="shared" si="12"/>
        <v>131.32684283727397</v>
      </c>
      <c r="L73" s="488" t="e">
        <f t="shared" si="13"/>
        <v>#N/A</v>
      </c>
    </row>
    <row r="74" spans="1:12" ht="15" customHeight="1" x14ac:dyDescent="0.2">
      <c r="A74" s="490" t="s">
        <v>478</v>
      </c>
      <c r="B74" s="487">
        <v>591536</v>
      </c>
      <c r="C74" s="487">
        <v>71600</v>
      </c>
      <c r="D74" s="487">
        <v>47549</v>
      </c>
      <c r="E74" s="491">
        <f t="shared" si="15"/>
        <v>116.11905257330857</v>
      </c>
      <c r="F74" s="491">
        <f t="shared" si="15"/>
        <v>94.751607865971465</v>
      </c>
      <c r="G74" s="491">
        <f t="shared" si="15"/>
        <v>132.26425591098746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588877</v>
      </c>
      <c r="C75" s="493">
        <v>68004</v>
      </c>
      <c r="D75" s="493">
        <v>45719</v>
      </c>
      <c r="E75" s="491">
        <f t="shared" si="15"/>
        <v>115.59708846496616</v>
      </c>
      <c r="F75" s="491">
        <f t="shared" si="15"/>
        <v>89.992853929015695</v>
      </c>
      <c r="G75" s="491">
        <f t="shared" si="15"/>
        <v>127.17385257301808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116.1404493720334</v>
      </c>
      <c r="J77" s="488">
        <f>IF(J75&lt;&gt;"",J75,IF(J74&lt;&gt;"",J74,IF(J73&lt;&gt;"",J73,IF(J72&lt;&gt;"",J72,IF(J71&lt;&gt;"",J71,IF(J70&lt;&gt;"",J70,""))))))</f>
        <v>93.204615832517263</v>
      </c>
      <c r="K77" s="488">
        <f>IF(K75&lt;&gt;"",K75,IF(K74&lt;&gt;"",K74,IF(K73&lt;&gt;"",K73,IF(K72&lt;&gt;"",K72,IF(K71&lt;&gt;"",K71,IF(K70&lt;&gt;"",K70,""))))))</f>
        <v>131.32684283727397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+16,1%</v>
      </c>
      <c r="J79" s="488" t="str">
        <f>"GeB - ausschließlich: "&amp;IF(J77&gt;100,"+","")&amp;TEXT(J77-100,"0,0")&amp;"%"</f>
        <v>GeB - ausschließlich: -6,8%</v>
      </c>
      <c r="K79" s="488" t="str">
        <f>"GeB - im Nebenjob: "&amp;IF(K77&gt;100,"+","")&amp;TEXT(K77-100,"0,0")&amp;"%"</f>
        <v>GeB - im Nebenjob: +31,3%</v>
      </c>
    </row>
    <row r="81" spans="9:9" ht="15" customHeight="1" x14ac:dyDescent="0.2">
      <c r="I81" s="488" t="str">
        <f>IF(ISERROR(HLOOKUP(1,I$78:K$79,2,FALSE)),"",HLOOKUP(1,I$78:K$79,2,FALSE))</f>
        <v>GeB - im Nebenjob: +31,3%</v>
      </c>
    </row>
    <row r="82" spans="9:9" ht="15" customHeight="1" x14ac:dyDescent="0.2">
      <c r="I82" s="488" t="str">
        <f>IF(ISERROR(HLOOKUP(2,I$78:K$79,2,FALSE)),"",HLOOKUP(2,I$78:K$79,2,FALSE))</f>
        <v>SvB: +16,1%</v>
      </c>
    </row>
    <row r="83" spans="9:9" ht="15" customHeight="1" x14ac:dyDescent="0.2">
      <c r="I83" s="488" t="str">
        <f>IF(ISERROR(HLOOKUP(3,I$78:K$79,2,FALSE)),"",HLOOKUP(3,I$78:K$79,2,FALSE))</f>
        <v>GeB - ausschließlich: -6,8%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588877</v>
      </c>
      <c r="E12" s="114">
        <v>591536</v>
      </c>
      <c r="F12" s="114">
        <v>591645</v>
      </c>
      <c r="G12" s="114">
        <v>582613</v>
      </c>
      <c r="H12" s="114">
        <v>579144</v>
      </c>
      <c r="I12" s="115">
        <v>9733</v>
      </c>
      <c r="J12" s="116">
        <v>1.6805837580981586</v>
      </c>
      <c r="N12" s="117"/>
    </row>
    <row r="13" spans="1:15" s="110" customFormat="1" ht="13.5" customHeight="1" x14ac:dyDescent="0.2">
      <c r="A13" s="118" t="s">
        <v>105</v>
      </c>
      <c r="B13" s="119" t="s">
        <v>106</v>
      </c>
      <c r="C13" s="113">
        <v>53.432720245484198</v>
      </c>
      <c r="D13" s="114">
        <v>314653</v>
      </c>
      <c r="E13" s="114">
        <v>316458</v>
      </c>
      <c r="F13" s="114">
        <v>317104</v>
      </c>
      <c r="G13" s="114">
        <v>312402</v>
      </c>
      <c r="H13" s="114">
        <v>310607</v>
      </c>
      <c r="I13" s="115">
        <v>4046</v>
      </c>
      <c r="J13" s="116">
        <v>1.3026106945432654</v>
      </c>
    </row>
    <row r="14" spans="1:15" s="110" customFormat="1" ht="13.5" customHeight="1" x14ac:dyDescent="0.2">
      <c r="A14" s="120"/>
      <c r="B14" s="119" t="s">
        <v>107</v>
      </c>
      <c r="C14" s="113">
        <v>46.567279754515802</v>
      </c>
      <c r="D14" s="114">
        <v>274224</v>
      </c>
      <c r="E14" s="114">
        <v>275078</v>
      </c>
      <c r="F14" s="114">
        <v>274541</v>
      </c>
      <c r="G14" s="114">
        <v>270211</v>
      </c>
      <c r="H14" s="114">
        <v>268537</v>
      </c>
      <c r="I14" s="115">
        <v>5687</v>
      </c>
      <c r="J14" s="116">
        <v>2.1177714802801848</v>
      </c>
    </row>
    <row r="15" spans="1:15" s="110" customFormat="1" ht="13.5" customHeight="1" x14ac:dyDescent="0.2">
      <c r="A15" s="118" t="s">
        <v>105</v>
      </c>
      <c r="B15" s="121" t="s">
        <v>108</v>
      </c>
      <c r="C15" s="113">
        <v>9.336754534478338</v>
      </c>
      <c r="D15" s="114">
        <v>54982</v>
      </c>
      <c r="E15" s="114">
        <v>57258</v>
      </c>
      <c r="F15" s="114">
        <v>57247</v>
      </c>
      <c r="G15" s="114">
        <v>53091</v>
      </c>
      <c r="H15" s="114">
        <v>54341</v>
      </c>
      <c r="I15" s="115">
        <v>641</v>
      </c>
      <c r="J15" s="116">
        <v>1.1795881562724277</v>
      </c>
    </row>
    <row r="16" spans="1:15" s="110" customFormat="1" ht="13.5" customHeight="1" x14ac:dyDescent="0.2">
      <c r="A16" s="118"/>
      <c r="B16" s="121" t="s">
        <v>109</v>
      </c>
      <c r="C16" s="113">
        <v>72.12185227135717</v>
      </c>
      <c r="D16" s="114">
        <v>424709</v>
      </c>
      <c r="E16" s="114">
        <v>425784</v>
      </c>
      <c r="F16" s="114">
        <v>426906</v>
      </c>
      <c r="G16" s="114">
        <v>424280</v>
      </c>
      <c r="H16" s="114">
        <v>421831</v>
      </c>
      <c r="I16" s="115">
        <v>2878</v>
      </c>
      <c r="J16" s="116">
        <v>0.68226375017483309</v>
      </c>
    </row>
    <row r="17" spans="1:10" s="110" customFormat="1" ht="13.5" customHeight="1" x14ac:dyDescent="0.2">
      <c r="A17" s="118"/>
      <c r="B17" s="121" t="s">
        <v>110</v>
      </c>
      <c r="C17" s="113">
        <v>17.486503972816056</v>
      </c>
      <c r="D17" s="114">
        <v>102974</v>
      </c>
      <c r="E17" s="114">
        <v>102207</v>
      </c>
      <c r="F17" s="114">
        <v>101295</v>
      </c>
      <c r="G17" s="114">
        <v>99352</v>
      </c>
      <c r="H17" s="114">
        <v>97263</v>
      </c>
      <c r="I17" s="115">
        <v>5711</v>
      </c>
      <c r="J17" s="116">
        <v>5.8717086661937223</v>
      </c>
    </row>
    <row r="18" spans="1:10" s="110" customFormat="1" ht="13.5" customHeight="1" x14ac:dyDescent="0.2">
      <c r="A18" s="120"/>
      <c r="B18" s="121" t="s">
        <v>111</v>
      </c>
      <c r="C18" s="113">
        <v>1.0548892213484311</v>
      </c>
      <c r="D18" s="114">
        <v>6212</v>
      </c>
      <c r="E18" s="114">
        <v>6287</v>
      </c>
      <c r="F18" s="114">
        <v>6197</v>
      </c>
      <c r="G18" s="114">
        <v>5890</v>
      </c>
      <c r="H18" s="114">
        <v>5709</v>
      </c>
      <c r="I18" s="115">
        <v>503</v>
      </c>
      <c r="J18" s="116">
        <v>8.8106498511122791</v>
      </c>
    </row>
    <row r="19" spans="1:10" s="110" customFormat="1" ht="13.5" customHeight="1" x14ac:dyDescent="0.2">
      <c r="A19" s="120"/>
      <c r="B19" s="121" t="s">
        <v>112</v>
      </c>
      <c r="C19" s="113">
        <v>0.34081820142406649</v>
      </c>
      <c r="D19" s="114">
        <v>2007</v>
      </c>
      <c r="E19" s="114">
        <v>1993</v>
      </c>
      <c r="F19" s="114">
        <v>2044</v>
      </c>
      <c r="G19" s="114">
        <v>1768</v>
      </c>
      <c r="H19" s="114">
        <v>1677</v>
      </c>
      <c r="I19" s="115">
        <v>330</v>
      </c>
      <c r="J19" s="116">
        <v>19.677996422182467</v>
      </c>
    </row>
    <row r="20" spans="1:10" s="110" customFormat="1" ht="13.5" customHeight="1" x14ac:dyDescent="0.2">
      <c r="A20" s="118" t="s">
        <v>113</v>
      </c>
      <c r="B20" s="122" t="s">
        <v>114</v>
      </c>
      <c r="C20" s="113">
        <v>71.313703880436833</v>
      </c>
      <c r="D20" s="114">
        <v>419950</v>
      </c>
      <c r="E20" s="114">
        <v>422988</v>
      </c>
      <c r="F20" s="114">
        <v>425062</v>
      </c>
      <c r="G20" s="114">
        <v>418810</v>
      </c>
      <c r="H20" s="114">
        <v>416609</v>
      </c>
      <c r="I20" s="115">
        <v>3341</v>
      </c>
      <c r="J20" s="116">
        <v>0.80195099001701831</v>
      </c>
    </row>
    <row r="21" spans="1:10" s="110" customFormat="1" ht="13.5" customHeight="1" x14ac:dyDescent="0.2">
      <c r="A21" s="120"/>
      <c r="B21" s="122" t="s">
        <v>115</v>
      </c>
      <c r="C21" s="113">
        <v>28.686296119563167</v>
      </c>
      <c r="D21" s="114">
        <v>168927</v>
      </c>
      <c r="E21" s="114">
        <v>168548</v>
      </c>
      <c r="F21" s="114">
        <v>166583</v>
      </c>
      <c r="G21" s="114">
        <v>163803</v>
      </c>
      <c r="H21" s="114">
        <v>162535</v>
      </c>
      <c r="I21" s="115">
        <v>6392</v>
      </c>
      <c r="J21" s="116">
        <v>3.9326914203094718</v>
      </c>
    </row>
    <row r="22" spans="1:10" s="110" customFormat="1" ht="13.5" customHeight="1" x14ac:dyDescent="0.2">
      <c r="A22" s="118" t="s">
        <v>113</v>
      </c>
      <c r="B22" s="122" t="s">
        <v>116</v>
      </c>
      <c r="C22" s="113">
        <v>84.810919767625492</v>
      </c>
      <c r="D22" s="114">
        <v>499432</v>
      </c>
      <c r="E22" s="114">
        <v>502018</v>
      </c>
      <c r="F22" s="114">
        <v>503024</v>
      </c>
      <c r="G22" s="114">
        <v>495821</v>
      </c>
      <c r="H22" s="114">
        <v>494196</v>
      </c>
      <c r="I22" s="115">
        <v>5236</v>
      </c>
      <c r="J22" s="116">
        <v>1.0594986604505094</v>
      </c>
    </row>
    <row r="23" spans="1:10" s="110" customFormat="1" ht="13.5" customHeight="1" x14ac:dyDescent="0.2">
      <c r="A23" s="123"/>
      <c r="B23" s="124" t="s">
        <v>117</v>
      </c>
      <c r="C23" s="125">
        <v>15.079719533960402</v>
      </c>
      <c r="D23" s="114">
        <v>88801</v>
      </c>
      <c r="E23" s="114">
        <v>88845</v>
      </c>
      <c r="F23" s="114">
        <v>87966</v>
      </c>
      <c r="G23" s="114">
        <v>86074</v>
      </c>
      <c r="H23" s="114">
        <v>84263</v>
      </c>
      <c r="I23" s="115">
        <v>4538</v>
      </c>
      <c r="J23" s="116">
        <v>5.3855191483806655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113723</v>
      </c>
      <c r="E26" s="114">
        <v>119149</v>
      </c>
      <c r="F26" s="114">
        <v>117643</v>
      </c>
      <c r="G26" s="114">
        <v>118207</v>
      </c>
      <c r="H26" s="140">
        <v>116727</v>
      </c>
      <c r="I26" s="115">
        <v>-3004</v>
      </c>
      <c r="J26" s="116">
        <v>-2.5735262621330111</v>
      </c>
    </row>
    <row r="27" spans="1:10" s="110" customFormat="1" ht="13.5" customHeight="1" x14ac:dyDescent="0.2">
      <c r="A27" s="118" t="s">
        <v>105</v>
      </c>
      <c r="B27" s="119" t="s">
        <v>106</v>
      </c>
      <c r="C27" s="113">
        <v>42.600881088258312</v>
      </c>
      <c r="D27" s="115">
        <v>48447</v>
      </c>
      <c r="E27" s="114">
        <v>50645</v>
      </c>
      <c r="F27" s="114">
        <v>50107</v>
      </c>
      <c r="G27" s="114">
        <v>50127</v>
      </c>
      <c r="H27" s="140">
        <v>49475</v>
      </c>
      <c r="I27" s="115">
        <v>-1028</v>
      </c>
      <c r="J27" s="116">
        <v>-2.0778170793329966</v>
      </c>
    </row>
    <row r="28" spans="1:10" s="110" customFormat="1" ht="13.5" customHeight="1" x14ac:dyDescent="0.2">
      <c r="A28" s="120"/>
      <c r="B28" s="119" t="s">
        <v>107</v>
      </c>
      <c r="C28" s="113">
        <v>57.399118911741688</v>
      </c>
      <c r="D28" s="115">
        <v>65276</v>
      </c>
      <c r="E28" s="114">
        <v>68504</v>
      </c>
      <c r="F28" s="114">
        <v>67536</v>
      </c>
      <c r="G28" s="114">
        <v>68080</v>
      </c>
      <c r="H28" s="140">
        <v>67252</v>
      </c>
      <c r="I28" s="115">
        <v>-1976</v>
      </c>
      <c r="J28" s="116">
        <v>-2.938202581335871</v>
      </c>
    </row>
    <row r="29" spans="1:10" s="110" customFormat="1" ht="13.5" customHeight="1" x14ac:dyDescent="0.2">
      <c r="A29" s="118" t="s">
        <v>105</v>
      </c>
      <c r="B29" s="121" t="s">
        <v>108</v>
      </c>
      <c r="C29" s="113">
        <v>22.050948356972643</v>
      </c>
      <c r="D29" s="115">
        <v>25077</v>
      </c>
      <c r="E29" s="114">
        <v>26800</v>
      </c>
      <c r="F29" s="114">
        <v>25774</v>
      </c>
      <c r="G29" s="114">
        <v>26388</v>
      </c>
      <c r="H29" s="140">
        <v>25359</v>
      </c>
      <c r="I29" s="115">
        <v>-282</v>
      </c>
      <c r="J29" s="116">
        <v>-1.1120312315154384</v>
      </c>
    </row>
    <row r="30" spans="1:10" s="110" customFormat="1" ht="13.5" customHeight="1" x14ac:dyDescent="0.2">
      <c r="A30" s="118"/>
      <c r="B30" s="121" t="s">
        <v>109</v>
      </c>
      <c r="C30" s="113">
        <v>52.979608346596557</v>
      </c>
      <c r="D30" s="115">
        <v>60250</v>
      </c>
      <c r="E30" s="114">
        <v>63201</v>
      </c>
      <c r="F30" s="114">
        <v>62904</v>
      </c>
      <c r="G30" s="114">
        <v>63025</v>
      </c>
      <c r="H30" s="140">
        <v>62982</v>
      </c>
      <c r="I30" s="115">
        <v>-2732</v>
      </c>
      <c r="J30" s="116">
        <v>-4.3377472928773297</v>
      </c>
    </row>
    <row r="31" spans="1:10" s="110" customFormat="1" ht="13.5" customHeight="1" x14ac:dyDescent="0.2">
      <c r="A31" s="118"/>
      <c r="B31" s="121" t="s">
        <v>110</v>
      </c>
      <c r="C31" s="113">
        <v>14.066635597020831</v>
      </c>
      <c r="D31" s="115">
        <v>15997</v>
      </c>
      <c r="E31" s="114">
        <v>16420</v>
      </c>
      <c r="F31" s="114">
        <v>16316</v>
      </c>
      <c r="G31" s="114">
        <v>16315</v>
      </c>
      <c r="H31" s="140">
        <v>16161</v>
      </c>
      <c r="I31" s="115">
        <v>-164</v>
      </c>
      <c r="J31" s="116">
        <v>-1.0147886888187612</v>
      </c>
    </row>
    <row r="32" spans="1:10" s="110" customFormat="1" ht="13.5" customHeight="1" x14ac:dyDescent="0.2">
      <c r="A32" s="120"/>
      <c r="B32" s="121" t="s">
        <v>111</v>
      </c>
      <c r="C32" s="113">
        <v>10.901928369810856</v>
      </c>
      <c r="D32" s="115">
        <v>12398</v>
      </c>
      <c r="E32" s="114">
        <v>12728</v>
      </c>
      <c r="F32" s="114">
        <v>12649</v>
      </c>
      <c r="G32" s="114">
        <v>12479</v>
      </c>
      <c r="H32" s="140">
        <v>12225</v>
      </c>
      <c r="I32" s="115">
        <v>173</v>
      </c>
      <c r="J32" s="116">
        <v>1.4151329243353783</v>
      </c>
    </row>
    <row r="33" spans="1:10" s="110" customFormat="1" ht="13.5" customHeight="1" x14ac:dyDescent="0.2">
      <c r="A33" s="120"/>
      <c r="B33" s="121" t="s">
        <v>112</v>
      </c>
      <c r="C33" s="113">
        <v>0.98836646940372663</v>
      </c>
      <c r="D33" s="115">
        <v>1124</v>
      </c>
      <c r="E33" s="114">
        <v>1159</v>
      </c>
      <c r="F33" s="114">
        <v>1197</v>
      </c>
      <c r="G33" s="114">
        <v>1013</v>
      </c>
      <c r="H33" s="140">
        <v>951</v>
      </c>
      <c r="I33" s="115">
        <v>173</v>
      </c>
      <c r="J33" s="116">
        <v>18.191377497371189</v>
      </c>
    </row>
    <row r="34" spans="1:10" s="110" customFormat="1" ht="13.5" customHeight="1" x14ac:dyDescent="0.2">
      <c r="A34" s="118" t="s">
        <v>113</v>
      </c>
      <c r="B34" s="122" t="s">
        <v>116</v>
      </c>
      <c r="C34" s="113">
        <v>80.467451614888802</v>
      </c>
      <c r="D34" s="115">
        <v>91510</v>
      </c>
      <c r="E34" s="114">
        <v>95727</v>
      </c>
      <c r="F34" s="114">
        <v>94413</v>
      </c>
      <c r="G34" s="114">
        <v>94942</v>
      </c>
      <c r="H34" s="140">
        <v>93764</v>
      </c>
      <c r="I34" s="115">
        <v>-2254</v>
      </c>
      <c r="J34" s="116">
        <v>-2.4039076831193209</v>
      </c>
    </row>
    <row r="35" spans="1:10" s="110" customFormat="1" ht="13.5" customHeight="1" x14ac:dyDescent="0.2">
      <c r="A35" s="118"/>
      <c r="B35" s="119" t="s">
        <v>117</v>
      </c>
      <c r="C35" s="113">
        <v>18.951311520097079</v>
      </c>
      <c r="D35" s="115">
        <v>21552</v>
      </c>
      <c r="E35" s="114">
        <v>22721</v>
      </c>
      <c r="F35" s="114">
        <v>22555</v>
      </c>
      <c r="G35" s="114">
        <v>22586</v>
      </c>
      <c r="H35" s="140">
        <v>22330</v>
      </c>
      <c r="I35" s="115">
        <v>-778</v>
      </c>
      <c r="J35" s="116">
        <v>-3.4841021047917597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68004</v>
      </c>
      <c r="E37" s="114">
        <v>71600</v>
      </c>
      <c r="F37" s="114">
        <v>70431</v>
      </c>
      <c r="G37" s="114">
        <v>72201</v>
      </c>
      <c r="H37" s="140">
        <v>71198</v>
      </c>
      <c r="I37" s="115">
        <v>-3194</v>
      </c>
      <c r="J37" s="116">
        <v>-4.4860810696929692</v>
      </c>
    </row>
    <row r="38" spans="1:10" s="110" customFormat="1" ht="13.5" customHeight="1" x14ac:dyDescent="0.2">
      <c r="A38" s="118" t="s">
        <v>105</v>
      </c>
      <c r="B38" s="119" t="s">
        <v>106</v>
      </c>
      <c r="C38" s="113">
        <v>40.41085818481266</v>
      </c>
      <c r="D38" s="115">
        <v>27481</v>
      </c>
      <c r="E38" s="114">
        <v>28853</v>
      </c>
      <c r="F38" s="114">
        <v>28338</v>
      </c>
      <c r="G38" s="114">
        <v>29073</v>
      </c>
      <c r="H38" s="140">
        <v>28625</v>
      </c>
      <c r="I38" s="115">
        <v>-1144</v>
      </c>
      <c r="J38" s="116">
        <v>-3.9965065502183408</v>
      </c>
    </row>
    <row r="39" spans="1:10" s="110" customFormat="1" ht="13.5" customHeight="1" x14ac:dyDescent="0.2">
      <c r="A39" s="120"/>
      <c r="B39" s="119" t="s">
        <v>107</v>
      </c>
      <c r="C39" s="113">
        <v>59.58914181518734</v>
      </c>
      <c r="D39" s="115">
        <v>40523</v>
      </c>
      <c r="E39" s="114">
        <v>42747</v>
      </c>
      <c r="F39" s="114">
        <v>42093</v>
      </c>
      <c r="G39" s="114">
        <v>43128</v>
      </c>
      <c r="H39" s="140">
        <v>42573</v>
      </c>
      <c r="I39" s="115">
        <v>-2050</v>
      </c>
      <c r="J39" s="116">
        <v>-4.8152584971695678</v>
      </c>
    </row>
    <row r="40" spans="1:10" s="110" customFormat="1" ht="13.5" customHeight="1" x14ac:dyDescent="0.2">
      <c r="A40" s="118" t="s">
        <v>105</v>
      </c>
      <c r="B40" s="121" t="s">
        <v>108</v>
      </c>
      <c r="C40" s="113">
        <v>28.567437209575907</v>
      </c>
      <c r="D40" s="115">
        <v>19427</v>
      </c>
      <c r="E40" s="114">
        <v>20713</v>
      </c>
      <c r="F40" s="114">
        <v>19687</v>
      </c>
      <c r="G40" s="114">
        <v>20929</v>
      </c>
      <c r="H40" s="140">
        <v>19836</v>
      </c>
      <c r="I40" s="115">
        <v>-409</v>
      </c>
      <c r="J40" s="116">
        <v>-2.061907642669893</v>
      </c>
    </row>
    <row r="41" spans="1:10" s="110" customFormat="1" ht="13.5" customHeight="1" x14ac:dyDescent="0.2">
      <c r="A41" s="118"/>
      <c r="B41" s="121" t="s">
        <v>109</v>
      </c>
      <c r="C41" s="113">
        <v>40.097641315216755</v>
      </c>
      <c r="D41" s="115">
        <v>27268</v>
      </c>
      <c r="E41" s="114">
        <v>28927</v>
      </c>
      <c r="F41" s="114">
        <v>28827</v>
      </c>
      <c r="G41" s="114">
        <v>29373</v>
      </c>
      <c r="H41" s="140">
        <v>29639</v>
      </c>
      <c r="I41" s="115">
        <v>-2371</v>
      </c>
      <c r="J41" s="116">
        <v>-7.9995951280407569</v>
      </c>
    </row>
    <row r="42" spans="1:10" s="110" customFormat="1" ht="13.5" customHeight="1" x14ac:dyDescent="0.2">
      <c r="A42" s="118"/>
      <c r="B42" s="121" t="s">
        <v>110</v>
      </c>
      <c r="C42" s="113">
        <v>13.866831362861008</v>
      </c>
      <c r="D42" s="115">
        <v>9430</v>
      </c>
      <c r="E42" s="114">
        <v>9734</v>
      </c>
      <c r="F42" s="114">
        <v>9777</v>
      </c>
      <c r="G42" s="114">
        <v>9880</v>
      </c>
      <c r="H42" s="140">
        <v>9936</v>
      </c>
      <c r="I42" s="115">
        <v>-506</v>
      </c>
      <c r="J42" s="116">
        <v>-5.0925925925925926</v>
      </c>
    </row>
    <row r="43" spans="1:10" s="110" customFormat="1" ht="13.5" customHeight="1" x14ac:dyDescent="0.2">
      <c r="A43" s="120"/>
      <c r="B43" s="121" t="s">
        <v>111</v>
      </c>
      <c r="C43" s="113">
        <v>17.46661961061114</v>
      </c>
      <c r="D43" s="115">
        <v>11878</v>
      </c>
      <c r="E43" s="114">
        <v>12226</v>
      </c>
      <c r="F43" s="114">
        <v>12140</v>
      </c>
      <c r="G43" s="114">
        <v>12019</v>
      </c>
      <c r="H43" s="140">
        <v>11787</v>
      </c>
      <c r="I43" s="115">
        <v>91</v>
      </c>
      <c r="J43" s="116">
        <v>0.77203698990413172</v>
      </c>
    </row>
    <row r="44" spans="1:10" s="110" customFormat="1" ht="13.5" customHeight="1" x14ac:dyDescent="0.2">
      <c r="A44" s="120"/>
      <c r="B44" s="121" t="s">
        <v>112</v>
      </c>
      <c r="C44" s="113">
        <v>1.4263866831362861</v>
      </c>
      <c r="D44" s="115">
        <v>970</v>
      </c>
      <c r="E44" s="114">
        <v>1020</v>
      </c>
      <c r="F44" s="114">
        <v>1063</v>
      </c>
      <c r="G44" s="114">
        <v>905</v>
      </c>
      <c r="H44" s="140">
        <v>860</v>
      </c>
      <c r="I44" s="115">
        <v>110</v>
      </c>
      <c r="J44" s="116">
        <v>12.790697674418604</v>
      </c>
    </row>
    <row r="45" spans="1:10" s="110" customFormat="1" ht="13.5" customHeight="1" x14ac:dyDescent="0.2">
      <c r="A45" s="118" t="s">
        <v>113</v>
      </c>
      <c r="B45" s="122" t="s">
        <v>116</v>
      </c>
      <c r="C45" s="113">
        <v>79.79236515499089</v>
      </c>
      <c r="D45" s="115">
        <v>54262</v>
      </c>
      <c r="E45" s="114">
        <v>57008</v>
      </c>
      <c r="F45" s="114">
        <v>55953</v>
      </c>
      <c r="G45" s="114">
        <v>57326</v>
      </c>
      <c r="H45" s="140">
        <v>56359</v>
      </c>
      <c r="I45" s="115">
        <v>-2097</v>
      </c>
      <c r="J45" s="116">
        <v>-3.7207899359463439</v>
      </c>
    </row>
    <row r="46" spans="1:10" s="110" customFormat="1" ht="13.5" customHeight="1" x14ac:dyDescent="0.2">
      <c r="A46" s="118"/>
      <c r="B46" s="119" t="s">
        <v>117</v>
      </c>
      <c r="C46" s="113">
        <v>19.242985706723132</v>
      </c>
      <c r="D46" s="115">
        <v>13086</v>
      </c>
      <c r="E46" s="114">
        <v>13898</v>
      </c>
      <c r="F46" s="114">
        <v>13810</v>
      </c>
      <c r="G46" s="114">
        <v>14202</v>
      </c>
      <c r="H46" s="140">
        <v>14213</v>
      </c>
      <c r="I46" s="115">
        <v>-1127</v>
      </c>
      <c r="J46" s="116">
        <v>-7.9293604446633363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45719</v>
      </c>
      <c r="E48" s="114">
        <v>47549</v>
      </c>
      <c r="F48" s="114">
        <v>47212</v>
      </c>
      <c r="G48" s="114">
        <v>46006</v>
      </c>
      <c r="H48" s="140">
        <v>45529</v>
      </c>
      <c r="I48" s="115">
        <v>190</v>
      </c>
      <c r="J48" s="116">
        <v>0.41731643567835885</v>
      </c>
    </row>
    <row r="49" spans="1:12" s="110" customFormat="1" ht="13.5" customHeight="1" x14ac:dyDescent="0.2">
      <c r="A49" s="118" t="s">
        <v>105</v>
      </c>
      <c r="B49" s="119" t="s">
        <v>106</v>
      </c>
      <c r="C49" s="113">
        <v>45.858395852927664</v>
      </c>
      <c r="D49" s="115">
        <v>20966</v>
      </c>
      <c r="E49" s="114">
        <v>21792</v>
      </c>
      <c r="F49" s="114">
        <v>21769</v>
      </c>
      <c r="G49" s="114">
        <v>21054</v>
      </c>
      <c r="H49" s="140">
        <v>20850</v>
      </c>
      <c r="I49" s="115">
        <v>116</v>
      </c>
      <c r="J49" s="116">
        <v>0.55635491606714627</v>
      </c>
    </row>
    <row r="50" spans="1:12" s="110" customFormat="1" ht="13.5" customHeight="1" x14ac:dyDescent="0.2">
      <c r="A50" s="120"/>
      <c r="B50" s="119" t="s">
        <v>107</v>
      </c>
      <c r="C50" s="113">
        <v>54.141604147072336</v>
      </c>
      <c r="D50" s="115">
        <v>24753</v>
      </c>
      <c r="E50" s="114">
        <v>25757</v>
      </c>
      <c r="F50" s="114">
        <v>25443</v>
      </c>
      <c r="G50" s="114">
        <v>24952</v>
      </c>
      <c r="H50" s="140">
        <v>24679</v>
      </c>
      <c r="I50" s="115">
        <v>74</v>
      </c>
      <c r="J50" s="116">
        <v>0.29985007496251875</v>
      </c>
    </row>
    <row r="51" spans="1:12" s="110" customFormat="1" ht="13.5" customHeight="1" x14ac:dyDescent="0.2">
      <c r="A51" s="118" t="s">
        <v>105</v>
      </c>
      <c r="B51" s="121" t="s">
        <v>108</v>
      </c>
      <c r="C51" s="113">
        <v>12.358100570878628</v>
      </c>
      <c r="D51" s="115">
        <v>5650</v>
      </c>
      <c r="E51" s="114">
        <v>6087</v>
      </c>
      <c r="F51" s="114">
        <v>6087</v>
      </c>
      <c r="G51" s="114">
        <v>5459</v>
      </c>
      <c r="H51" s="140">
        <v>5523</v>
      </c>
      <c r="I51" s="115">
        <v>127</v>
      </c>
      <c r="J51" s="116">
        <v>2.2994749230490674</v>
      </c>
    </row>
    <row r="52" spans="1:12" s="110" customFormat="1" ht="13.5" customHeight="1" x14ac:dyDescent="0.2">
      <c r="A52" s="118"/>
      <c r="B52" s="121" t="s">
        <v>109</v>
      </c>
      <c r="C52" s="113">
        <v>72.140685491808654</v>
      </c>
      <c r="D52" s="115">
        <v>32982</v>
      </c>
      <c r="E52" s="114">
        <v>34274</v>
      </c>
      <c r="F52" s="114">
        <v>34077</v>
      </c>
      <c r="G52" s="114">
        <v>33652</v>
      </c>
      <c r="H52" s="140">
        <v>33343</v>
      </c>
      <c r="I52" s="115">
        <v>-361</v>
      </c>
      <c r="J52" s="116">
        <v>-1.0826860210538944</v>
      </c>
    </row>
    <row r="53" spans="1:12" s="110" customFormat="1" ht="13.5" customHeight="1" x14ac:dyDescent="0.2">
      <c r="A53" s="118"/>
      <c r="B53" s="121" t="s">
        <v>110</v>
      </c>
      <c r="C53" s="113">
        <v>14.363831229904417</v>
      </c>
      <c r="D53" s="115">
        <v>6567</v>
      </c>
      <c r="E53" s="114">
        <v>6686</v>
      </c>
      <c r="F53" s="114">
        <v>6539</v>
      </c>
      <c r="G53" s="114">
        <v>6435</v>
      </c>
      <c r="H53" s="140">
        <v>6225</v>
      </c>
      <c r="I53" s="115">
        <v>342</v>
      </c>
      <c r="J53" s="116">
        <v>5.4939759036144578</v>
      </c>
    </row>
    <row r="54" spans="1:12" s="110" customFormat="1" ht="13.5" customHeight="1" x14ac:dyDescent="0.2">
      <c r="A54" s="120"/>
      <c r="B54" s="121" t="s">
        <v>111</v>
      </c>
      <c r="C54" s="113">
        <v>1.1373827074082985</v>
      </c>
      <c r="D54" s="115">
        <v>520</v>
      </c>
      <c r="E54" s="114">
        <v>502</v>
      </c>
      <c r="F54" s="114">
        <v>509</v>
      </c>
      <c r="G54" s="114">
        <v>460</v>
      </c>
      <c r="H54" s="140">
        <v>438</v>
      </c>
      <c r="I54" s="115">
        <v>82</v>
      </c>
      <c r="J54" s="116">
        <v>18.721461187214611</v>
      </c>
    </row>
    <row r="55" spans="1:12" s="110" customFormat="1" ht="13.5" customHeight="1" x14ac:dyDescent="0.2">
      <c r="A55" s="120"/>
      <c r="B55" s="121" t="s">
        <v>112</v>
      </c>
      <c r="C55" s="113">
        <v>0.33684026334784223</v>
      </c>
      <c r="D55" s="115">
        <v>154</v>
      </c>
      <c r="E55" s="114">
        <v>139</v>
      </c>
      <c r="F55" s="114">
        <v>134</v>
      </c>
      <c r="G55" s="114">
        <v>108</v>
      </c>
      <c r="H55" s="140">
        <v>91</v>
      </c>
      <c r="I55" s="115">
        <v>63</v>
      </c>
      <c r="J55" s="116">
        <v>69.230769230769226</v>
      </c>
    </row>
    <row r="56" spans="1:12" s="110" customFormat="1" ht="13.5" customHeight="1" x14ac:dyDescent="0.2">
      <c r="A56" s="118" t="s">
        <v>113</v>
      </c>
      <c r="B56" s="122" t="s">
        <v>116</v>
      </c>
      <c r="C56" s="113">
        <v>81.471598241431352</v>
      </c>
      <c r="D56" s="115">
        <v>37248</v>
      </c>
      <c r="E56" s="114">
        <v>38719</v>
      </c>
      <c r="F56" s="114">
        <v>38460</v>
      </c>
      <c r="G56" s="114">
        <v>37616</v>
      </c>
      <c r="H56" s="140">
        <v>37405</v>
      </c>
      <c r="I56" s="115">
        <v>-157</v>
      </c>
      <c r="J56" s="116">
        <v>-0.41972998262264405</v>
      </c>
    </row>
    <row r="57" spans="1:12" s="110" customFormat="1" ht="13.5" customHeight="1" x14ac:dyDescent="0.2">
      <c r="A57" s="142"/>
      <c r="B57" s="124" t="s">
        <v>117</v>
      </c>
      <c r="C57" s="125">
        <v>18.517465386382028</v>
      </c>
      <c r="D57" s="143">
        <v>8466</v>
      </c>
      <c r="E57" s="144">
        <v>8823</v>
      </c>
      <c r="F57" s="144">
        <v>8745</v>
      </c>
      <c r="G57" s="144">
        <v>8384</v>
      </c>
      <c r="H57" s="145">
        <v>8117</v>
      </c>
      <c r="I57" s="143">
        <v>349</v>
      </c>
      <c r="J57" s="146">
        <v>4.2996180854995689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588877</v>
      </c>
      <c r="E12" s="236">
        <v>591536</v>
      </c>
      <c r="F12" s="114">
        <v>591645</v>
      </c>
      <c r="G12" s="114">
        <v>582613</v>
      </c>
      <c r="H12" s="140">
        <v>579144</v>
      </c>
      <c r="I12" s="115">
        <v>9733</v>
      </c>
      <c r="J12" s="116">
        <v>1.6805837580981586</v>
      </c>
    </row>
    <row r="13" spans="1:15" s="110" customFormat="1" ht="12" customHeight="1" x14ac:dyDescent="0.2">
      <c r="A13" s="118" t="s">
        <v>105</v>
      </c>
      <c r="B13" s="119" t="s">
        <v>106</v>
      </c>
      <c r="C13" s="113">
        <v>53.432720245484198</v>
      </c>
      <c r="D13" s="115">
        <v>314653</v>
      </c>
      <c r="E13" s="114">
        <v>316458</v>
      </c>
      <c r="F13" s="114">
        <v>317104</v>
      </c>
      <c r="G13" s="114">
        <v>312402</v>
      </c>
      <c r="H13" s="140">
        <v>310607</v>
      </c>
      <c r="I13" s="115">
        <v>4046</v>
      </c>
      <c r="J13" s="116">
        <v>1.3026106945432654</v>
      </c>
    </row>
    <row r="14" spans="1:15" s="110" customFormat="1" ht="12" customHeight="1" x14ac:dyDescent="0.2">
      <c r="A14" s="118"/>
      <c r="B14" s="119" t="s">
        <v>107</v>
      </c>
      <c r="C14" s="113">
        <v>46.567279754515802</v>
      </c>
      <c r="D14" s="115">
        <v>274224</v>
      </c>
      <c r="E14" s="114">
        <v>275078</v>
      </c>
      <c r="F14" s="114">
        <v>274541</v>
      </c>
      <c r="G14" s="114">
        <v>270211</v>
      </c>
      <c r="H14" s="140">
        <v>268537</v>
      </c>
      <c r="I14" s="115">
        <v>5687</v>
      </c>
      <c r="J14" s="116">
        <v>2.1177714802801848</v>
      </c>
    </row>
    <row r="15" spans="1:15" s="110" customFormat="1" ht="12" customHeight="1" x14ac:dyDescent="0.2">
      <c r="A15" s="118" t="s">
        <v>105</v>
      </c>
      <c r="B15" s="121" t="s">
        <v>108</v>
      </c>
      <c r="C15" s="113">
        <v>9.336754534478338</v>
      </c>
      <c r="D15" s="115">
        <v>54982</v>
      </c>
      <c r="E15" s="114">
        <v>57258</v>
      </c>
      <c r="F15" s="114">
        <v>57247</v>
      </c>
      <c r="G15" s="114">
        <v>53091</v>
      </c>
      <c r="H15" s="140">
        <v>54341</v>
      </c>
      <c r="I15" s="115">
        <v>641</v>
      </c>
      <c r="J15" s="116">
        <v>1.1795881562724277</v>
      </c>
    </row>
    <row r="16" spans="1:15" s="110" customFormat="1" ht="12" customHeight="1" x14ac:dyDescent="0.2">
      <c r="A16" s="118"/>
      <c r="B16" s="121" t="s">
        <v>109</v>
      </c>
      <c r="C16" s="113">
        <v>72.12185227135717</v>
      </c>
      <c r="D16" s="115">
        <v>424709</v>
      </c>
      <c r="E16" s="114">
        <v>425784</v>
      </c>
      <c r="F16" s="114">
        <v>426906</v>
      </c>
      <c r="G16" s="114">
        <v>424280</v>
      </c>
      <c r="H16" s="140">
        <v>421831</v>
      </c>
      <c r="I16" s="115">
        <v>2878</v>
      </c>
      <c r="J16" s="116">
        <v>0.68226375017483309</v>
      </c>
    </row>
    <row r="17" spans="1:10" s="110" customFormat="1" ht="12" customHeight="1" x14ac:dyDescent="0.2">
      <c r="A17" s="118"/>
      <c r="B17" s="121" t="s">
        <v>110</v>
      </c>
      <c r="C17" s="113">
        <v>17.486503972816056</v>
      </c>
      <c r="D17" s="115">
        <v>102974</v>
      </c>
      <c r="E17" s="114">
        <v>102207</v>
      </c>
      <c r="F17" s="114">
        <v>101295</v>
      </c>
      <c r="G17" s="114">
        <v>99352</v>
      </c>
      <c r="H17" s="140">
        <v>97263</v>
      </c>
      <c r="I17" s="115">
        <v>5711</v>
      </c>
      <c r="J17" s="116">
        <v>5.8717086661937223</v>
      </c>
    </row>
    <row r="18" spans="1:10" s="110" customFormat="1" ht="12" customHeight="1" x14ac:dyDescent="0.2">
      <c r="A18" s="120"/>
      <c r="B18" s="121" t="s">
        <v>111</v>
      </c>
      <c r="C18" s="113">
        <v>1.0548892213484311</v>
      </c>
      <c r="D18" s="115">
        <v>6212</v>
      </c>
      <c r="E18" s="114">
        <v>6287</v>
      </c>
      <c r="F18" s="114">
        <v>6197</v>
      </c>
      <c r="G18" s="114">
        <v>5890</v>
      </c>
      <c r="H18" s="140">
        <v>5709</v>
      </c>
      <c r="I18" s="115">
        <v>503</v>
      </c>
      <c r="J18" s="116">
        <v>8.8106498511122791</v>
      </c>
    </row>
    <row r="19" spans="1:10" s="110" customFormat="1" ht="12" customHeight="1" x14ac:dyDescent="0.2">
      <c r="A19" s="120"/>
      <c r="B19" s="121" t="s">
        <v>112</v>
      </c>
      <c r="C19" s="113">
        <v>0.34081820142406649</v>
      </c>
      <c r="D19" s="115">
        <v>2007</v>
      </c>
      <c r="E19" s="114">
        <v>1993</v>
      </c>
      <c r="F19" s="114">
        <v>2044</v>
      </c>
      <c r="G19" s="114">
        <v>1768</v>
      </c>
      <c r="H19" s="140">
        <v>1677</v>
      </c>
      <c r="I19" s="115">
        <v>330</v>
      </c>
      <c r="J19" s="116">
        <v>19.677996422182467</v>
      </c>
    </row>
    <row r="20" spans="1:10" s="110" customFormat="1" ht="12" customHeight="1" x14ac:dyDescent="0.2">
      <c r="A20" s="118" t="s">
        <v>113</v>
      </c>
      <c r="B20" s="119" t="s">
        <v>181</v>
      </c>
      <c r="C20" s="113">
        <v>71.313703880436833</v>
      </c>
      <c r="D20" s="115">
        <v>419950</v>
      </c>
      <c r="E20" s="114">
        <v>422988</v>
      </c>
      <c r="F20" s="114">
        <v>425062</v>
      </c>
      <c r="G20" s="114">
        <v>418810</v>
      </c>
      <c r="H20" s="140">
        <v>416609</v>
      </c>
      <c r="I20" s="115">
        <v>3341</v>
      </c>
      <c r="J20" s="116">
        <v>0.80195099001701831</v>
      </c>
    </row>
    <row r="21" spans="1:10" s="110" customFormat="1" ht="12" customHeight="1" x14ac:dyDescent="0.2">
      <c r="A21" s="118"/>
      <c r="B21" s="119" t="s">
        <v>182</v>
      </c>
      <c r="C21" s="113">
        <v>28.686296119563167</v>
      </c>
      <c r="D21" s="115">
        <v>168927</v>
      </c>
      <c r="E21" s="114">
        <v>168548</v>
      </c>
      <c r="F21" s="114">
        <v>166583</v>
      </c>
      <c r="G21" s="114">
        <v>163803</v>
      </c>
      <c r="H21" s="140">
        <v>162535</v>
      </c>
      <c r="I21" s="115">
        <v>6392</v>
      </c>
      <c r="J21" s="116">
        <v>3.9326914203094718</v>
      </c>
    </row>
    <row r="22" spans="1:10" s="110" customFormat="1" ht="12" customHeight="1" x14ac:dyDescent="0.2">
      <c r="A22" s="118" t="s">
        <v>113</v>
      </c>
      <c r="B22" s="119" t="s">
        <v>116</v>
      </c>
      <c r="C22" s="113">
        <v>84.810919767625492</v>
      </c>
      <c r="D22" s="115">
        <v>499432</v>
      </c>
      <c r="E22" s="114">
        <v>502018</v>
      </c>
      <c r="F22" s="114">
        <v>503024</v>
      </c>
      <c r="G22" s="114">
        <v>495821</v>
      </c>
      <c r="H22" s="140">
        <v>494196</v>
      </c>
      <c r="I22" s="115">
        <v>5236</v>
      </c>
      <c r="J22" s="116">
        <v>1.0594986604505094</v>
      </c>
    </row>
    <row r="23" spans="1:10" s="110" customFormat="1" ht="12" customHeight="1" x14ac:dyDescent="0.2">
      <c r="A23" s="118"/>
      <c r="B23" s="119" t="s">
        <v>117</v>
      </c>
      <c r="C23" s="113">
        <v>15.079719533960402</v>
      </c>
      <c r="D23" s="115">
        <v>88801</v>
      </c>
      <c r="E23" s="114">
        <v>88845</v>
      </c>
      <c r="F23" s="114">
        <v>87966</v>
      </c>
      <c r="G23" s="114">
        <v>86074</v>
      </c>
      <c r="H23" s="140">
        <v>84263</v>
      </c>
      <c r="I23" s="115">
        <v>4538</v>
      </c>
      <c r="J23" s="116">
        <v>5.3855191483806655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430054</v>
      </c>
      <c r="E64" s="236">
        <v>432217</v>
      </c>
      <c r="F64" s="236">
        <v>431618</v>
      </c>
      <c r="G64" s="236">
        <v>426259</v>
      </c>
      <c r="H64" s="140">
        <v>424444</v>
      </c>
      <c r="I64" s="115">
        <v>5610</v>
      </c>
      <c r="J64" s="116">
        <v>1.3217291327006626</v>
      </c>
    </row>
    <row r="65" spans="1:12" s="110" customFormat="1" ht="12" customHeight="1" x14ac:dyDescent="0.2">
      <c r="A65" s="118" t="s">
        <v>105</v>
      </c>
      <c r="B65" s="119" t="s">
        <v>106</v>
      </c>
      <c r="C65" s="113">
        <v>52.472712729099136</v>
      </c>
      <c r="D65" s="235">
        <v>225661</v>
      </c>
      <c r="E65" s="236">
        <v>227177</v>
      </c>
      <c r="F65" s="236">
        <v>227421</v>
      </c>
      <c r="G65" s="236">
        <v>224505</v>
      </c>
      <c r="H65" s="140">
        <v>223397</v>
      </c>
      <c r="I65" s="115">
        <v>2264</v>
      </c>
      <c r="J65" s="116">
        <v>1.0134424365591301</v>
      </c>
    </row>
    <row r="66" spans="1:12" s="110" customFormat="1" ht="12" customHeight="1" x14ac:dyDescent="0.2">
      <c r="A66" s="118"/>
      <c r="B66" s="119" t="s">
        <v>107</v>
      </c>
      <c r="C66" s="113">
        <v>47.527287270900864</v>
      </c>
      <c r="D66" s="235">
        <v>204393</v>
      </c>
      <c r="E66" s="236">
        <v>205040</v>
      </c>
      <c r="F66" s="236">
        <v>204197</v>
      </c>
      <c r="G66" s="236">
        <v>201754</v>
      </c>
      <c r="H66" s="140">
        <v>201047</v>
      </c>
      <c r="I66" s="115">
        <v>3346</v>
      </c>
      <c r="J66" s="116">
        <v>1.6642874551721736</v>
      </c>
    </row>
    <row r="67" spans="1:12" s="110" customFormat="1" ht="12" customHeight="1" x14ac:dyDescent="0.2">
      <c r="A67" s="118" t="s">
        <v>105</v>
      </c>
      <c r="B67" s="121" t="s">
        <v>108</v>
      </c>
      <c r="C67" s="113">
        <v>9.1009501132415931</v>
      </c>
      <c r="D67" s="235">
        <v>39139</v>
      </c>
      <c r="E67" s="236">
        <v>40644</v>
      </c>
      <c r="F67" s="236">
        <v>40609</v>
      </c>
      <c r="G67" s="236">
        <v>37729</v>
      </c>
      <c r="H67" s="140">
        <v>38732</v>
      </c>
      <c r="I67" s="115">
        <v>407</v>
      </c>
      <c r="J67" s="116">
        <v>1.0508106991634825</v>
      </c>
    </row>
    <row r="68" spans="1:12" s="110" customFormat="1" ht="12" customHeight="1" x14ac:dyDescent="0.2">
      <c r="A68" s="118"/>
      <c r="B68" s="121" t="s">
        <v>109</v>
      </c>
      <c r="C68" s="113">
        <v>73.997451482837036</v>
      </c>
      <c r="D68" s="235">
        <v>318229</v>
      </c>
      <c r="E68" s="236">
        <v>319442</v>
      </c>
      <c r="F68" s="236">
        <v>319670</v>
      </c>
      <c r="G68" s="236">
        <v>318525</v>
      </c>
      <c r="H68" s="140">
        <v>317160</v>
      </c>
      <c r="I68" s="115">
        <v>1069</v>
      </c>
      <c r="J68" s="116">
        <v>0.33705385294488588</v>
      </c>
    </row>
    <row r="69" spans="1:12" s="110" customFormat="1" ht="12" customHeight="1" x14ac:dyDescent="0.2">
      <c r="A69" s="118"/>
      <c r="B69" s="121" t="s">
        <v>110</v>
      </c>
      <c r="C69" s="113">
        <v>15.775460756091096</v>
      </c>
      <c r="D69" s="235">
        <v>67843</v>
      </c>
      <c r="E69" s="236">
        <v>67259</v>
      </c>
      <c r="F69" s="236">
        <v>66508</v>
      </c>
      <c r="G69" s="236">
        <v>65366</v>
      </c>
      <c r="H69" s="140">
        <v>64048</v>
      </c>
      <c r="I69" s="115">
        <v>3795</v>
      </c>
      <c r="J69" s="116">
        <v>5.9252435673245065</v>
      </c>
    </row>
    <row r="70" spans="1:12" s="110" customFormat="1" ht="12" customHeight="1" x14ac:dyDescent="0.2">
      <c r="A70" s="120"/>
      <c r="B70" s="121" t="s">
        <v>111</v>
      </c>
      <c r="C70" s="113">
        <v>1.1261376478302725</v>
      </c>
      <c r="D70" s="235">
        <v>4843</v>
      </c>
      <c r="E70" s="236">
        <v>4872</v>
      </c>
      <c r="F70" s="236">
        <v>4831</v>
      </c>
      <c r="G70" s="236">
        <v>4639</v>
      </c>
      <c r="H70" s="140">
        <v>4504</v>
      </c>
      <c r="I70" s="115">
        <v>339</v>
      </c>
      <c r="J70" s="116">
        <v>7.5266429840142095</v>
      </c>
    </row>
    <row r="71" spans="1:12" s="110" customFormat="1" ht="12" customHeight="1" x14ac:dyDescent="0.2">
      <c r="A71" s="120"/>
      <c r="B71" s="121" t="s">
        <v>112</v>
      </c>
      <c r="C71" s="113">
        <v>0.33135373697256626</v>
      </c>
      <c r="D71" s="235">
        <v>1425</v>
      </c>
      <c r="E71" s="236">
        <v>1407</v>
      </c>
      <c r="F71" s="236">
        <v>1460</v>
      </c>
      <c r="G71" s="236">
        <v>1289</v>
      </c>
      <c r="H71" s="140">
        <v>1245</v>
      </c>
      <c r="I71" s="115">
        <v>180</v>
      </c>
      <c r="J71" s="116">
        <v>14.457831325301205</v>
      </c>
    </row>
    <row r="72" spans="1:12" s="110" customFormat="1" ht="12" customHeight="1" x14ac:dyDescent="0.2">
      <c r="A72" s="118" t="s">
        <v>113</v>
      </c>
      <c r="B72" s="119" t="s">
        <v>181</v>
      </c>
      <c r="C72" s="113">
        <v>69.62683755993433</v>
      </c>
      <c r="D72" s="235">
        <v>299433</v>
      </c>
      <c r="E72" s="236">
        <v>301004</v>
      </c>
      <c r="F72" s="236">
        <v>302435</v>
      </c>
      <c r="G72" s="236">
        <v>298802</v>
      </c>
      <c r="H72" s="140">
        <v>298409</v>
      </c>
      <c r="I72" s="115">
        <v>1024</v>
      </c>
      <c r="J72" s="116">
        <v>0.34315318907941783</v>
      </c>
    </row>
    <row r="73" spans="1:12" s="110" customFormat="1" ht="12" customHeight="1" x14ac:dyDescent="0.2">
      <c r="A73" s="118"/>
      <c r="B73" s="119" t="s">
        <v>182</v>
      </c>
      <c r="C73" s="113">
        <v>30.373162440065666</v>
      </c>
      <c r="D73" s="115">
        <v>130621</v>
      </c>
      <c r="E73" s="114">
        <v>131213</v>
      </c>
      <c r="F73" s="114">
        <v>129183</v>
      </c>
      <c r="G73" s="114">
        <v>127457</v>
      </c>
      <c r="H73" s="140">
        <v>126035</v>
      </c>
      <c r="I73" s="115">
        <v>4586</v>
      </c>
      <c r="J73" s="116">
        <v>3.638671797516563</v>
      </c>
    </row>
    <row r="74" spans="1:12" s="110" customFormat="1" ht="12" customHeight="1" x14ac:dyDescent="0.2">
      <c r="A74" s="118" t="s">
        <v>113</v>
      </c>
      <c r="B74" s="119" t="s">
        <v>116</v>
      </c>
      <c r="C74" s="113">
        <v>82.616834165011838</v>
      </c>
      <c r="D74" s="115">
        <v>355297</v>
      </c>
      <c r="E74" s="114">
        <v>357171</v>
      </c>
      <c r="F74" s="114">
        <v>357120</v>
      </c>
      <c r="G74" s="114">
        <v>353081</v>
      </c>
      <c r="H74" s="140">
        <v>352110</v>
      </c>
      <c r="I74" s="115">
        <v>3187</v>
      </c>
      <c r="J74" s="116">
        <v>0.9051148788730794</v>
      </c>
    </row>
    <row r="75" spans="1:12" s="110" customFormat="1" ht="12" customHeight="1" x14ac:dyDescent="0.2">
      <c r="A75" s="142"/>
      <c r="B75" s="124" t="s">
        <v>117</v>
      </c>
      <c r="C75" s="125">
        <v>17.243648472052346</v>
      </c>
      <c r="D75" s="143">
        <v>74157</v>
      </c>
      <c r="E75" s="144">
        <v>74447</v>
      </c>
      <c r="F75" s="144">
        <v>73913</v>
      </c>
      <c r="G75" s="144">
        <v>72543</v>
      </c>
      <c r="H75" s="145">
        <v>71720</v>
      </c>
      <c r="I75" s="143">
        <v>2437</v>
      </c>
      <c r="J75" s="146">
        <v>3.3979364194088122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588877</v>
      </c>
      <c r="G11" s="114">
        <v>591536</v>
      </c>
      <c r="H11" s="114">
        <v>591645</v>
      </c>
      <c r="I11" s="114">
        <v>582613</v>
      </c>
      <c r="J11" s="140">
        <v>579144</v>
      </c>
      <c r="K11" s="114">
        <v>9733</v>
      </c>
      <c r="L11" s="116">
        <v>1.6805837580981586</v>
      </c>
    </row>
    <row r="12" spans="1:17" s="110" customFormat="1" ht="24.95" customHeight="1" x14ac:dyDescent="0.2">
      <c r="A12" s="604" t="s">
        <v>185</v>
      </c>
      <c r="B12" s="605"/>
      <c r="C12" s="605"/>
      <c r="D12" s="606"/>
      <c r="E12" s="113">
        <v>53.432720245484198</v>
      </c>
      <c r="F12" s="115">
        <v>314653</v>
      </c>
      <c r="G12" s="114">
        <v>316458</v>
      </c>
      <c r="H12" s="114">
        <v>317104</v>
      </c>
      <c r="I12" s="114">
        <v>312402</v>
      </c>
      <c r="J12" s="140">
        <v>310607</v>
      </c>
      <c r="K12" s="114">
        <v>4046</v>
      </c>
      <c r="L12" s="116">
        <v>1.3026106945432654</v>
      </c>
    </row>
    <row r="13" spans="1:17" s="110" customFormat="1" ht="15" customHeight="1" x14ac:dyDescent="0.2">
      <c r="A13" s="120"/>
      <c r="B13" s="612" t="s">
        <v>107</v>
      </c>
      <c r="C13" s="612"/>
      <c r="E13" s="113">
        <v>46.567279754515802</v>
      </c>
      <c r="F13" s="115">
        <v>274224</v>
      </c>
      <c r="G13" s="114">
        <v>275078</v>
      </c>
      <c r="H13" s="114">
        <v>274541</v>
      </c>
      <c r="I13" s="114">
        <v>270211</v>
      </c>
      <c r="J13" s="140">
        <v>268537</v>
      </c>
      <c r="K13" s="114">
        <v>5687</v>
      </c>
      <c r="L13" s="116">
        <v>2.1177714802801848</v>
      </c>
    </row>
    <row r="14" spans="1:17" s="110" customFormat="1" ht="24.95" customHeight="1" x14ac:dyDescent="0.2">
      <c r="A14" s="604" t="s">
        <v>186</v>
      </c>
      <c r="B14" s="605"/>
      <c r="C14" s="605"/>
      <c r="D14" s="606"/>
      <c r="E14" s="113">
        <v>9.336754534478338</v>
      </c>
      <c r="F14" s="115">
        <v>54982</v>
      </c>
      <c r="G14" s="114">
        <v>57258</v>
      </c>
      <c r="H14" s="114">
        <v>57247</v>
      </c>
      <c r="I14" s="114">
        <v>53091</v>
      </c>
      <c r="J14" s="140">
        <v>54341</v>
      </c>
      <c r="K14" s="114">
        <v>641</v>
      </c>
      <c r="L14" s="116">
        <v>1.1795881562724277</v>
      </c>
    </row>
    <row r="15" spans="1:17" s="110" customFormat="1" ht="15" customHeight="1" x14ac:dyDescent="0.2">
      <c r="A15" s="120"/>
      <c r="B15" s="119"/>
      <c r="C15" s="258" t="s">
        <v>106</v>
      </c>
      <c r="E15" s="113">
        <v>51.160379760648937</v>
      </c>
      <c r="F15" s="115">
        <v>28129</v>
      </c>
      <c r="G15" s="114">
        <v>29382</v>
      </c>
      <c r="H15" s="114">
        <v>29440</v>
      </c>
      <c r="I15" s="114">
        <v>27145</v>
      </c>
      <c r="J15" s="140">
        <v>27909</v>
      </c>
      <c r="K15" s="114">
        <v>220</v>
      </c>
      <c r="L15" s="116">
        <v>0.78827618331004334</v>
      </c>
    </row>
    <row r="16" spans="1:17" s="110" customFormat="1" ht="15" customHeight="1" x14ac:dyDescent="0.2">
      <c r="A16" s="120"/>
      <c r="B16" s="119"/>
      <c r="C16" s="258" t="s">
        <v>107</v>
      </c>
      <c r="E16" s="113">
        <v>48.839620239351063</v>
      </c>
      <c r="F16" s="115">
        <v>26853</v>
      </c>
      <c r="G16" s="114">
        <v>27876</v>
      </c>
      <c r="H16" s="114">
        <v>27807</v>
      </c>
      <c r="I16" s="114">
        <v>25946</v>
      </c>
      <c r="J16" s="140">
        <v>26432</v>
      </c>
      <c r="K16" s="114">
        <v>421</v>
      </c>
      <c r="L16" s="116">
        <v>1.5927663438256658</v>
      </c>
    </row>
    <row r="17" spans="1:12" s="110" customFormat="1" ht="15" customHeight="1" x14ac:dyDescent="0.2">
      <c r="A17" s="120"/>
      <c r="B17" s="121" t="s">
        <v>109</v>
      </c>
      <c r="C17" s="258"/>
      <c r="E17" s="113">
        <v>72.12185227135717</v>
      </c>
      <c r="F17" s="115">
        <v>424709</v>
      </c>
      <c r="G17" s="114">
        <v>425784</v>
      </c>
      <c r="H17" s="114">
        <v>426906</v>
      </c>
      <c r="I17" s="114">
        <v>424280</v>
      </c>
      <c r="J17" s="140">
        <v>421831</v>
      </c>
      <c r="K17" s="114">
        <v>2878</v>
      </c>
      <c r="L17" s="116">
        <v>0.68226375017483309</v>
      </c>
    </row>
    <row r="18" spans="1:12" s="110" customFormat="1" ht="15" customHeight="1" x14ac:dyDescent="0.2">
      <c r="A18" s="120"/>
      <c r="B18" s="119"/>
      <c r="C18" s="258" t="s">
        <v>106</v>
      </c>
      <c r="E18" s="113">
        <v>53.341935301582964</v>
      </c>
      <c r="F18" s="115">
        <v>226548</v>
      </c>
      <c r="G18" s="114">
        <v>227321</v>
      </c>
      <c r="H18" s="114">
        <v>228332</v>
      </c>
      <c r="I18" s="114">
        <v>227107</v>
      </c>
      <c r="J18" s="140">
        <v>225748</v>
      </c>
      <c r="K18" s="114">
        <v>800</v>
      </c>
      <c r="L18" s="116">
        <v>0.35437744741924626</v>
      </c>
    </row>
    <row r="19" spans="1:12" s="110" customFormat="1" ht="15" customHeight="1" x14ac:dyDescent="0.2">
      <c r="A19" s="120"/>
      <c r="B19" s="119"/>
      <c r="C19" s="258" t="s">
        <v>107</v>
      </c>
      <c r="E19" s="113">
        <v>46.658064698417036</v>
      </c>
      <c r="F19" s="115">
        <v>198161</v>
      </c>
      <c r="G19" s="114">
        <v>198463</v>
      </c>
      <c r="H19" s="114">
        <v>198574</v>
      </c>
      <c r="I19" s="114">
        <v>197173</v>
      </c>
      <c r="J19" s="140">
        <v>196083</v>
      </c>
      <c r="K19" s="114">
        <v>2078</v>
      </c>
      <c r="L19" s="116">
        <v>1.0597553077013306</v>
      </c>
    </row>
    <row r="20" spans="1:12" s="110" customFormat="1" ht="15" customHeight="1" x14ac:dyDescent="0.2">
      <c r="A20" s="120"/>
      <c r="B20" s="121" t="s">
        <v>110</v>
      </c>
      <c r="C20" s="258"/>
      <c r="E20" s="113">
        <v>17.486503972816056</v>
      </c>
      <c r="F20" s="115">
        <v>102974</v>
      </c>
      <c r="G20" s="114">
        <v>102207</v>
      </c>
      <c r="H20" s="114">
        <v>101295</v>
      </c>
      <c r="I20" s="114">
        <v>99352</v>
      </c>
      <c r="J20" s="140">
        <v>97263</v>
      </c>
      <c r="K20" s="114">
        <v>5711</v>
      </c>
      <c r="L20" s="116">
        <v>5.8717086661937223</v>
      </c>
    </row>
    <row r="21" spans="1:12" s="110" customFormat="1" ht="15" customHeight="1" x14ac:dyDescent="0.2">
      <c r="A21" s="120"/>
      <c r="B21" s="119"/>
      <c r="C21" s="258" t="s">
        <v>106</v>
      </c>
      <c r="E21" s="113">
        <v>54.66331306931847</v>
      </c>
      <c r="F21" s="115">
        <v>56289</v>
      </c>
      <c r="G21" s="114">
        <v>56025</v>
      </c>
      <c r="H21" s="114">
        <v>55636</v>
      </c>
      <c r="I21" s="114">
        <v>54648</v>
      </c>
      <c r="J21" s="140">
        <v>53528</v>
      </c>
      <c r="K21" s="114">
        <v>2761</v>
      </c>
      <c r="L21" s="116">
        <v>5.1580481243461369</v>
      </c>
    </row>
    <row r="22" spans="1:12" s="110" customFormat="1" ht="15" customHeight="1" x14ac:dyDescent="0.2">
      <c r="A22" s="120"/>
      <c r="B22" s="119"/>
      <c r="C22" s="258" t="s">
        <v>107</v>
      </c>
      <c r="E22" s="113">
        <v>45.33668693068153</v>
      </c>
      <c r="F22" s="115">
        <v>46685</v>
      </c>
      <c r="G22" s="114">
        <v>46182</v>
      </c>
      <c r="H22" s="114">
        <v>45659</v>
      </c>
      <c r="I22" s="114">
        <v>44704</v>
      </c>
      <c r="J22" s="140">
        <v>43735</v>
      </c>
      <c r="K22" s="114">
        <v>2950</v>
      </c>
      <c r="L22" s="116">
        <v>6.7451697724934263</v>
      </c>
    </row>
    <row r="23" spans="1:12" s="110" customFormat="1" ht="15" customHeight="1" x14ac:dyDescent="0.2">
      <c r="A23" s="120"/>
      <c r="B23" s="121" t="s">
        <v>111</v>
      </c>
      <c r="C23" s="258"/>
      <c r="E23" s="113">
        <v>1.0548892213484311</v>
      </c>
      <c r="F23" s="115">
        <v>6212</v>
      </c>
      <c r="G23" s="114">
        <v>6287</v>
      </c>
      <c r="H23" s="114">
        <v>6197</v>
      </c>
      <c r="I23" s="114">
        <v>5890</v>
      </c>
      <c r="J23" s="140">
        <v>5709</v>
      </c>
      <c r="K23" s="114">
        <v>503</v>
      </c>
      <c r="L23" s="116">
        <v>8.8106498511122791</v>
      </c>
    </row>
    <row r="24" spans="1:12" s="110" customFormat="1" ht="15" customHeight="1" x14ac:dyDescent="0.2">
      <c r="A24" s="120"/>
      <c r="B24" s="119"/>
      <c r="C24" s="258" t="s">
        <v>106</v>
      </c>
      <c r="E24" s="113">
        <v>59.352865421764328</v>
      </c>
      <c r="F24" s="115">
        <v>3687</v>
      </c>
      <c r="G24" s="114">
        <v>3730</v>
      </c>
      <c r="H24" s="114">
        <v>3696</v>
      </c>
      <c r="I24" s="114">
        <v>3502</v>
      </c>
      <c r="J24" s="140">
        <v>3422</v>
      </c>
      <c r="K24" s="114">
        <v>265</v>
      </c>
      <c r="L24" s="116">
        <v>7.7440093512565751</v>
      </c>
    </row>
    <row r="25" spans="1:12" s="110" customFormat="1" ht="15" customHeight="1" x14ac:dyDescent="0.2">
      <c r="A25" s="120"/>
      <c r="B25" s="119"/>
      <c r="C25" s="258" t="s">
        <v>107</v>
      </c>
      <c r="E25" s="113">
        <v>40.647134578235672</v>
      </c>
      <c r="F25" s="115">
        <v>2525</v>
      </c>
      <c r="G25" s="114">
        <v>2557</v>
      </c>
      <c r="H25" s="114">
        <v>2501</v>
      </c>
      <c r="I25" s="114">
        <v>2388</v>
      </c>
      <c r="J25" s="140">
        <v>2287</v>
      </c>
      <c r="K25" s="114">
        <v>238</v>
      </c>
      <c r="L25" s="116">
        <v>10.406646261477919</v>
      </c>
    </row>
    <row r="26" spans="1:12" s="110" customFormat="1" ht="15" customHeight="1" x14ac:dyDescent="0.2">
      <c r="A26" s="120"/>
      <c r="C26" s="121" t="s">
        <v>187</v>
      </c>
      <c r="D26" s="110" t="s">
        <v>188</v>
      </c>
      <c r="E26" s="113">
        <v>0.34081820142406649</v>
      </c>
      <c r="F26" s="115">
        <v>2007</v>
      </c>
      <c r="G26" s="114">
        <v>1993</v>
      </c>
      <c r="H26" s="114">
        <v>2044</v>
      </c>
      <c r="I26" s="114">
        <v>1768</v>
      </c>
      <c r="J26" s="140">
        <v>1677</v>
      </c>
      <c r="K26" s="114">
        <v>330</v>
      </c>
      <c r="L26" s="116">
        <v>19.677996422182467</v>
      </c>
    </row>
    <row r="27" spans="1:12" s="110" customFormat="1" ht="15" customHeight="1" x14ac:dyDescent="0.2">
      <c r="A27" s="120"/>
      <c r="B27" s="119"/>
      <c r="D27" s="259" t="s">
        <v>106</v>
      </c>
      <c r="E27" s="113">
        <v>56.10363726955655</v>
      </c>
      <c r="F27" s="115">
        <v>1126</v>
      </c>
      <c r="G27" s="114">
        <v>1103</v>
      </c>
      <c r="H27" s="114">
        <v>1137</v>
      </c>
      <c r="I27" s="114">
        <v>963</v>
      </c>
      <c r="J27" s="140">
        <v>927</v>
      </c>
      <c r="K27" s="114">
        <v>199</v>
      </c>
      <c r="L27" s="116">
        <v>21.467098166127293</v>
      </c>
    </row>
    <row r="28" spans="1:12" s="110" customFormat="1" ht="15" customHeight="1" x14ac:dyDescent="0.2">
      <c r="A28" s="120"/>
      <c r="B28" s="119"/>
      <c r="D28" s="259" t="s">
        <v>107</v>
      </c>
      <c r="E28" s="113">
        <v>43.89636273044345</v>
      </c>
      <c r="F28" s="115">
        <v>881</v>
      </c>
      <c r="G28" s="114">
        <v>890</v>
      </c>
      <c r="H28" s="114">
        <v>907</v>
      </c>
      <c r="I28" s="114">
        <v>805</v>
      </c>
      <c r="J28" s="140">
        <v>750</v>
      </c>
      <c r="K28" s="114">
        <v>131</v>
      </c>
      <c r="L28" s="116">
        <v>17.466666666666665</v>
      </c>
    </row>
    <row r="29" spans="1:12" s="110" customFormat="1" ht="24.95" customHeight="1" x14ac:dyDescent="0.2">
      <c r="A29" s="604" t="s">
        <v>189</v>
      </c>
      <c r="B29" s="605"/>
      <c r="C29" s="605"/>
      <c r="D29" s="606"/>
      <c r="E29" s="113">
        <v>84.810919767625492</v>
      </c>
      <c r="F29" s="115">
        <v>499432</v>
      </c>
      <c r="G29" s="114">
        <v>502018</v>
      </c>
      <c r="H29" s="114">
        <v>503024</v>
      </c>
      <c r="I29" s="114">
        <v>495821</v>
      </c>
      <c r="J29" s="140">
        <v>494196</v>
      </c>
      <c r="K29" s="114">
        <v>5236</v>
      </c>
      <c r="L29" s="116">
        <v>1.0594986604505094</v>
      </c>
    </row>
    <row r="30" spans="1:12" s="110" customFormat="1" ht="15" customHeight="1" x14ac:dyDescent="0.2">
      <c r="A30" s="120"/>
      <c r="B30" s="119"/>
      <c r="C30" s="258" t="s">
        <v>106</v>
      </c>
      <c r="E30" s="113">
        <v>52.209710230822211</v>
      </c>
      <c r="F30" s="115">
        <v>260752</v>
      </c>
      <c r="G30" s="114">
        <v>262374</v>
      </c>
      <c r="H30" s="114">
        <v>263319</v>
      </c>
      <c r="I30" s="114">
        <v>259705</v>
      </c>
      <c r="J30" s="140">
        <v>259043</v>
      </c>
      <c r="K30" s="114">
        <v>1709</v>
      </c>
      <c r="L30" s="116">
        <v>0.65973602838138845</v>
      </c>
    </row>
    <row r="31" spans="1:12" s="110" customFormat="1" ht="15" customHeight="1" x14ac:dyDescent="0.2">
      <c r="A31" s="120"/>
      <c r="B31" s="119"/>
      <c r="C31" s="258" t="s">
        <v>107</v>
      </c>
      <c r="E31" s="113">
        <v>47.790289769177789</v>
      </c>
      <c r="F31" s="115">
        <v>238680</v>
      </c>
      <c r="G31" s="114">
        <v>239644</v>
      </c>
      <c r="H31" s="114">
        <v>239705</v>
      </c>
      <c r="I31" s="114">
        <v>236116</v>
      </c>
      <c r="J31" s="140">
        <v>235153</v>
      </c>
      <c r="K31" s="114">
        <v>3527</v>
      </c>
      <c r="L31" s="116">
        <v>1.4998745497612194</v>
      </c>
    </row>
    <row r="32" spans="1:12" s="110" customFormat="1" ht="15" customHeight="1" x14ac:dyDescent="0.2">
      <c r="A32" s="120"/>
      <c r="B32" s="119" t="s">
        <v>117</v>
      </c>
      <c r="C32" s="258"/>
      <c r="E32" s="113">
        <v>15.079719533960402</v>
      </c>
      <c r="F32" s="115">
        <v>88801</v>
      </c>
      <c r="G32" s="114">
        <v>88845</v>
      </c>
      <c r="H32" s="114">
        <v>87966</v>
      </c>
      <c r="I32" s="114">
        <v>86074</v>
      </c>
      <c r="J32" s="140">
        <v>84263</v>
      </c>
      <c r="K32" s="114">
        <v>4538</v>
      </c>
      <c r="L32" s="116">
        <v>5.3855191483806655</v>
      </c>
    </row>
    <row r="33" spans="1:12" s="110" customFormat="1" ht="15" customHeight="1" x14ac:dyDescent="0.2">
      <c r="A33" s="120"/>
      <c r="B33" s="119"/>
      <c r="C33" s="258" t="s">
        <v>106</v>
      </c>
      <c r="E33" s="113">
        <v>60.225673134311549</v>
      </c>
      <c r="F33" s="115">
        <v>53481</v>
      </c>
      <c r="G33" s="114">
        <v>53644</v>
      </c>
      <c r="H33" s="114">
        <v>53350</v>
      </c>
      <c r="I33" s="114">
        <v>52216</v>
      </c>
      <c r="J33" s="140">
        <v>51107</v>
      </c>
      <c r="K33" s="114">
        <v>2374</v>
      </c>
      <c r="L33" s="116">
        <v>4.6451562408280669</v>
      </c>
    </row>
    <row r="34" spans="1:12" s="110" customFormat="1" ht="15" customHeight="1" x14ac:dyDescent="0.2">
      <c r="A34" s="120"/>
      <c r="B34" s="119"/>
      <c r="C34" s="258" t="s">
        <v>107</v>
      </c>
      <c r="E34" s="113">
        <v>39.774326865688451</v>
      </c>
      <c r="F34" s="115">
        <v>35320</v>
      </c>
      <c r="G34" s="114">
        <v>35201</v>
      </c>
      <c r="H34" s="114">
        <v>34616</v>
      </c>
      <c r="I34" s="114">
        <v>33858</v>
      </c>
      <c r="J34" s="140">
        <v>33156</v>
      </c>
      <c r="K34" s="114">
        <v>2164</v>
      </c>
      <c r="L34" s="116">
        <v>6.5267221619013149</v>
      </c>
    </row>
    <row r="35" spans="1:12" s="110" customFormat="1" ht="24.95" customHeight="1" x14ac:dyDescent="0.2">
      <c r="A35" s="604" t="s">
        <v>190</v>
      </c>
      <c r="B35" s="605"/>
      <c r="C35" s="605"/>
      <c r="D35" s="606"/>
      <c r="E35" s="113">
        <v>71.313703880436833</v>
      </c>
      <c r="F35" s="115">
        <v>419950</v>
      </c>
      <c r="G35" s="114">
        <v>422988</v>
      </c>
      <c r="H35" s="114">
        <v>425062</v>
      </c>
      <c r="I35" s="114">
        <v>418810</v>
      </c>
      <c r="J35" s="140">
        <v>416609</v>
      </c>
      <c r="K35" s="114">
        <v>3341</v>
      </c>
      <c r="L35" s="116">
        <v>0.80195099001701831</v>
      </c>
    </row>
    <row r="36" spans="1:12" s="110" customFormat="1" ht="15" customHeight="1" x14ac:dyDescent="0.2">
      <c r="A36" s="120"/>
      <c r="B36" s="119"/>
      <c r="C36" s="258" t="s">
        <v>106</v>
      </c>
      <c r="E36" s="113">
        <v>62.683414692225263</v>
      </c>
      <c r="F36" s="115">
        <v>263239</v>
      </c>
      <c r="G36" s="114">
        <v>265395</v>
      </c>
      <c r="H36" s="114">
        <v>266691</v>
      </c>
      <c r="I36" s="114">
        <v>263423</v>
      </c>
      <c r="J36" s="140">
        <v>262227</v>
      </c>
      <c r="K36" s="114">
        <v>1012</v>
      </c>
      <c r="L36" s="116">
        <v>0.38592517170238</v>
      </c>
    </row>
    <row r="37" spans="1:12" s="110" customFormat="1" ht="15" customHeight="1" x14ac:dyDescent="0.2">
      <c r="A37" s="120"/>
      <c r="B37" s="119"/>
      <c r="C37" s="258" t="s">
        <v>107</v>
      </c>
      <c r="E37" s="113">
        <v>37.316585307774737</v>
      </c>
      <c r="F37" s="115">
        <v>156711</v>
      </c>
      <c r="G37" s="114">
        <v>157593</v>
      </c>
      <c r="H37" s="114">
        <v>158371</v>
      </c>
      <c r="I37" s="114">
        <v>155387</v>
      </c>
      <c r="J37" s="140">
        <v>154382</v>
      </c>
      <c r="K37" s="114">
        <v>2329</v>
      </c>
      <c r="L37" s="116">
        <v>1.5085955616587425</v>
      </c>
    </row>
    <row r="38" spans="1:12" s="110" customFormat="1" ht="15" customHeight="1" x14ac:dyDescent="0.2">
      <c r="A38" s="120"/>
      <c r="B38" s="119" t="s">
        <v>182</v>
      </c>
      <c r="C38" s="258"/>
      <c r="E38" s="113">
        <v>28.686296119563167</v>
      </c>
      <c r="F38" s="115">
        <v>168927</v>
      </c>
      <c r="G38" s="114">
        <v>168548</v>
      </c>
      <c r="H38" s="114">
        <v>166583</v>
      </c>
      <c r="I38" s="114">
        <v>163803</v>
      </c>
      <c r="J38" s="140">
        <v>162535</v>
      </c>
      <c r="K38" s="114">
        <v>6392</v>
      </c>
      <c r="L38" s="116">
        <v>3.9326914203094718</v>
      </c>
    </row>
    <row r="39" spans="1:12" s="110" customFormat="1" ht="15" customHeight="1" x14ac:dyDescent="0.2">
      <c r="A39" s="120"/>
      <c r="B39" s="119"/>
      <c r="C39" s="258" t="s">
        <v>106</v>
      </c>
      <c r="E39" s="113">
        <v>30.435631959367065</v>
      </c>
      <c r="F39" s="115">
        <v>51414</v>
      </c>
      <c r="G39" s="114">
        <v>51063</v>
      </c>
      <c r="H39" s="114">
        <v>50413</v>
      </c>
      <c r="I39" s="114">
        <v>48979</v>
      </c>
      <c r="J39" s="140">
        <v>48380</v>
      </c>
      <c r="K39" s="114">
        <v>3034</v>
      </c>
      <c r="L39" s="116">
        <v>6.2711864406779663</v>
      </c>
    </row>
    <row r="40" spans="1:12" s="110" customFormat="1" ht="15" customHeight="1" x14ac:dyDescent="0.2">
      <c r="A40" s="120"/>
      <c r="B40" s="119"/>
      <c r="C40" s="258" t="s">
        <v>107</v>
      </c>
      <c r="E40" s="113">
        <v>69.564368040632942</v>
      </c>
      <c r="F40" s="115">
        <v>117513</v>
      </c>
      <c r="G40" s="114">
        <v>117485</v>
      </c>
      <c r="H40" s="114">
        <v>116170</v>
      </c>
      <c r="I40" s="114">
        <v>114824</v>
      </c>
      <c r="J40" s="140">
        <v>114155</v>
      </c>
      <c r="K40" s="114">
        <v>3358</v>
      </c>
      <c r="L40" s="116">
        <v>2.9416144715518375</v>
      </c>
    </row>
    <row r="41" spans="1:12" s="110" customFormat="1" ht="24.75" customHeight="1" x14ac:dyDescent="0.2">
      <c r="A41" s="604" t="s">
        <v>518</v>
      </c>
      <c r="B41" s="605"/>
      <c r="C41" s="605"/>
      <c r="D41" s="606"/>
      <c r="E41" s="113">
        <v>3.7146976363485074</v>
      </c>
      <c r="F41" s="115">
        <v>21875</v>
      </c>
      <c r="G41" s="114">
        <v>23964</v>
      </c>
      <c r="H41" s="114">
        <v>24188</v>
      </c>
      <c r="I41" s="114">
        <v>19719</v>
      </c>
      <c r="J41" s="140">
        <v>21496</v>
      </c>
      <c r="K41" s="114">
        <v>379</v>
      </c>
      <c r="L41" s="116">
        <v>1.7631187197618161</v>
      </c>
    </row>
    <row r="42" spans="1:12" s="110" customFormat="1" ht="15" customHeight="1" x14ac:dyDescent="0.2">
      <c r="A42" s="120"/>
      <c r="B42" s="119"/>
      <c r="C42" s="258" t="s">
        <v>106</v>
      </c>
      <c r="E42" s="113">
        <v>53.078857142857146</v>
      </c>
      <c r="F42" s="115">
        <v>11611</v>
      </c>
      <c r="G42" s="114">
        <v>12903</v>
      </c>
      <c r="H42" s="114">
        <v>13051</v>
      </c>
      <c r="I42" s="114">
        <v>10393</v>
      </c>
      <c r="J42" s="140">
        <v>11388</v>
      </c>
      <c r="K42" s="114">
        <v>223</v>
      </c>
      <c r="L42" s="116">
        <v>1.9582016157358624</v>
      </c>
    </row>
    <row r="43" spans="1:12" s="110" customFormat="1" ht="15" customHeight="1" x14ac:dyDescent="0.2">
      <c r="A43" s="123"/>
      <c r="B43" s="124"/>
      <c r="C43" s="260" t="s">
        <v>107</v>
      </c>
      <c r="D43" s="261"/>
      <c r="E43" s="125">
        <v>46.921142857142854</v>
      </c>
      <c r="F43" s="143">
        <v>10264</v>
      </c>
      <c r="G43" s="144">
        <v>11061</v>
      </c>
      <c r="H43" s="144">
        <v>11137</v>
      </c>
      <c r="I43" s="144">
        <v>9326</v>
      </c>
      <c r="J43" s="145">
        <v>10108</v>
      </c>
      <c r="K43" s="144">
        <v>156</v>
      </c>
      <c r="L43" s="146">
        <v>1.5433320142461417</v>
      </c>
    </row>
    <row r="44" spans="1:12" s="110" customFormat="1" ht="45.75" customHeight="1" x14ac:dyDescent="0.2">
      <c r="A44" s="604" t="s">
        <v>191</v>
      </c>
      <c r="B44" s="605"/>
      <c r="C44" s="605"/>
      <c r="D44" s="606"/>
      <c r="E44" s="113">
        <v>0.76365692665870799</v>
      </c>
      <c r="F44" s="115">
        <v>4497</v>
      </c>
      <c r="G44" s="114">
        <v>4490</v>
      </c>
      <c r="H44" s="114">
        <v>4468</v>
      </c>
      <c r="I44" s="114">
        <v>4261</v>
      </c>
      <c r="J44" s="140">
        <v>4337</v>
      </c>
      <c r="K44" s="114">
        <v>160</v>
      </c>
      <c r="L44" s="116">
        <v>3.6891860733225732</v>
      </c>
    </row>
    <row r="45" spans="1:12" s="110" customFormat="1" ht="15" customHeight="1" x14ac:dyDescent="0.2">
      <c r="A45" s="120"/>
      <c r="B45" s="119"/>
      <c r="C45" s="258" t="s">
        <v>106</v>
      </c>
      <c r="E45" s="113">
        <v>57.838559039359573</v>
      </c>
      <c r="F45" s="115">
        <v>2601</v>
      </c>
      <c r="G45" s="114">
        <v>2596</v>
      </c>
      <c r="H45" s="114">
        <v>2576</v>
      </c>
      <c r="I45" s="114">
        <v>2472</v>
      </c>
      <c r="J45" s="140">
        <v>2512</v>
      </c>
      <c r="K45" s="114">
        <v>89</v>
      </c>
      <c r="L45" s="116">
        <v>3.5429936305732483</v>
      </c>
    </row>
    <row r="46" spans="1:12" s="110" customFormat="1" ht="15" customHeight="1" x14ac:dyDescent="0.2">
      <c r="A46" s="123"/>
      <c r="B46" s="124"/>
      <c r="C46" s="260" t="s">
        <v>107</v>
      </c>
      <c r="D46" s="261"/>
      <c r="E46" s="125">
        <v>42.161440960640427</v>
      </c>
      <c r="F46" s="143">
        <v>1896</v>
      </c>
      <c r="G46" s="144">
        <v>1894</v>
      </c>
      <c r="H46" s="144">
        <v>1892</v>
      </c>
      <c r="I46" s="144">
        <v>1789</v>
      </c>
      <c r="J46" s="145">
        <v>1825</v>
      </c>
      <c r="K46" s="144">
        <v>71</v>
      </c>
      <c r="L46" s="146">
        <v>3.8904109589041096</v>
      </c>
    </row>
    <row r="47" spans="1:12" s="110" customFormat="1" ht="39" customHeight="1" x14ac:dyDescent="0.2">
      <c r="A47" s="604" t="s">
        <v>519</v>
      </c>
      <c r="B47" s="607"/>
      <c r="C47" s="607"/>
      <c r="D47" s="608"/>
      <c r="E47" s="113">
        <v>0.22958954076997404</v>
      </c>
      <c r="F47" s="115">
        <v>1352</v>
      </c>
      <c r="G47" s="114">
        <v>1423</v>
      </c>
      <c r="H47" s="114">
        <v>1259</v>
      </c>
      <c r="I47" s="114">
        <v>1211</v>
      </c>
      <c r="J47" s="140">
        <v>1335</v>
      </c>
      <c r="K47" s="114">
        <v>17</v>
      </c>
      <c r="L47" s="116">
        <v>1.2734082397003745</v>
      </c>
    </row>
    <row r="48" spans="1:12" s="110" customFormat="1" ht="15" customHeight="1" x14ac:dyDescent="0.2">
      <c r="A48" s="120"/>
      <c r="B48" s="119"/>
      <c r="C48" s="258" t="s">
        <v>106</v>
      </c>
      <c r="E48" s="113">
        <v>37.795857988165679</v>
      </c>
      <c r="F48" s="115">
        <v>511</v>
      </c>
      <c r="G48" s="114">
        <v>542</v>
      </c>
      <c r="H48" s="114">
        <v>471</v>
      </c>
      <c r="I48" s="114">
        <v>456</v>
      </c>
      <c r="J48" s="140">
        <v>512</v>
      </c>
      <c r="K48" s="114">
        <v>-1</v>
      </c>
      <c r="L48" s="116">
        <v>-0.1953125</v>
      </c>
    </row>
    <row r="49" spans="1:12" s="110" customFormat="1" ht="15" customHeight="1" x14ac:dyDescent="0.2">
      <c r="A49" s="123"/>
      <c r="B49" s="124"/>
      <c r="C49" s="260" t="s">
        <v>107</v>
      </c>
      <c r="D49" s="261"/>
      <c r="E49" s="125">
        <v>62.204142011834321</v>
      </c>
      <c r="F49" s="143">
        <v>841</v>
      </c>
      <c r="G49" s="144">
        <v>881</v>
      </c>
      <c r="H49" s="144">
        <v>788</v>
      </c>
      <c r="I49" s="144">
        <v>755</v>
      </c>
      <c r="J49" s="145">
        <v>823</v>
      </c>
      <c r="K49" s="144">
        <v>18</v>
      </c>
      <c r="L49" s="146">
        <v>2.187120291616039</v>
      </c>
    </row>
    <row r="50" spans="1:12" s="110" customFormat="1" ht="24.95" customHeight="1" x14ac:dyDescent="0.2">
      <c r="A50" s="609" t="s">
        <v>192</v>
      </c>
      <c r="B50" s="610"/>
      <c r="C50" s="610"/>
      <c r="D50" s="611"/>
      <c r="E50" s="262">
        <v>14.157285816902341</v>
      </c>
      <c r="F50" s="263">
        <v>83369</v>
      </c>
      <c r="G50" s="264">
        <v>85888</v>
      </c>
      <c r="H50" s="264">
        <v>85478</v>
      </c>
      <c r="I50" s="264">
        <v>81630</v>
      </c>
      <c r="J50" s="265">
        <v>81554</v>
      </c>
      <c r="K50" s="263">
        <v>1815</v>
      </c>
      <c r="L50" s="266">
        <v>2.2255192878338277</v>
      </c>
    </row>
    <row r="51" spans="1:12" s="110" customFormat="1" ht="15" customHeight="1" x14ac:dyDescent="0.2">
      <c r="A51" s="120"/>
      <c r="B51" s="119"/>
      <c r="C51" s="258" t="s">
        <v>106</v>
      </c>
      <c r="E51" s="113">
        <v>58.032362149000228</v>
      </c>
      <c r="F51" s="115">
        <v>48381</v>
      </c>
      <c r="G51" s="114">
        <v>49902</v>
      </c>
      <c r="H51" s="114">
        <v>49815</v>
      </c>
      <c r="I51" s="114">
        <v>47651</v>
      </c>
      <c r="J51" s="140">
        <v>47570</v>
      </c>
      <c r="K51" s="114">
        <v>811</v>
      </c>
      <c r="L51" s="116">
        <v>1.7048560016817322</v>
      </c>
    </row>
    <row r="52" spans="1:12" s="110" customFormat="1" ht="15" customHeight="1" x14ac:dyDescent="0.2">
      <c r="A52" s="120"/>
      <c r="B52" s="119"/>
      <c r="C52" s="258" t="s">
        <v>107</v>
      </c>
      <c r="E52" s="113">
        <v>41.967637850999772</v>
      </c>
      <c r="F52" s="115">
        <v>34988</v>
      </c>
      <c r="G52" s="114">
        <v>35986</v>
      </c>
      <c r="H52" s="114">
        <v>35663</v>
      </c>
      <c r="I52" s="114">
        <v>33979</v>
      </c>
      <c r="J52" s="140">
        <v>33984</v>
      </c>
      <c r="K52" s="114">
        <v>1004</v>
      </c>
      <c r="L52" s="116">
        <v>2.9543314500941618</v>
      </c>
    </row>
    <row r="53" spans="1:12" s="110" customFormat="1" ht="15" customHeight="1" x14ac:dyDescent="0.2">
      <c r="A53" s="120"/>
      <c r="B53" s="119"/>
      <c r="C53" s="258" t="s">
        <v>187</v>
      </c>
      <c r="D53" s="110" t="s">
        <v>193</v>
      </c>
      <c r="E53" s="113">
        <v>17.646847149420047</v>
      </c>
      <c r="F53" s="115">
        <v>14712</v>
      </c>
      <c r="G53" s="114">
        <v>16859</v>
      </c>
      <c r="H53" s="114">
        <v>17031</v>
      </c>
      <c r="I53" s="114">
        <v>13460</v>
      </c>
      <c r="J53" s="140">
        <v>14444</v>
      </c>
      <c r="K53" s="114">
        <v>268</v>
      </c>
      <c r="L53" s="116">
        <v>1.855441705898643</v>
      </c>
    </row>
    <row r="54" spans="1:12" s="110" customFormat="1" ht="15" customHeight="1" x14ac:dyDescent="0.2">
      <c r="A54" s="120"/>
      <c r="B54" s="119"/>
      <c r="D54" s="267" t="s">
        <v>194</v>
      </c>
      <c r="E54" s="113">
        <v>53.955954323001635</v>
      </c>
      <c r="F54" s="115">
        <v>7938</v>
      </c>
      <c r="G54" s="114">
        <v>9209</v>
      </c>
      <c r="H54" s="114">
        <v>9361</v>
      </c>
      <c r="I54" s="114">
        <v>7313</v>
      </c>
      <c r="J54" s="140">
        <v>7870</v>
      </c>
      <c r="K54" s="114">
        <v>68</v>
      </c>
      <c r="L54" s="116">
        <v>0.86404066073697583</v>
      </c>
    </row>
    <row r="55" spans="1:12" s="110" customFormat="1" ht="15" customHeight="1" x14ac:dyDescent="0.2">
      <c r="A55" s="120"/>
      <c r="B55" s="119"/>
      <c r="D55" s="267" t="s">
        <v>195</v>
      </c>
      <c r="E55" s="113">
        <v>46.044045676998365</v>
      </c>
      <c r="F55" s="115">
        <v>6774</v>
      </c>
      <c r="G55" s="114">
        <v>7650</v>
      </c>
      <c r="H55" s="114">
        <v>7670</v>
      </c>
      <c r="I55" s="114">
        <v>6147</v>
      </c>
      <c r="J55" s="140">
        <v>6574</v>
      </c>
      <c r="K55" s="114">
        <v>200</v>
      </c>
      <c r="L55" s="116">
        <v>3.0422878004259202</v>
      </c>
    </row>
    <row r="56" spans="1:12" s="110" customFormat="1" ht="15" customHeight="1" x14ac:dyDescent="0.2">
      <c r="A56" s="120"/>
      <c r="B56" s="119" t="s">
        <v>196</v>
      </c>
      <c r="C56" s="258"/>
      <c r="E56" s="113">
        <v>48.683341342928998</v>
      </c>
      <c r="F56" s="115">
        <v>286685</v>
      </c>
      <c r="G56" s="114">
        <v>287455</v>
      </c>
      <c r="H56" s="114">
        <v>288400</v>
      </c>
      <c r="I56" s="114">
        <v>286203</v>
      </c>
      <c r="J56" s="140">
        <v>285890</v>
      </c>
      <c r="K56" s="114">
        <v>795</v>
      </c>
      <c r="L56" s="116">
        <v>0.27807898142642273</v>
      </c>
    </row>
    <row r="57" spans="1:12" s="110" customFormat="1" ht="15" customHeight="1" x14ac:dyDescent="0.2">
      <c r="A57" s="120"/>
      <c r="B57" s="119"/>
      <c r="C57" s="258" t="s">
        <v>106</v>
      </c>
      <c r="E57" s="113">
        <v>51.481940108481432</v>
      </c>
      <c r="F57" s="115">
        <v>147591</v>
      </c>
      <c r="G57" s="114">
        <v>148088</v>
      </c>
      <c r="H57" s="114">
        <v>148716</v>
      </c>
      <c r="I57" s="114">
        <v>147728</v>
      </c>
      <c r="J57" s="140">
        <v>147509</v>
      </c>
      <c r="K57" s="114">
        <v>82</v>
      </c>
      <c r="L57" s="116">
        <v>5.5589828417249118E-2</v>
      </c>
    </row>
    <row r="58" spans="1:12" s="110" customFormat="1" ht="15" customHeight="1" x14ac:dyDescent="0.2">
      <c r="A58" s="120"/>
      <c r="B58" s="119"/>
      <c r="C58" s="258" t="s">
        <v>107</v>
      </c>
      <c r="E58" s="113">
        <v>48.518059891518568</v>
      </c>
      <c r="F58" s="115">
        <v>139094</v>
      </c>
      <c r="G58" s="114">
        <v>139367</v>
      </c>
      <c r="H58" s="114">
        <v>139684</v>
      </c>
      <c r="I58" s="114">
        <v>138475</v>
      </c>
      <c r="J58" s="140">
        <v>138381</v>
      </c>
      <c r="K58" s="114">
        <v>713</v>
      </c>
      <c r="L58" s="116">
        <v>0.51524414478866321</v>
      </c>
    </row>
    <row r="59" spans="1:12" s="110" customFormat="1" ht="15" customHeight="1" x14ac:dyDescent="0.2">
      <c r="A59" s="120"/>
      <c r="B59" s="119"/>
      <c r="C59" s="258" t="s">
        <v>105</v>
      </c>
      <c r="D59" s="110" t="s">
        <v>197</v>
      </c>
      <c r="E59" s="113">
        <v>90.751870519908607</v>
      </c>
      <c r="F59" s="115">
        <v>260172</v>
      </c>
      <c r="G59" s="114">
        <v>260736</v>
      </c>
      <c r="H59" s="114">
        <v>261473</v>
      </c>
      <c r="I59" s="114">
        <v>259288</v>
      </c>
      <c r="J59" s="140">
        <v>259029</v>
      </c>
      <c r="K59" s="114">
        <v>1143</v>
      </c>
      <c r="L59" s="116">
        <v>0.44126333344915047</v>
      </c>
    </row>
    <row r="60" spans="1:12" s="110" customFormat="1" ht="15" customHeight="1" x14ac:dyDescent="0.2">
      <c r="A60" s="120"/>
      <c r="B60" s="119"/>
      <c r="C60" s="258"/>
      <c r="D60" s="267" t="s">
        <v>198</v>
      </c>
      <c r="E60" s="113">
        <v>49.03217871254401</v>
      </c>
      <c r="F60" s="115">
        <v>127568</v>
      </c>
      <c r="G60" s="114">
        <v>127845</v>
      </c>
      <c r="H60" s="114">
        <v>128275</v>
      </c>
      <c r="I60" s="114">
        <v>127229</v>
      </c>
      <c r="J60" s="140">
        <v>127036</v>
      </c>
      <c r="K60" s="114">
        <v>532</v>
      </c>
      <c r="L60" s="116">
        <v>0.41877892880758211</v>
      </c>
    </row>
    <row r="61" spans="1:12" s="110" customFormat="1" ht="15" customHeight="1" x14ac:dyDescent="0.2">
      <c r="A61" s="120"/>
      <c r="B61" s="119"/>
      <c r="C61" s="258"/>
      <c r="D61" s="267" t="s">
        <v>199</v>
      </c>
      <c r="E61" s="113">
        <v>50.96782128745599</v>
      </c>
      <c r="F61" s="115">
        <v>132604</v>
      </c>
      <c r="G61" s="114">
        <v>132891</v>
      </c>
      <c r="H61" s="114">
        <v>133198</v>
      </c>
      <c r="I61" s="114">
        <v>132059</v>
      </c>
      <c r="J61" s="140">
        <v>131993</v>
      </c>
      <c r="K61" s="114">
        <v>611</v>
      </c>
      <c r="L61" s="116">
        <v>0.46290333578295817</v>
      </c>
    </row>
    <row r="62" spans="1:12" s="110" customFormat="1" ht="15" customHeight="1" x14ac:dyDescent="0.2">
      <c r="A62" s="120"/>
      <c r="B62" s="119"/>
      <c r="C62" s="258"/>
      <c r="D62" s="258" t="s">
        <v>200</v>
      </c>
      <c r="E62" s="113">
        <v>9.2481294800913894</v>
      </c>
      <c r="F62" s="115">
        <v>26513</v>
      </c>
      <c r="G62" s="114">
        <v>26719</v>
      </c>
      <c r="H62" s="114">
        <v>26927</v>
      </c>
      <c r="I62" s="114">
        <v>26915</v>
      </c>
      <c r="J62" s="140">
        <v>26861</v>
      </c>
      <c r="K62" s="114">
        <v>-348</v>
      </c>
      <c r="L62" s="116">
        <v>-1.295558616581661</v>
      </c>
    </row>
    <row r="63" spans="1:12" s="110" customFormat="1" ht="15" customHeight="1" x14ac:dyDescent="0.2">
      <c r="A63" s="120"/>
      <c r="B63" s="119"/>
      <c r="C63" s="258"/>
      <c r="D63" s="267" t="s">
        <v>198</v>
      </c>
      <c r="E63" s="113">
        <v>75.521442311318978</v>
      </c>
      <c r="F63" s="115">
        <v>20023</v>
      </c>
      <c r="G63" s="114">
        <v>20243</v>
      </c>
      <c r="H63" s="114">
        <v>20441</v>
      </c>
      <c r="I63" s="114">
        <v>20499</v>
      </c>
      <c r="J63" s="140">
        <v>20473</v>
      </c>
      <c r="K63" s="114">
        <v>-450</v>
      </c>
      <c r="L63" s="116">
        <v>-2.1980169003077226</v>
      </c>
    </row>
    <row r="64" spans="1:12" s="110" customFormat="1" ht="15" customHeight="1" x14ac:dyDescent="0.2">
      <c r="A64" s="120"/>
      <c r="B64" s="119"/>
      <c r="C64" s="258"/>
      <c r="D64" s="267" t="s">
        <v>199</v>
      </c>
      <c r="E64" s="113">
        <v>24.478557688681025</v>
      </c>
      <c r="F64" s="115">
        <v>6490</v>
      </c>
      <c r="G64" s="114">
        <v>6476</v>
      </c>
      <c r="H64" s="114">
        <v>6486</v>
      </c>
      <c r="I64" s="114">
        <v>6416</v>
      </c>
      <c r="J64" s="140">
        <v>6388</v>
      </c>
      <c r="K64" s="114">
        <v>102</v>
      </c>
      <c r="L64" s="116">
        <v>1.5967438948027552</v>
      </c>
    </row>
    <row r="65" spans="1:12" s="110" customFormat="1" ht="15" customHeight="1" x14ac:dyDescent="0.2">
      <c r="A65" s="120"/>
      <c r="B65" s="119" t="s">
        <v>201</v>
      </c>
      <c r="C65" s="258"/>
      <c r="E65" s="113">
        <v>26.023600853828558</v>
      </c>
      <c r="F65" s="115">
        <v>153247</v>
      </c>
      <c r="G65" s="114">
        <v>151946</v>
      </c>
      <c r="H65" s="114">
        <v>150613</v>
      </c>
      <c r="I65" s="114">
        <v>148096</v>
      </c>
      <c r="J65" s="140">
        <v>144881</v>
      </c>
      <c r="K65" s="114">
        <v>8366</v>
      </c>
      <c r="L65" s="116">
        <v>5.7743941579641227</v>
      </c>
    </row>
    <row r="66" spans="1:12" s="110" customFormat="1" ht="15" customHeight="1" x14ac:dyDescent="0.2">
      <c r="A66" s="120"/>
      <c r="B66" s="119"/>
      <c r="C66" s="258" t="s">
        <v>106</v>
      </c>
      <c r="E66" s="113">
        <v>53.129914451832661</v>
      </c>
      <c r="F66" s="115">
        <v>81420</v>
      </c>
      <c r="G66" s="114">
        <v>80832</v>
      </c>
      <c r="H66" s="114">
        <v>80359</v>
      </c>
      <c r="I66" s="114">
        <v>79147</v>
      </c>
      <c r="J66" s="140">
        <v>77652</v>
      </c>
      <c r="K66" s="114">
        <v>3768</v>
      </c>
      <c r="L66" s="116">
        <v>4.852418482460207</v>
      </c>
    </row>
    <row r="67" spans="1:12" s="110" customFormat="1" ht="15" customHeight="1" x14ac:dyDescent="0.2">
      <c r="A67" s="120"/>
      <c r="B67" s="119"/>
      <c r="C67" s="258" t="s">
        <v>107</v>
      </c>
      <c r="E67" s="113">
        <v>46.870085548167339</v>
      </c>
      <c r="F67" s="115">
        <v>71827</v>
      </c>
      <c r="G67" s="114">
        <v>71114</v>
      </c>
      <c r="H67" s="114">
        <v>70254</v>
      </c>
      <c r="I67" s="114">
        <v>68949</v>
      </c>
      <c r="J67" s="140">
        <v>67229</v>
      </c>
      <c r="K67" s="114">
        <v>4598</v>
      </c>
      <c r="L67" s="116">
        <v>6.8393104166356782</v>
      </c>
    </row>
    <row r="68" spans="1:12" s="110" customFormat="1" ht="15" customHeight="1" x14ac:dyDescent="0.2">
      <c r="A68" s="120"/>
      <c r="B68" s="119"/>
      <c r="C68" s="258" t="s">
        <v>105</v>
      </c>
      <c r="D68" s="110" t="s">
        <v>202</v>
      </c>
      <c r="E68" s="113">
        <v>22.537472185426143</v>
      </c>
      <c r="F68" s="115">
        <v>34538</v>
      </c>
      <c r="G68" s="114">
        <v>33773</v>
      </c>
      <c r="H68" s="114">
        <v>32991</v>
      </c>
      <c r="I68" s="114">
        <v>31914</v>
      </c>
      <c r="J68" s="140">
        <v>30418</v>
      </c>
      <c r="K68" s="114">
        <v>4120</v>
      </c>
      <c r="L68" s="116">
        <v>13.544611743046881</v>
      </c>
    </row>
    <row r="69" spans="1:12" s="110" customFormat="1" ht="15" customHeight="1" x14ac:dyDescent="0.2">
      <c r="A69" s="120"/>
      <c r="B69" s="119"/>
      <c r="C69" s="258"/>
      <c r="D69" s="267" t="s">
        <v>198</v>
      </c>
      <c r="E69" s="113">
        <v>49.507788522786498</v>
      </c>
      <c r="F69" s="115">
        <v>17099</v>
      </c>
      <c r="G69" s="114">
        <v>16749</v>
      </c>
      <c r="H69" s="114">
        <v>16358</v>
      </c>
      <c r="I69" s="114">
        <v>15804</v>
      </c>
      <c r="J69" s="140">
        <v>15136</v>
      </c>
      <c r="K69" s="114">
        <v>1963</v>
      </c>
      <c r="L69" s="116">
        <v>12.969080338266386</v>
      </c>
    </row>
    <row r="70" spans="1:12" s="110" customFormat="1" ht="15" customHeight="1" x14ac:dyDescent="0.2">
      <c r="A70" s="120"/>
      <c r="B70" s="119"/>
      <c r="C70" s="258"/>
      <c r="D70" s="267" t="s">
        <v>199</v>
      </c>
      <c r="E70" s="113">
        <v>50.492211477213502</v>
      </c>
      <c r="F70" s="115">
        <v>17439</v>
      </c>
      <c r="G70" s="114">
        <v>17024</v>
      </c>
      <c r="H70" s="114">
        <v>16633</v>
      </c>
      <c r="I70" s="114">
        <v>16110</v>
      </c>
      <c r="J70" s="140">
        <v>15282</v>
      </c>
      <c r="K70" s="114">
        <v>2157</v>
      </c>
      <c r="L70" s="116">
        <v>14.114644680015704</v>
      </c>
    </row>
    <row r="71" spans="1:12" s="110" customFormat="1" ht="15" customHeight="1" x14ac:dyDescent="0.2">
      <c r="A71" s="120"/>
      <c r="B71" s="119"/>
      <c r="C71" s="258"/>
      <c r="D71" s="110" t="s">
        <v>203</v>
      </c>
      <c r="E71" s="113">
        <v>70.891436700229036</v>
      </c>
      <c r="F71" s="115">
        <v>108639</v>
      </c>
      <c r="G71" s="114">
        <v>108170</v>
      </c>
      <c r="H71" s="114">
        <v>107798</v>
      </c>
      <c r="I71" s="114">
        <v>106544</v>
      </c>
      <c r="J71" s="140">
        <v>104962</v>
      </c>
      <c r="K71" s="114">
        <v>3677</v>
      </c>
      <c r="L71" s="116">
        <v>3.5031725767420592</v>
      </c>
    </row>
    <row r="72" spans="1:12" s="110" customFormat="1" ht="15" customHeight="1" x14ac:dyDescent="0.2">
      <c r="A72" s="120"/>
      <c r="B72" s="119"/>
      <c r="C72" s="258"/>
      <c r="D72" s="267" t="s">
        <v>198</v>
      </c>
      <c r="E72" s="113">
        <v>53.793757306308045</v>
      </c>
      <c r="F72" s="115">
        <v>58441</v>
      </c>
      <c r="G72" s="114">
        <v>58229</v>
      </c>
      <c r="H72" s="114">
        <v>58238</v>
      </c>
      <c r="I72" s="114">
        <v>57646</v>
      </c>
      <c r="J72" s="140">
        <v>56910</v>
      </c>
      <c r="K72" s="114">
        <v>1531</v>
      </c>
      <c r="L72" s="116">
        <v>2.6902126164118783</v>
      </c>
    </row>
    <row r="73" spans="1:12" s="110" customFormat="1" ht="15" customHeight="1" x14ac:dyDescent="0.2">
      <c r="A73" s="120"/>
      <c r="B73" s="119"/>
      <c r="C73" s="258"/>
      <c r="D73" s="267" t="s">
        <v>199</v>
      </c>
      <c r="E73" s="113">
        <v>46.206242693691955</v>
      </c>
      <c r="F73" s="115">
        <v>50198</v>
      </c>
      <c r="G73" s="114">
        <v>49941</v>
      </c>
      <c r="H73" s="114">
        <v>49560</v>
      </c>
      <c r="I73" s="114">
        <v>48898</v>
      </c>
      <c r="J73" s="140">
        <v>48052</v>
      </c>
      <c r="K73" s="114">
        <v>2146</v>
      </c>
      <c r="L73" s="116">
        <v>4.4659951718971111</v>
      </c>
    </row>
    <row r="74" spans="1:12" s="110" customFormat="1" ht="15" customHeight="1" x14ac:dyDescent="0.2">
      <c r="A74" s="120"/>
      <c r="B74" s="119"/>
      <c r="C74" s="258"/>
      <c r="D74" s="110" t="s">
        <v>204</v>
      </c>
      <c r="E74" s="113">
        <v>6.5710911143448163</v>
      </c>
      <c r="F74" s="115">
        <v>10070</v>
      </c>
      <c r="G74" s="114">
        <v>10003</v>
      </c>
      <c r="H74" s="114">
        <v>9824</v>
      </c>
      <c r="I74" s="114">
        <v>9638</v>
      </c>
      <c r="J74" s="140">
        <v>9501</v>
      </c>
      <c r="K74" s="114">
        <v>569</v>
      </c>
      <c r="L74" s="116">
        <v>5.9888432796547733</v>
      </c>
    </row>
    <row r="75" spans="1:12" s="110" customFormat="1" ht="15" customHeight="1" x14ac:dyDescent="0.2">
      <c r="A75" s="120"/>
      <c r="B75" s="119"/>
      <c r="C75" s="258"/>
      <c r="D75" s="267" t="s">
        <v>198</v>
      </c>
      <c r="E75" s="113">
        <v>58.391261171797417</v>
      </c>
      <c r="F75" s="115">
        <v>5880</v>
      </c>
      <c r="G75" s="114">
        <v>5854</v>
      </c>
      <c r="H75" s="114">
        <v>5763</v>
      </c>
      <c r="I75" s="114">
        <v>5697</v>
      </c>
      <c r="J75" s="140">
        <v>5606</v>
      </c>
      <c r="K75" s="114">
        <v>274</v>
      </c>
      <c r="L75" s="116">
        <v>4.8876204067070992</v>
      </c>
    </row>
    <row r="76" spans="1:12" s="110" customFormat="1" ht="15" customHeight="1" x14ac:dyDescent="0.2">
      <c r="A76" s="120"/>
      <c r="B76" s="119"/>
      <c r="C76" s="258"/>
      <c r="D76" s="267" t="s">
        <v>199</v>
      </c>
      <c r="E76" s="113">
        <v>41.608738828202583</v>
      </c>
      <c r="F76" s="115">
        <v>4190</v>
      </c>
      <c r="G76" s="114">
        <v>4149</v>
      </c>
      <c r="H76" s="114">
        <v>4061</v>
      </c>
      <c r="I76" s="114">
        <v>3941</v>
      </c>
      <c r="J76" s="140">
        <v>3895</v>
      </c>
      <c r="K76" s="114">
        <v>295</v>
      </c>
      <c r="L76" s="116">
        <v>7.5738125802310652</v>
      </c>
    </row>
    <row r="77" spans="1:12" s="110" customFormat="1" ht="15" customHeight="1" x14ac:dyDescent="0.2">
      <c r="A77" s="534"/>
      <c r="B77" s="119" t="s">
        <v>205</v>
      </c>
      <c r="C77" s="268"/>
      <c r="D77" s="182"/>
      <c r="E77" s="113">
        <v>11.135771986340101</v>
      </c>
      <c r="F77" s="115">
        <v>65576</v>
      </c>
      <c r="G77" s="114">
        <v>66247</v>
      </c>
      <c r="H77" s="114">
        <v>67154</v>
      </c>
      <c r="I77" s="114">
        <v>66684</v>
      </c>
      <c r="J77" s="140">
        <v>66819</v>
      </c>
      <c r="K77" s="114">
        <v>-1243</v>
      </c>
      <c r="L77" s="116">
        <v>-1.8602493302803096</v>
      </c>
    </row>
    <row r="78" spans="1:12" s="110" customFormat="1" ht="15" customHeight="1" x14ac:dyDescent="0.2">
      <c r="A78" s="120"/>
      <c r="B78" s="119"/>
      <c r="C78" s="268" t="s">
        <v>106</v>
      </c>
      <c r="D78" s="182"/>
      <c r="E78" s="113">
        <v>56.821093082835183</v>
      </c>
      <c r="F78" s="115">
        <v>37261</v>
      </c>
      <c r="G78" s="114">
        <v>37636</v>
      </c>
      <c r="H78" s="114">
        <v>38214</v>
      </c>
      <c r="I78" s="114">
        <v>37876</v>
      </c>
      <c r="J78" s="140">
        <v>37876</v>
      </c>
      <c r="K78" s="114">
        <v>-615</v>
      </c>
      <c r="L78" s="116">
        <v>-1.6237195057556235</v>
      </c>
    </row>
    <row r="79" spans="1:12" s="110" customFormat="1" ht="15" customHeight="1" x14ac:dyDescent="0.2">
      <c r="A79" s="123"/>
      <c r="B79" s="124"/>
      <c r="C79" s="260" t="s">
        <v>107</v>
      </c>
      <c r="D79" s="261"/>
      <c r="E79" s="125">
        <v>43.178906917164817</v>
      </c>
      <c r="F79" s="143">
        <v>28315</v>
      </c>
      <c r="G79" s="144">
        <v>28611</v>
      </c>
      <c r="H79" s="144">
        <v>28940</v>
      </c>
      <c r="I79" s="144">
        <v>28808</v>
      </c>
      <c r="J79" s="145">
        <v>28943</v>
      </c>
      <c r="K79" s="144">
        <v>-628</v>
      </c>
      <c r="L79" s="146">
        <v>-2.1697819852814151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588877</v>
      </c>
      <c r="E11" s="114">
        <v>591536</v>
      </c>
      <c r="F11" s="114">
        <v>591645</v>
      </c>
      <c r="G11" s="114">
        <v>582613</v>
      </c>
      <c r="H11" s="140">
        <v>579144</v>
      </c>
      <c r="I11" s="115">
        <v>9733</v>
      </c>
      <c r="J11" s="116">
        <v>1.6805837580981586</v>
      </c>
    </row>
    <row r="12" spans="1:15" s="110" customFormat="1" ht="24.95" customHeight="1" x14ac:dyDescent="0.2">
      <c r="A12" s="193" t="s">
        <v>132</v>
      </c>
      <c r="B12" s="194" t="s">
        <v>133</v>
      </c>
      <c r="C12" s="113">
        <v>3.6340356305306541E-2</v>
      </c>
      <c r="D12" s="115">
        <v>214</v>
      </c>
      <c r="E12" s="114">
        <v>212</v>
      </c>
      <c r="F12" s="114">
        <v>236</v>
      </c>
      <c r="G12" s="114">
        <v>206</v>
      </c>
      <c r="H12" s="140">
        <v>199</v>
      </c>
      <c r="I12" s="115">
        <v>15</v>
      </c>
      <c r="J12" s="116">
        <v>7.5376884422110555</v>
      </c>
    </row>
    <row r="13" spans="1:15" s="110" customFormat="1" ht="24.95" customHeight="1" x14ac:dyDescent="0.2">
      <c r="A13" s="193" t="s">
        <v>134</v>
      </c>
      <c r="B13" s="199" t="s">
        <v>214</v>
      </c>
      <c r="C13" s="113">
        <v>1.602202157666202</v>
      </c>
      <c r="D13" s="115">
        <v>9435</v>
      </c>
      <c r="E13" s="114">
        <v>9443</v>
      </c>
      <c r="F13" s="114">
        <v>9497</v>
      </c>
      <c r="G13" s="114">
        <v>9222</v>
      </c>
      <c r="H13" s="140">
        <v>9207</v>
      </c>
      <c r="I13" s="115">
        <v>228</v>
      </c>
      <c r="J13" s="116">
        <v>2.4763766699250569</v>
      </c>
    </row>
    <row r="14" spans="1:15" s="287" customFormat="1" ht="24" customHeight="1" x14ac:dyDescent="0.2">
      <c r="A14" s="193" t="s">
        <v>215</v>
      </c>
      <c r="B14" s="199" t="s">
        <v>137</v>
      </c>
      <c r="C14" s="113">
        <v>9.4131711715689352</v>
      </c>
      <c r="D14" s="115">
        <v>55432</v>
      </c>
      <c r="E14" s="114">
        <v>56124</v>
      </c>
      <c r="F14" s="114">
        <v>56526</v>
      </c>
      <c r="G14" s="114">
        <v>56601</v>
      </c>
      <c r="H14" s="140">
        <v>57035</v>
      </c>
      <c r="I14" s="115">
        <v>-1603</v>
      </c>
      <c r="J14" s="116">
        <v>-2.8105549224160602</v>
      </c>
      <c r="K14" s="110"/>
      <c r="L14" s="110"/>
      <c r="M14" s="110"/>
      <c r="N14" s="110"/>
      <c r="O14" s="110"/>
    </row>
    <row r="15" spans="1:15" s="110" customFormat="1" ht="24.75" customHeight="1" x14ac:dyDescent="0.2">
      <c r="A15" s="193" t="s">
        <v>216</v>
      </c>
      <c r="B15" s="199" t="s">
        <v>217</v>
      </c>
      <c r="C15" s="113">
        <v>1.7417898814183608</v>
      </c>
      <c r="D15" s="115">
        <v>10257</v>
      </c>
      <c r="E15" s="114">
        <v>10274</v>
      </c>
      <c r="F15" s="114">
        <v>10334</v>
      </c>
      <c r="G15" s="114">
        <v>10267</v>
      </c>
      <c r="H15" s="140">
        <v>10100</v>
      </c>
      <c r="I15" s="115">
        <v>157</v>
      </c>
      <c r="J15" s="116">
        <v>1.5544554455445545</v>
      </c>
    </row>
    <row r="16" spans="1:15" s="287" customFormat="1" ht="24.95" customHeight="1" x14ac:dyDescent="0.2">
      <c r="A16" s="193" t="s">
        <v>218</v>
      </c>
      <c r="B16" s="199" t="s">
        <v>141</v>
      </c>
      <c r="C16" s="113">
        <v>5.8120796023617833</v>
      </c>
      <c r="D16" s="115">
        <v>34226</v>
      </c>
      <c r="E16" s="114">
        <v>34836</v>
      </c>
      <c r="F16" s="114">
        <v>35153</v>
      </c>
      <c r="G16" s="114">
        <v>35397</v>
      </c>
      <c r="H16" s="140">
        <v>35809</v>
      </c>
      <c r="I16" s="115">
        <v>-1583</v>
      </c>
      <c r="J16" s="116">
        <v>-4.4206763662766342</v>
      </c>
      <c r="K16" s="110"/>
      <c r="L16" s="110"/>
      <c r="M16" s="110"/>
      <c r="N16" s="110"/>
      <c r="O16" s="110"/>
    </row>
    <row r="17" spans="1:15" s="110" customFormat="1" ht="24.95" customHeight="1" x14ac:dyDescent="0.2">
      <c r="A17" s="193" t="s">
        <v>219</v>
      </c>
      <c r="B17" s="199" t="s">
        <v>220</v>
      </c>
      <c r="C17" s="113">
        <v>1.8593016877887911</v>
      </c>
      <c r="D17" s="115">
        <v>10949</v>
      </c>
      <c r="E17" s="114">
        <v>11014</v>
      </c>
      <c r="F17" s="114">
        <v>11039</v>
      </c>
      <c r="G17" s="114">
        <v>10937</v>
      </c>
      <c r="H17" s="140">
        <v>11126</v>
      </c>
      <c r="I17" s="115">
        <v>-177</v>
      </c>
      <c r="J17" s="116">
        <v>-1.5908682365630056</v>
      </c>
    </row>
    <row r="18" spans="1:15" s="287" customFormat="1" ht="24.95" customHeight="1" x14ac:dyDescent="0.2">
      <c r="A18" s="201" t="s">
        <v>144</v>
      </c>
      <c r="B18" s="202" t="s">
        <v>145</v>
      </c>
      <c r="C18" s="113">
        <v>3.0007964311732329</v>
      </c>
      <c r="D18" s="115">
        <v>17671</v>
      </c>
      <c r="E18" s="114">
        <v>17563</v>
      </c>
      <c r="F18" s="114">
        <v>17483</v>
      </c>
      <c r="G18" s="114">
        <v>16970</v>
      </c>
      <c r="H18" s="140">
        <v>16944</v>
      </c>
      <c r="I18" s="115">
        <v>727</v>
      </c>
      <c r="J18" s="116">
        <v>4.2906043437204913</v>
      </c>
      <c r="K18" s="110"/>
      <c r="L18" s="110"/>
      <c r="M18" s="110"/>
      <c r="N18" s="110"/>
      <c r="O18" s="110"/>
    </row>
    <row r="19" spans="1:15" s="110" customFormat="1" ht="24.95" customHeight="1" x14ac:dyDescent="0.2">
      <c r="A19" s="193" t="s">
        <v>146</v>
      </c>
      <c r="B19" s="199" t="s">
        <v>147</v>
      </c>
      <c r="C19" s="113">
        <v>11.9620905554131</v>
      </c>
      <c r="D19" s="115">
        <v>70442</v>
      </c>
      <c r="E19" s="114">
        <v>71006</v>
      </c>
      <c r="F19" s="114">
        <v>70641</v>
      </c>
      <c r="G19" s="114">
        <v>69662</v>
      </c>
      <c r="H19" s="140">
        <v>69689</v>
      </c>
      <c r="I19" s="115">
        <v>753</v>
      </c>
      <c r="J19" s="116">
        <v>1.0805148588729929</v>
      </c>
    </row>
    <row r="20" spans="1:15" s="287" customFormat="1" ht="24.95" customHeight="1" x14ac:dyDescent="0.2">
      <c r="A20" s="193" t="s">
        <v>148</v>
      </c>
      <c r="B20" s="199" t="s">
        <v>149</v>
      </c>
      <c r="C20" s="113">
        <v>6.8066845877831872</v>
      </c>
      <c r="D20" s="115">
        <v>40083</v>
      </c>
      <c r="E20" s="114">
        <v>40685</v>
      </c>
      <c r="F20" s="114">
        <v>40167</v>
      </c>
      <c r="G20" s="114">
        <v>39959</v>
      </c>
      <c r="H20" s="140">
        <v>39021</v>
      </c>
      <c r="I20" s="115">
        <v>1062</v>
      </c>
      <c r="J20" s="116">
        <v>2.7216114399938496</v>
      </c>
      <c r="K20" s="110"/>
      <c r="L20" s="110"/>
      <c r="M20" s="110"/>
      <c r="N20" s="110"/>
      <c r="O20" s="110"/>
    </row>
    <row r="21" spans="1:15" s="110" customFormat="1" ht="24.95" customHeight="1" x14ac:dyDescent="0.2">
      <c r="A21" s="201" t="s">
        <v>150</v>
      </c>
      <c r="B21" s="202" t="s">
        <v>151</v>
      </c>
      <c r="C21" s="113">
        <v>3.6246958193306922</v>
      </c>
      <c r="D21" s="115">
        <v>21345</v>
      </c>
      <c r="E21" s="114">
        <v>22026</v>
      </c>
      <c r="F21" s="114">
        <v>22010</v>
      </c>
      <c r="G21" s="114">
        <v>21654</v>
      </c>
      <c r="H21" s="140">
        <v>21246</v>
      </c>
      <c r="I21" s="115">
        <v>99</v>
      </c>
      <c r="J21" s="116">
        <v>0.46597006495340298</v>
      </c>
    </row>
    <row r="22" spans="1:15" s="110" customFormat="1" ht="24.95" customHeight="1" x14ac:dyDescent="0.2">
      <c r="A22" s="201" t="s">
        <v>152</v>
      </c>
      <c r="B22" s="199" t="s">
        <v>153</v>
      </c>
      <c r="C22" s="113">
        <v>8.4975300444744821</v>
      </c>
      <c r="D22" s="115">
        <v>50040</v>
      </c>
      <c r="E22" s="114">
        <v>48969</v>
      </c>
      <c r="F22" s="114">
        <v>50037</v>
      </c>
      <c r="G22" s="114">
        <v>48564</v>
      </c>
      <c r="H22" s="140">
        <v>46868</v>
      </c>
      <c r="I22" s="115">
        <v>3172</v>
      </c>
      <c r="J22" s="116">
        <v>6.7679440129726043</v>
      </c>
    </row>
    <row r="23" spans="1:15" s="110" customFormat="1" ht="24.95" customHeight="1" x14ac:dyDescent="0.2">
      <c r="A23" s="193" t="s">
        <v>154</v>
      </c>
      <c r="B23" s="199" t="s">
        <v>155</v>
      </c>
      <c r="C23" s="113">
        <v>6.3799401233194706</v>
      </c>
      <c r="D23" s="115">
        <v>37570</v>
      </c>
      <c r="E23" s="114">
        <v>37665</v>
      </c>
      <c r="F23" s="114">
        <v>39013</v>
      </c>
      <c r="G23" s="114">
        <v>37204</v>
      </c>
      <c r="H23" s="140">
        <v>37280</v>
      </c>
      <c r="I23" s="115">
        <v>290</v>
      </c>
      <c r="J23" s="116">
        <v>0.77789699570815452</v>
      </c>
    </row>
    <row r="24" spans="1:15" s="110" customFormat="1" ht="24.95" customHeight="1" x14ac:dyDescent="0.2">
      <c r="A24" s="193" t="s">
        <v>156</v>
      </c>
      <c r="B24" s="199" t="s">
        <v>221</v>
      </c>
      <c r="C24" s="113">
        <v>13.699125623856935</v>
      </c>
      <c r="D24" s="115">
        <v>80671</v>
      </c>
      <c r="E24" s="114">
        <v>80371</v>
      </c>
      <c r="F24" s="114">
        <v>79348</v>
      </c>
      <c r="G24" s="114">
        <v>78127</v>
      </c>
      <c r="H24" s="140">
        <v>79678</v>
      </c>
      <c r="I24" s="115">
        <v>993</v>
      </c>
      <c r="J24" s="116">
        <v>1.2462662215417053</v>
      </c>
    </row>
    <row r="25" spans="1:15" s="110" customFormat="1" ht="24.95" customHeight="1" x14ac:dyDescent="0.2">
      <c r="A25" s="193" t="s">
        <v>222</v>
      </c>
      <c r="B25" s="204" t="s">
        <v>159</v>
      </c>
      <c r="C25" s="113">
        <v>6.0165365602664052</v>
      </c>
      <c r="D25" s="115">
        <v>35430</v>
      </c>
      <c r="E25" s="114">
        <v>36248</v>
      </c>
      <c r="F25" s="114">
        <v>36812</v>
      </c>
      <c r="G25" s="114">
        <v>36992</v>
      </c>
      <c r="H25" s="140">
        <v>37349</v>
      </c>
      <c r="I25" s="115">
        <v>-1919</v>
      </c>
      <c r="J25" s="116">
        <v>-5.1380224370130394</v>
      </c>
    </row>
    <row r="26" spans="1:15" s="110" customFormat="1" ht="24.95" customHeight="1" x14ac:dyDescent="0.2">
      <c r="A26" s="201">
        <v>782.78300000000002</v>
      </c>
      <c r="B26" s="203" t="s">
        <v>160</v>
      </c>
      <c r="C26" s="113">
        <v>2.6360343501274461</v>
      </c>
      <c r="D26" s="115">
        <v>15523</v>
      </c>
      <c r="E26" s="114">
        <v>16483</v>
      </c>
      <c r="F26" s="114">
        <v>16919</v>
      </c>
      <c r="G26" s="114">
        <v>16671</v>
      </c>
      <c r="H26" s="140">
        <v>16525</v>
      </c>
      <c r="I26" s="115">
        <v>-1002</v>
      </c>
      <c r="J26" s="116">
        <v>-6.063540090771558</v>
      </c>
    </row>
    <row r="27" spans="1:15" s="110" customFormat="1" ht="24.95" customHeight="1" x14ac:dyDescent="0.2">
      <c r="A27" s="193" t="s">
        <v>161</v>
      </c>
      <c r="B27" s="199" t="s">
        <v>223</v>
      </c>
      <c r="C27" s="113">
        <v>4.7921722193259377</v>
      </c>
      <c r="D27" s="115">
        <v>28220</v>
      </c>
      <c r="E27" s="114">
        <v>27919</v>
      </c>
      <c r="F27" s="114">
        <v>27601</v>
      </c>
      <c r="G27" s="114">
        <v>26895</v>
      </c>
      <c r="H27" s="140">
        <v>24714</v>
      </c>
      <c r="I27" s="115">
        <v>3506</v>
      </c>
      <c r="J27" s="116">
        <v>14.186291170996196</v>
      </c>
    </row>
    <row r="28" spans="1:15" s="110" customFormat="1" ht="24.95" customHeight="1" x14ac:dyDescent="0.2">
      <c r="A28" s="193" t="s">
        <v>163</v>
      </c>
      <c r="B28" s="199" t="s">
        <v>164</v>
      </c>
      <c r="C28" s="113">
        <v>4.5242045452615738</v>
      </c>
      <c r="D28" s="115">
        <v>26642</v>
      </c>
      <c r="E28" s="114">
        <v>26762</v>
      </c>
      <c r="F28" s="114">
        <v>26379</v>
      </c>
      <c r="G28" s="114">
        <v>26206</v>
      </c>
      <c r="H28" s="140">
        <v>26081</v>
      </c>
      <c r="I28" s="115">
        <v>561</v>
      </c>
      <c r="J28" s="116">
        <v>2.1509911429776465</v>
      </c>
    </row>
    <row r="29" spans="1:15" s="110" customFormat="1" ht="24.95" customHeight="1" x14ac:dyDescent="0.2">
      <c r="A29" s="193">
        <v>86</v>
      </c>
      <c r="B29" s="199" t="s">
        <v>165</v>
      </c>
      <c r="C29" s="113">
        <v>7.2935434734248412</v>
      </c>
      <c r="D29" s="115">
        <v>42950</v>
      </c>
      <c r="E29" s="114">
        <v>42944</v>
      </c>
      <c r="F29" s="114">
        <v>42478</v>
      </c>
      <c r="G29" s="114">
        <v>41862</v>
      </c>
      <c r="H29" s="140">
        <v>41763</v>
      </c>
      <c r="I29" s="115">
        <v>1187</v>
      </c>
      <c r="J29" s="116">
        <v>2.8422287670904867</v>
      </c>
    </row>
    <row r="30" spans="1:15" s="110" customFormat="1" ht="24.95" customHeight="1" x14ac:dyDescent="0.2">
      <c r="A30" s="193">
        <v>87.88</v>
      </c>
      <c r="B30" s="204" t="s">
        <v>166</v>
      </c>
      <c r="C30" s="113">
        <v>5.5870750598172449</v>
      </c>
      <c r="D30" s="115">
        <v>32901</v>
      </c>
      <c r="E30" s="114">
        <v>32731</v>
      </c>
      <c r="F30" s="114">
        <v>32145</v>
      </c>
      <c r="G30" s="114">
        <v>31577</v>
      </c>
      <c r="H30" s="140">
        <v>31410</v>
      </c>
      <c r="I30" s="115">
        <v>1491</v>
      </c>
      <c r="J30" s="116">
        <v>4.7468958930276983</v>
      </c>
    </row>
    <row r="31" spans="1:15" s="110" customFormat="1" ht="24.95" customHeight="1" x14ac:dyDescent="0.2">
      <c r="A31" s="193" t="s">
        <v>167</v>
      </c>
      <c r="B31" s="199" t="s">
        <v>168</v>
      </c>
      <c r="C31" s="113">
        <v>4.1278569208850069</v>
      </c>
      <c r="D31" s="115">
        <v>24308</v>
      </c>
      <c r="E31" s="114">
        <v>24385</v>
      </c>
      <c r="F31" s="114">
        <v>24353</v>
      </c>
      <c r="G31" s="114">
        <v>24241</v>
      </c>
      <c r="H31" s="140">
        <v>24135</v>
      </c>
      <c r="I31" s="115">
        <v>173</v>
      </c>
      <c r="J31" s="116">
        <v>0.71680132587528489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3.6340356305306541E-2</v>
      </c>
      <c r="D34" s="115">
        <v>214</v>
      </c>
      <c r="E34" s="114">
        <v>212</v>
      </c>
      <c r="F34" s="114">
        <v>236</v>
      </c>
      <c r="G34" s="114">
        <v>206</v>
      </c>
      <c r="H34" s="140">
        <v>199</v>
      </c>
      <c r="I34" s="115">
        <v>15</v>
      </c>
      <c r="J34" s="116">
        <v>7.5376884422110555</v>
      </c>
    </row>
    <row r="35" spans="1:10" s="110" customFormat="1" ht="24.95" customHeight="1" x14ac:dyDescent="0.2">
      <c r="A35" s="292" t="s">
        <v>171</v>
      </c>
      <c r="B35" s="293" t="s">
        <v>172</v>
      </c>
      <c r="C35" s="113">
        <v>14.016169760408371</v>
      </c>
      <c r="D35" s="115">
        <v>82538</v>
      </c>
      <c r="E35" s="114">
        <v>83130</v>
      </c>
      <c r="F35" s="114">
        <v>83506</v>
      </c>
      <c r="G35" s="114">
        <v>82793</v>
      </c>
      <c r="H35" s="140">
        <v>83186</v>
      </c>
      <c r="I35" s="115">
        <v>-648</v>
      </c>
      <c r="J35" s="116">
        <v>-0.77897723174572642</v>
      </c>
    </row>
    <row r="36" spans="1:10" s="110" customFormat="1" ht="24.95" customHeight="1" x14ac:dyDescent="0.2">
      <c r="A36" s="294" t="s">
        <v>173</v>
      </c>
      <c r="B36" s="295" t="s">
        <v>174</v>
      </c>
      <c r="C36" s="125">
        <v>85.947489883286323</v>
      </c>
      <c r="D36" s="143">
        <v>506125</v>
      </c>
      <c r="E36" s="144">
        <v>508194</v>
      </c>
      <c r="F36" s="144">
        <v>507903</v>
      </c>
      <c r="G36" s="144">
        <v>499614</v>
      </c>
      <c r="H36" s="145">
        <v>495759</v>
      </c>
      <c r="I36" s="143">
        <v>10366</v>
      </c>
      <c r="J36" s="146">
        <v>2.0909353133276452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2020-09-28T07:45:53Z</dcterms:created>
  <dcterms:modified xsi:type="dcterms:W3CDTF">2020-09-28T10:33:13Z</dcterms:modified>
</cp:coreProperties>
</file>