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H43" i="24"/>
  <c r="G43" i="24"/>
  <c r="F43" i="24"/>
  <c r="E43" i="24"/>
  <c r="D43" i="24"/>
  <c r="C43" i="24"/>
  <c r="I43" i="24" s="1"/>
  <c r="B43" i="24"/>
  <c r="K43" i="24" s="1"/>
  <c r="L42" i="24"/>
  <c r="K42" i="24"/>
  <c r="I42" i="24"/>
  <c r="H42" i="24"/>
  <c r="D42" i="24"/>
  <c r="C42" i="24"/>
  <c r="M42" i="24" s="1"/>
  <c r="B42" i="24"/>
  <c r="J42" i="24" s="1"/>
  <c r="M41" i="24"/>
  <c r="L41" i="24"/>
  <c r="H41" i="24"/>
  <c r="G41" i="24"/>
  <c r="F41" i="24"/>
  <c r="E41" i="24"/>
  <c r="D41" i="24"/>
  <c r="C41" i="24"/>
  <c r="I41" i="24" s="1"/>
  <c r="B41" i="24"/>
  <c r="K41" i="24" s="1"/>
  <c r="L40" i="24"/>
  <c r="K40" i="24"/>
  <c r="I40" i="24"/>
  <c r="H40" i="24"/>
  <c r="D40" i="24"/>
  <c r="C40" i="24"/>
  <c r="M40" i="24" s="1"/>
  <c r="B40" i="24"/>
  <c r="J40" i="24" s="1"/>
  <c r="M36" i="24"/>
  <c r="L36" i="24"/>
  <c r="K36" i="24"/>
  <c r="J36" i="24"/>
  <c r="I36" i="24"/>
  <c r="H36" i="24"/>
  <c r="G36" i="24"/>
  <c r="F36" i="24"/>
  <c r="E36" i="24"/>
  <c r="D36" i="24"/>
  <c r="L57" i="15"/>
  <c r="K57" i="15"/>
  <c r="C38" i="24"/>
  <c r="L38" i="24" s="1"/>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24" i="24" l="1"/>
  <c r="H24" i="24"/>
  <c r="F24" i="24"/>
  <c r="D24" i="24"/>
  <c r="J24" i="24"/>
  <c r="B14" i="24"/>
  <c r="B6" i="24"/>
  <c r="D17" i="24"/>
  <c r="J17" i="24"/>
  <c r="H17" i="24"/>
  <c r="K17" i="24"/>
  <c r="F17" i="24"/>
  <c r="D27" i="24"/>
  <c r="J27" i="24"/>
  <c r="H27" i="24"/>
  <c r="F27" i="24"/>
  <c r="K27" i="24"/>
  <c r="D7" i="24"/>
  <c r="H7" i="24"/>
  <c r="K7" i="24"/>
  <c r="J7" i="24"/>
  <c r="F7" i="24"/>
  <c r="K8" i="24"/>
  <c r="H8" i="24"/>
  <c r="D8" i="24"/>
  <c r="J8" i="24"/>
  <c r="F8" i="24"/>
  <c r="K34" i="24"/>
  <c r="H34" i="24"/>
  <c r="F34" i="24"/>
  <c r="D34" i="24"/>
  <c r="J34" i="24"/>
  <c r="K38" i="24"/>
  <c r="J38" i="24"/>
  <c r="H38" i="24"/>
  <c r="F38" i="24"/>
  <c r="D38" i="24"/>
  <c r="I16" i="24"/>
  <c r="M16" i="24"/>
  <c r="E16" i="24"/>
  <c r="L16" i="24"/>
  <c r="G16" i="24"/>
  <c r="G19" i="24"/>
  <c r="M19" i="24"/>
  <c r="E19" i="24"/>
  <c r="L19" i="24"/>
  <c r="I19" i="24"/>
  <c r="I32" i="24"/>
  <c r="M32" i="24"/>
  <c r="E32" i="24"/>
  <c r="L32" i="24"/>
  <c r="G32" i="24"/>
  <c r="G35" i="24"/>
  <c r="M35" i="24"/>
  <c r="E35" i="24"/>
  <c r="L35" i="24"/>
  <c r="I35" i="24"/>
  <c r="K16" i="24"/>
  <c r="H16" i="24"/>
  <c r="F16" i="24"/>
  <c r="D16" i="24"/>
  <c r="J16" i="24"/>
  <c r="D19" i="24"/>
  <c r="J19" i="24"/>
  <c r="H19" i="24"/>
  <c r="F19" i="24"/>
  <c r="K19" i="24"/>
  <c r="K22" i="24"/>
  <c r="H22" i="24"/>
  <c r="F22" i="24"/>
  <c r="D22" i="24"/>
  <c r="J22" i="24"/>
  <c r="K28" i="24"/>
  <c r="H28" i="24"/>
  <c r="F28" i="24"/>
  <c r="D28" i="24"/>
  <c r="J28" i="24"/>
  <c r="D31" i="24"/>
  <c r="J31" i="24"/>
  <c r="H31" i="24"/>
  <c r="K31" i="24"/>
  <c r="F31" i="24"/>
  <c r="I26" i="24"/>
  <c r="M26" i="24"/>
  <c r="E26" i="24"/>
  <c r="L26" i="24"/>
  <c r="G26" i="24"/>
  <c r="G29" i="24"/>
  <c r="M29" i="24"/>
  <c r="E29" i="24"/>
  <c r="L29" i="24"/>
  <c r="I29" i="24"/>
  <c r="D25" i="24"/>
  <c r="J25" i="24"/>
  <c r="H25" i="24"/>
  <c r="K25" i="24"/>
  <c r="F25" i="24"/>
  <c r="B45" i="24"/>
  <c r="B39" i="24"/>
  <c r="I20" i="24"/>
  <c r="M20" i="24"/>
  <c r="E20" i="24"/>
  <c r="L20" i="24"/>
  <c r="G20" i="24"/>
  <c r="G23" i="24"/>
  <c r="M23" i="24"/>
  <c r="E23" i="24"/>
  <c r="L23" i="24"/>
  <c r="I23" i="24"/>
  <c r="I37" i="24"/>
  <c r="G37" i="24"/>
  <c r="L37" i="24"/>
  <c r="M37" i="24"/>
  <c r="E37" i="24"/>
  <c r="K20" i="24"/>
  <c r="H20" i="24"/>
  <c r="F20" i="24"/>
  <c r="D20" i="24"/>
  <c r="J20" i="24"/>
  <c r="K32" i="24"/>
  <c r="H32" i="24"/>
  <c r="F32" i="24"/>
  <c r="D32" i="24"/>
  <c r="J32" i="24"/>
  <c r="D35" i="24"/>
  <c r="J35" i="24"/>
  <c r="H35" i="24"/>
  <c r="F35" i="24"/>
  <c r="K35" i="24"/>
  <c r="I8" i="24"/>
  <c r="M8" i="24"/>
  <c r="E8" i="24"/>
  <c r="L8" i="24"/>
  <c r="G8" i="24"/>
  <c r="C14" i="24"/>
  <c r="C6" i="24"/>
  <c r="G17" i="24"/>
  <c r="M17" i="24"/>
  <c r="E17" i="24"/>
  <c r="L17" i="24"/>
  <c r="I17" i="24"/>
  <c r="I30" i="24"/>
  <c r="M30" i="24"/>
  <c r="E30" i="24"/>
  <c r="L30" i="24"/>
  <c r="G30" i="24"/>
  <c r="G33" i="24"/>
  <c r="M33" i="24"/>
  <c r="E33" i="24"/>
  <c r="L33" i="24"/>
  <c r="I33" i="24"/>
  <c r="D23" i="24"/>
  <c r="J23" i="24"/>
  <c r="H23" i="24"/>
  <c r="K23" i="24"/>
  <c r="F23" i="24"/>
  <c r="K26" i="24"/>
  <c r="H26" i="24"/>
  <c r="F26" i="24"/>
  <c r="D26" i="24"/>
  <c r="J26" i="24"/>
  <c r="D29" i="24"/>
  <c r="J29" i="24"/>
  <c r="H29" i="24"/>
  <c r="K29" i="24"/>
  <c r="F29" i="24"/>
  <c r="G7" i="24"/>
  <c r="M7" i="24"/>
  <c r="E7" i="24"/>
  <c r="L7" i="24"/>
  <c r="I7" i="24"/>
  <c r="G9" i="24"/>
  <c r="M9" i="24"/>
  <c r="E9" i="24"/>
  <c r="L9" i="24"/>
  <c r="I9" i="24"/>
  <c r="I24" i="24"/>
  <c r="M24" i="24"/>
  <c r="E24" i="24"/>
  <c r="L24" i="24"/>
  <c r="G24" i="24"/>
  <c r="G27" i="24"/>
  <c r="M27" i="24"/>
  <c r="E27" i="24"/>
  <c r="L27" i="24"/>
  <c r="I27" i="24"/>
  <c r="F37" i="24"/>
  <c r="D37" i="24"/>
  <c r="K37" i="24"/>
  <c r="J37" i="24"/>
  <c r="H37" i="24"/>
  <c r="I18" i="24"/>
  <c r="M18" i="24"/>
  <c r="E18" i="24"/>
  <c r="L18" i="24"/>
  <c r="G18" i="24"/>
  <c r="G21" i="24"/>
  <c r="M21" i="24"/>
  <c r="E21" i="24"/>
  <c r="L21" i="24"/>
  <c r="I21" i="24"/>
  <c r="I34" i="24"/>
  <c r="M34" i="24"/>
  <c r="E34" i="24"/>
  <c r="L34" i="24"/>
  <c r="G34" i="24"/>
  <c r="D15" i="24"/>
  <c r="J15" i="24"/>
  <c r="H15" i="24"/>
  <c r="K15" i="24"/>
  <c r="F15" i="24"/>
  <c r="K18" i="24"/>
  <c r="H18" i="24"/>
  <c r="F18" i="24"/>
  <c r="D18" i="24"/>
  <c r="J18" i="24"/>
  <c r="D21" i="24"/>
  <c r="J21" i="24"/>
  <c r="H21" i="24"/>
  <c r="K21" i="24"/>
  <c r="F21" i="24"/>
  <c r="K30" i="24"/>
  <c r="H30" i="24"/>
  <c r="F30" i="24"/>
  <c r="D30" i="24"/>
  <c r="J30" i="24"/>
  <c r="D33" i="24"/>
  <c r="J33" i="24"/>
  <c r="H33" i="24"/>
  <c r="K33" i="24"/>
  <c r="F33" i="24"/>
  <c r="G15" i="24"/>
  <c r="M15" i="24"/>
  <c r="E15" i="24"/>
  <c r="L15" i="24"/>
  <c r="I15" i="24"/>
  <c r="I28" i="24"/>
  <c r="M28" i="24"/>
  <c r="E28" i="24"/>
  <c r="L28" i="24"/>
  <c r="G28" i="24"/>
  <c r="G31" i="24"/>
  <c r="M31" i="24"/>
  <c r="E31" i="24"/>
  <c r="L31" i="24"/>
  <c r="I31" i="24"/>
  <c r="D9" i="24"/>
  <c r="H9" i="24"/>
  <c r="K9" i="24"/>
  <c r="J9" i="24"/>
  <c r="F9" i="24"/>
  <c r="I22" i="24"/>
  <c r="M22" i="24"/>
  <c r="E22" i="24"/>
  <c r="L22" i="24"/>
  <c r="G22" i="24"/>
  <c r="G25" i="24"/>
  <c r="M25" i="24"/>
  <c r="E25" i="24"/>
  <c r="L25" i="24"/>
  <c r="I25" i="24"/>
  <c r="C45" i="24"/>
  <c r="C39"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38" i="24"/>
  <c r="E38" i="24"/>
  <c r="G38" i="24"/>
  <c r="I3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J41" i="24"/>
  <c r="F42" i="24"/>
  <c r="J43" i="24"/>
  <c r="F44" i="24"/>
  <c r="G40" i="24"/>
  <c r="G42" i="24"/>
  <c r="G44" i="24"/>
  <c r="E40" i="24"/>
  <c r="E42" i="24"/>
  <c r="E44" i="24"/>
  <c r="I6" i="24" l="1"/>
  <c r="M6" i="24"/>
  <c r="E6" i="24"/>
  <c r="L6" i="24"/>
  <c r="G6" i="24"/>
  <c r="I14" i="24"/>
  <c r="M14" i="24"/>
  <c r="E14" i="24"/>
  <c r="L14" i="24"/>
  <c r="G14" i="24"/>
  <c r="K6" i="24"/>
  <c r="H6" i="24"/>
  <c r="D6" i="24"/>
  <c r="J6" i="24"/>
  <c r="F6" i="24"/>
  <c r="I39" i="24"/>
  <c r="G39" i="24"/>
  <c r="L39" i="24"/>
  <c r="M39" i="24"/>
  <c r="E39" i="24"/>
  <c r="K14" i="24"/>
  <c r="H14" i="24"/>
  <c r="D14" i="24"/>
  <c r="F14" i="24"/>
  <c r="J14" i="24"/>
  <c r="J77" i="24"/>
  <c r="I79" i="24"/>
  <c r="I45" i="24"/>
  <c r="G45" i="24"/>
  <c r="M45" i="24"/>
  <c r="E45" i="24"/>
  <c r="L45" i="24"/>
  <c r="K77" i="24"/>
  <c r="F39" i="24"/>
  <c r="D39" i="24"/>
  <c r="K39" i="24"/>
  <c r="J39" i="24"/>
  <c r="H39" i="24"/>
  <c r="F45" i="24"/>
  <c r="D45" i="24"/>
  <c r="K45" i="24"/>
  <c r="J45" i="24"/>
  <c r="H45" i="24"/>
  <c r="J79" i="24" l="1"/>
  <c r="J78" i="24"/>
  <c r="K79" i="24"/>
  <c r="K78" i="24"/>
  <c r="I78" i="24"/>
  <c r="I83" i="24" l="1"/>
  <c r="I82" i="24"/>
  <c r="I81" i="24"/>
</calcChain>
</file>

<file path=xl/sharedStrings.xml><?xml version="1.0" encoding="utf-8"?>
<sst xmlns="http://schemas.openxmlformats.org/spreadsheetml/2006/main" count="1656" uniqueCount="521">
  <si>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</si>
  <si>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</si>
  <si>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</si>
  <si>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</si>
  <si>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</si>
  <si>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</si>
  <si>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</si>
  <si>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</si>
  <si>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</si>
  <si>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</si>
  <si>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</si>
  <si>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</si>
  <si>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</si>
  <si>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Krefeld (361)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</si>
  <si>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</si>
  <si>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</si>
  <si>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</si>
  <si>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</si>
  <si>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</si>
  <si>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</si>
  <si>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</si>
  <si>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</si>
  <si>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</si>
  <si>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</si>
  <si>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</si>
  <si>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</si>
  <si>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</si>
  <si>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</si>
  <si>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</si>
  <si>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</si>
  <si>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</si>
  <si>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</si>
  <si>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</si>
  <si>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</si>
  <si>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</si>
  <si>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</si>
  <si>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</si>
  <si>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</si>
  <si>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</si>
  <si>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</si>
  <si>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</si>
  <si>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</si>
  <si>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</si>
  <si>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</si>
  <si>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</si>
  <si>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</si>
  <si>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</si>
  <si>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</si>
  <si>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</si>
  <si>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</si>
  <si>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</si>
  <si>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</si>
  <si>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</si>
  <si>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</si>
  <si>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</si>
  <si>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</si>
  <si>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</si>
  <si>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</si>
  <si>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</si>
  <si>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</si>
  <si>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</si>
  <si>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</si>
  <si>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</si>
  <si>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</si>
  <si>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</si>
  <si>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</si>
  <si>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</si>
  <si>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</si>
  <si>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</si>
  <si>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</si>
  <si>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</si>
  <si>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</si>
  <si>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</si>
  <si>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</si>
  <si>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</si>
  <si>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</si>
  <si>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</si>
  <si>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</si>
  <si>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</si>
  <si>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</si>
  <si>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</si>
  <si>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</si>
  <si>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</si>
  <si>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</si>
  <si>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</si>
  <si>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</si>
  <si>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</si>
  <si>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</si>
  <si>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</si>
  <si>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</si>
  <si>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</si>
  <si>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</si>
  <si>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Krefeld (361);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</si>
  <si>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</si>
  <si>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</si>
  <si>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</si>
  <si>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</si>
  <si>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</si>
  <si>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</si>
  <si>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</si>
  <si>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</si>
  <si>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</si>
  <si>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</si>
  <si>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</si>
  <si>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</si>
  <si>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</si>
  <si>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</si>
  <si>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</si>
  <si>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</si>
  <si>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</si>
  <si>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</si>
  <si>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</si>
  <si>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</si>
  <si>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</si>
  <si>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</si>
  <si>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</si>
  <si>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</si>
  <si>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</si>
  <si>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</si>
  <si>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</si>
  <si>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</si>
  <si>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</si>
  <si>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</si>
  <si>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</si>
  <si>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</si>
  <si>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</si>
  <si>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</si>
  <si>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</si>
  <si>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</si>
  <si>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</si>
  <si>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</si>
  <si>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</si>
  <si>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</si>
  <si>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</si>
  <si>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</si>
  <si>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</si>
  <si>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</si>
  <si>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</si>
  <si>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</si>
  <si>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</si>
  <si>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</si>
  <si>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</si>
  <si>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</si>
  <si>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</si>
  <si>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</si>
  <si>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</si>
  <si>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</si>
  <si>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</si>
  <si>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</si>
  <si>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</si>
  <si>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</si>
  <si>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</si>
  <si>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</si>
  <si>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</si>
  <si>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</si>
  <si>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</si>
  <si>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</si>
  <si>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</si>
  <si>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</si>
  <si>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</si>
  <si>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</si>
  <si>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</si>
  <si>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</si>
  <si>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</si>
  <si>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</si>
  <si>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</si>
  <si>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</si>
  <si>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</si>
  <si>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</si>
  <si>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</si>
  <si>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</si>
  <si>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</si>
  <si>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</si>
  <si>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</si>
  <si>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</si>
  <si>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</si>
  <si>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</si>
  <si>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</si>
  <si>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</si>
  <si>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</si>
  <si>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</si>
  <si>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</si>
  <si>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</si>
  <si>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Krefeld (361)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</si>
  <si>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</si>
  <si>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</si>
  <si>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</si>
  <si>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</si>
  <si>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</si>
  <si>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</si>
  <si>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</si>
  <si>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</si>
  <si>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</si>
  <si>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</si>
  <si>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</si>
  <si>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</si>
  <si>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</si>
  <si>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</si>
  <si>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</si>
  <si>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</si>
  <si>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</si>
  <si>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</si>
  <si>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</si>
  <si>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</si>
  <si>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</si>
  <si>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</si>
  <si>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</si>
  <si>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</si>
  <si>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</si>
  <si>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</si>
  <si>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</si>
  <si>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</si>
  <si>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</si>
  <si>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</si>
  <si>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</si>
  <si>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</si>
  <si>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</si>
  <si>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</si>
  <si>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</si>
  <si>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</si>
  <si>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</si>
  <si>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</si>
  <si>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</si>
  <si>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</si>
  <si>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</si>
  <si>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</si>
  <si>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</si>
  <si>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</si>
  <si>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</si>
  <si>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</si>
  <si>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</si>
  <si>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</si>
  <si>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</si>
  <si>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</si>
  <si>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</si>
  <si>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</si>
  <si>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</si>
  <si>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</si>
  <si>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</si>
  <si>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</si>
  <si>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</si>
  <si>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</si>
  <si>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</si>
  <si>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</si>
  <si>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</si>
  <si>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</si>
  <si>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</si>
  <si>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</si>
  <si>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</si>
  <si>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</si>
  <si>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</si>
  <si>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</si>
  <si>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</si>
  <si>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</si>
  <si>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</si>
  <si>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</si>
  <si>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</si>
  <si>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</si>
  <si>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</si>
  <si>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</si>
  <si>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</si>
  <si>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</si>
  <si>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</si>
  <si>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</si>
  <si>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</si>
  <si>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</si>
  <si>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</si>
  <si>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</si>
  <si>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</si>
  <si>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</si>
  <si>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</si>
  <si>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</si>
  <si>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</si>
  <si>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</si>
  <si>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</si>
  <si>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</si>
  <si>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</si>
  <si>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</si>
  <si>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</si>
  <si>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</si>
  <si>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</si>
  <si>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</si>
  <si>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</si>
  <si>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</si>
  <si>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</si>
  <si>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</si>
  <si>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</si>
  <si>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</si>
  <si>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</si>
  <si>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</si>
  <si>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</si>
  <si>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</si>
  <si>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</si>
  <si>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</si>
  <si>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</si>
  <si>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</si>
  <si>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</si>
  <si>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</si>
  <si>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</si>
  <si>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</si>
  <si>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</si>
  <si>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</si>
  <si>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</si>
  <si>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</si>
  <si>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</si>
  <si>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</si>
  <si>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</si>
  <si>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</si>
  <si>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</si>
  <si>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</si>
  <si>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</si>
  <si>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</si>
  <si>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</si>
  <si>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</si>
  <si>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</si>
  <si>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</si>
  <si>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</si>
  <si>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</si>
  <si>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</si>
  <si>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</si>
  <si>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</si>
  <si>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</si>
  <si>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</si>
  <si>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</si>
  <si>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</si>
  <si>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</si>
  <si>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</si>
  <si>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Krefeld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</si>
  <si>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</si>
  <si>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</si>
  <si>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</si>
  <si>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</si>
  <si>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</si>
  <si>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</si>
  <si>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</si>
  <si>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</si>
  <si>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</si>
  <si>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</si>
  <si>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</si>
  <si>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</si>
  <si>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</si>
  <si>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</si>
  <si>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</si>
  <si>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</si>
  <si>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</si>
  <si>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</si>
  <si>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</si>
  <si>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</si>
  <si>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</si>
  <si>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</si>
  <si>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</si>
  <si>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</si>
  <si>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</si>
  <si>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</si>
  <si>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</si>
  <si>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</si>
  <si>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</si>
  <si>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</si>
  <si>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</si>
  <si>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</si>
  <si>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</si>
  <si>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</si>
  <si>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</si>
  <si>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</si>
  <si>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</si>
  <si>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</si>
  <si>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</si>
  <si>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</si>
  <si>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</si>
  <si>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</si>
  <si>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</si>
  <si>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</si>
  <si>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</si>
  <si>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</si>
  <si>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Krefeld (361);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</si>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</sst>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{67B35988-5863-48CB-A3E4-F03533B75FC8}</c15:txfldGUID>
                      <c15:f>Daten_Diagramme!$D$6</c15:f>
                      <c15:dlblFieldTableCache>
                        <c:ptCount val="1"/>
                        <c:pt idx="0">
                          <c:v>1.5</c:v>
                        </c:pt>
                      </c15:dlblFieldTableCache>
                    </c15:dlblFTEntry>
                  </c15:dlblFieldTable>
                  <c15:showDataLabelsRange val="0"/>
                </c:ext>
                <c:ext xmlns:c16="http://schemas.microsoft.com/office/drawing/2014/chart" uri="{C3380CC4-5D6E-409C-BE32-E72D297353CC}">
                  <c16:uniqueId val="{00000000-25AD-4C50-88CD-A9534BB5292D}"/>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{6378D749-933E-4F6B-B943-549F25BF7831}</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25AD-4C50-88CD-A9534BB5292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{68DA2211-8C9F-42AF-B7A0-49C205F8533D}</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25AD-4C50-88CD-A9534BB5292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{5A0EBD6C-C8D1-4E5C-80B0-34294D53DB15}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5AD-4C50-88CD-A9534BB5292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1.458682189086463</c:v>
                </c:pt>
                <c:pt idx="1">
                  <c:v>1.3225681822425275</c:v>
                </c:pt>
                <c:pt idx="2">
                  <c:v>1.1186464311118853</c:v>
                </c:pt>
                <c:pt idx="3">
                  <c:v>1.0875687030768</c:v>
                </c:pt>
              </c:numCache>
            </c:numRef>
          </c:val>
          <c:extLst>
            <c:ext xmlns:c16="http://schemas.microsoft.com/office/drawing/2014/chart" uri="{C3380CC4-5D6E-409C-BE32-E72D297353CC}">
              <c16:uniqueId val="{00000004-25AD-4C50-88CD-A9534BB5292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{EDEC01AD-87AC-4B75-9FC5-99ABEB3926FF}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5AD-4C50-88CD-A9534BB5292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{D4FF1808-76A1-4FE4-855A-B0781E1513E4}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5AD-4C50-88CD-A9534BB5292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{93673DF8-4781-458A-B800-D741529CC28E}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5AD-4C50-88CD-A9534BB5292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{6E9B8988-C517-4486-BDED-65C18BED7B9C}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5AD-4C50-88CD-A9534BB5292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5AD-4C50-88CD-A9534BB5292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5AD-4C50-88CD-A9534BB5292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{AC4E457B-E93C-4C6D-A3A8-899BDB466DB3}</c15:txfldGUID>
                      <c15:f>Daten_Diagramme!$E$6</c15:f>
                      <c15:dlblFieldTableCache>
                        <c:ptCount val="1"/>
                        <c:pt idx="0">
                          <c:v>-3.5</c:v>
                        </c:pt>
                      </c15:dlblFieldTableCache>
                    </c15:dlblFTEntry>
                  </c15:dlblFieldTable>
                  <c15:showDataLabelsRange val="0"/>
                </c:ext>
                <c:ext xmlns:c16="http://schemas.microsoft.com/office/drawing/2014/chart" uri="{C3380CC4-5D6E-409C-BE32-E72D297353CC}">
                  <c16:uniqueId val="{00000000-1B82-4C37-9219-0CA7EE2592F7}"/>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{D2791A64-61A9-4FD3-9E5C-3B14DE396D6B}</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1B82-4C37-9219-0CA7EE2592F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{2295A7CF-7789-4F84-B17F-AAD76A7585DA}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1B82-4C37-9219-0CA7EE2592F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{9D1D3B00-8B82-4CBC-AF17-8692F2CED845}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B82-4C37-9219-0CA7EE2592F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-3.4980943068664816</c:v>
                </c:pt>
                <c:pt idx="1">
                  <c:v>-3.156552267354261</c:v>
                </c:pt>
                <c:pt idx="2">
                  <c:v>-2.7637010795899166</c:v>
                </c:pt>
                <c:pt idx="3">
                  <c:v>-2.8655893304673015</c:v>
                </c:pt>
              </c:numCache>
            </c:numRef>
          </c:val>
          <c:extLst>
            <c:ext xmlns:c16="http://schemas.microsoft.com/office/drawing/2014/chart" uri="{C3380CC4-5D6E-409C-BE32-E72D297353CC}">
              <c16:uniqueId val="{00000004-1B82-4C37-9219-0CA7EE2592F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{1FF81575-D58B-40C2-9E19-57A6F4E6266A}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B82-4C37-9219-0CA7EE2592F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{029D0A61-7661-4E11-AF82-AC59FA8EE82E}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B82-4C37-9219-0CA7EE2592F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{7E294C20-880B-428B-AC51-E6FC375DACB2}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B82-4C37-9219-0CA7EE2592F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{672A9409-2117-4C25-96A2-C822A6E4E253}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B82-4C37-9219-0CA7EE2592F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B82-4C37-9219-0CA7EE2592F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B82-4C37-9219-0CA7EE2592F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{39652F0F-8EE6-4FA4-B47A-CE185F177DD0}</c15:txfldGUID>
                      <c15:f>Daten_Diagramme!$D$14</c15:f>
                      <c15:dlblFieldTableCache>
                        <c:ptCount val="1"/>
                        <c:pt idx="0">
                          <c:v>1.5</c:v>
                        </c:pt>
                      </c15:dlblFieldTableCache>
                    </c15:dlblFTEntry>
                  </c15:dlblFieldTable>
                  <c15:showDataLabelsRange val="0"/>
                </c:ext>
                <c:ext xmlns:c16="http://schemas.microsoft.com/office/drawing/2014/chart" uri="{C3380CC4-5D6E-409C-BE32-E72D297353CC}">
                  <c16:uniqueId val="{00000000-2FC4-4995-9ECE-63C9C3F75E09}"/>
                </c:ext>
              </c:extLst>
            </c:dLbl>
            <c:dLbl>
              <c:idx val="1"/>
              <c:tx>
                <c:strRef>
                  <c:f>Daten_Diagramme!$D$15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{3111BC6D-5D57-48F9-BEAC-E431AB52CB21}</c15:txfldGUID>
                      <c15:f>Daten_Diagramme!$D$15</c15:f>
                      <c15:dlblFieldTableCache>
                        <c:ptCount val="1"/>
                        <c:pt idx="0">
                          <c:v>0.2</c:v>
                        </c:pt>
                      </c15:dlblFieldTableCache>
                    </c15:dlblFTEntry>
                  </c15:dlblFieldTable>
                  <c15:showDataLabelsRange val="0"/>
                </c:ext>
                <c:ext xmlns:c16="http://schemas.microsoft.com/office/drawing/2014/chart" uri="{C3380CC4-5D6E-409C-BE32-E72D297353CC}">
                  <c16:uniqueId val="{00000001-2FC4-4995-9ECE-63C9C3F75E09}"/>
                </c:ext>
              </c:extLst>
            </c:dLbl>
            <c:dLbl>
              <c:idx val="2"/>
              <c:tx>
                <c:strRef>
                  <c:f>Daten_Diagramme!$D$16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{CC84C0B6-9FDB-4A75-A5E0-5B858A71276B}</c15:txfldGUID>
                      <c15:f>Daten_Diagramme!$D$16</c15:f>
                      <c15:dlblFieldTableCache>
                        <c:ptCount val="1"/>
                        <c:pt idx="0">
                          <c:v>2.8</c:v>
                        </c:pt>
                      </c15:dlblFieldTableCache>
                    </c15:dlblFTEntry>
                  </c15:dlblFieldTable>
                  <c15:showDataLabelsRange val="0"/>
                </c:ext>
                <c:ext xmlns:c16="http://schemas.microsoft.com/office/drawing/2014/chart" uri="{C3380CC4-5D6E-409C-BE32-E72D297353CC}">
                  <c16:uniqueId val="{00000002-2FC4-4995-9ECE-63C9C3F75E09}"/>
                </c:ext>
              </c:extLst>
            </c:dLbl>
            <c:dLbl>
              <c:idx val="3"/>
              <c:tx>
                <c:strRef>
                  <c:f>Daten_Diagramme!$D$17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{6B7463C9-15C9-40CB-A904-6A21923C95A8}</c15:txfldGUID>
                      <c15:f>Daten_Diagramme!$D$17</c15:f>
                      <c15:dlblFieldTableCache>
                        <c:ptCount val="1"/>
                        <c:pt idx="0">
                          <c:v>0.2</c:v>
                        </c:pt>
                      </c15:dlblFieldTableCache>
                    </c15:dlblFTEntry>
                  </c15:dlblFieldTable>
                  <c15:showDataLabelsRange val="0"/>
                </c:ext>
                <c:ext xmlns:c16="http://schemas.microsoft.com/office/drawing/2014/chart" uri="{C3380CC4-5D6E-409C-BE32-E72D297353CC}">
                  <c16:uniqueId val="{00000003-2FC4-4995-9ECE-63C9C3F75E09}"/>
                </c:ext>
              </c:extLst>
            </c:dLbl>
            <c:dLbl>
              <c:idx val="4"/>
              <c:tx>
                <c:strRef>
                  <c:f>Daten_Diagramme!$D$18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{64238591-C9FA-4227-A48B-EC3A13A3BE8A}</c15:txfldGUID>
                      <c15:f>Daten_Diagramme!$D$18</c15:f>
                      <c15:dlblFieldTableCache>
                        <c:ptCount val="1"/>
                        <c:pt idx="0">
                          <c:v>1.5</c:v>
                        </c:pt>
                      </c15:dlblFieldTableCache>
                    </c15:dlblFTEntry>
                  </c15:dlblFieldTable>
                  <c15:showDataLabelsRange val="0"/>
                </c:ext>
                <c:ext xmlns:c16="http://schemas.microsoft.com/office/drawing/2014/chart" uri="{C3380CC4-5D6E-409C-BE32-E72D297353CC}">
                  <c16:uniqueId val="{00000004-2FC4-4995-9ECE-63C9C3F75E09}"/>
                </c:ext>
              </c:extLst>
            </c:dLbl>
            <c:dLbl>
              <c:idx val="5"/>
              <c:tx>
                <c:strRef>
                  <c:f>Daten_Diagramme!$D$19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{2BC74EAE-D3A7-405C-999B-644AFB97F9A6}</c15:txfldGUID>
                      <c15:f>Daten_Diagramme!$D$19</c15:f>
                      <c15:dlblFieldTableCache>
                        <c:ptCount val="1"/>
                        <c:pt idx="0">
                          <c:v>-0.2</c:v>
                        </c:pt>
                      </c15:dlblFieldTableCache>
                    </c15:dlblFTEntry>
                  </c15:dlblFieldTable>
                  <c15:showDataLabelsRange val="0"/>
                </c:ext>
                <c:ext xmlns:c16="http://schemas.microsoft.com/office/drawing/2014/chart" uri="{C3380CC4-5D6E-409C-BE32-E72D297353CC}">
                  <c16:uniqueId val="{00000005-2FC4-4995-9ECE-63C9C3F75E09}"/>
                </c:ext>
              </c:extLst>
            </c:dLbl>
            <c:dLbl>
              <c:idx val="6"/>
              <c:tx>
                <c:strRef>
                  <c:f>Daten_Diagramme!$D$20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{8DFA2007-A3CA-4B7D-B9AE-5DB3E7D4FF57}</c15:txfldGUID>
                      <c15:f>Daten_Diagramme!$D$20</c15:f>
                      <c15:dlblFieldTableCache>
                        <c:ptCount val="1"/>
                        <c:pt idx="0">
                          <c:v>-0.2</c:v>
                        </c:pt>
                      </c15:dlblFieldTableCache>
                    </c15:dlblFTEntry>
                  </c15:dlblFieldTable>
                  <c15:showDataLabelsRange val="0"/>
                </c:ext>
                <c:ext xmlns:c16="http://schemas.microsoft.com/office/drawing/2014/chart" uri="{C3380CC4-5D6E-409C-BE32-E72D297353CC}">
                  <c16:uniqueId val="{00000006-2FC4-4995-9ECE-63C9C3F75E09}"/>
                </c:ext>
              </c:extLst>
            </c:dLbl>
            <c:dLbl>
              <c:idx val="7"/>
              <c:tx>
                <c:strRef>
                  <c:f>Daten_Diagramme!$D$21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{45F0BFA5-7087-4FA2-A203-66F5066D110A}</c15:txfldGUID>
                      <c15:f>Daten_Diagramme!$D$21</c15:f>
                      <c15:dlblFieldTableCache>
                        <c:ptCount val="1"/>
                        <c:pt idx="0">
                          <c:v>2.7</c:v>
                        </c:pt>
                      </c15:dlblFieldTableCache>
                    </c15:dlblFTEntry>
                  </c15:dlblFieldTable>
                  <c15:showDataLabelsRange val="0"/>
                </c:ext>
                <c:ext xmlns:c16="http://schemas.microsoft.com/office/drawing/2014/chart" uri="{C3380CC4-5D6E-409C-BE32-E72D297353CC}">
                  <c16:uniqueId val="{00000007-2FC4-4995-9ECE-63C9C3F75E09}"/>
                </c:ext>
              </c:extLst>
            </c:dLbl>
            <c:dLbl>
              <c:idx val="8"/>
              <c:tx>
                <c:strRef>
                  <c:f>Daten_Diagramme!$D$22</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{01D3C0CE-60C5-4211-A35F-D5CB06F7DA35}</c15:txfldGUID>
                      <c15:f>Daten_Diagramme!$D$22</c15:f>
                      <c15:dlblFieldTableCache>
                        <c:ptCount val="1"/>
                        <c:pt idx="0">
                          <c:v>3.7</c:v>
                        </c:pt>
                      </c15:dlblFieldTableCache>
                    </c15:dlblFTEntry>
                  </c15:dlblFieldTable>
                  <c15:showDataLabelsRange val="0"/>
                </c:ext>
                <c:ext xmlns:c16="http://schemas.microsoft.com/office/drawing/2014/chart" uri="{C3380CC4-5D6E-409C-BE32-E72D297353CC}">
                  <c16:uniqueId val="{00000008-2FC4-4995-9ECE-63C9C3F75E09}"/>
                </c:ext>
              </c:extLst>
            </c:dLbl>
            <c:dLbl>
              <c:idx val="9"/>
              <c:tx>
                <c:strRef>
                  <c:f>Daten_Diagramme!$D$23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{864FCA36-04F5-4B0A-A3A2-7734C216653B}</c15:txfldGUID>
                      <c15:f>Daten_Diagramme!$D$23</c15:f>
                      <c15:dlblFieldTableCache>
                        <c:ptCount val="1"/>
                        <c:pt idx="0">
                          <c:v>1.5</c:v>
                        </c:pt>
                      </c15:dlblFieldTableCache>
                    </c15:dlblFTEntry>
                  </c15:dlblFieldTable>
                  <c15:showDataLabelsRange val="0"/>
                </c:ext>
                <c:ext xmlns:c16="http://schemas.microsoft.com/office/drawing/2014/chart" uri="{C3380CC4-5D6E-409C-BE32-E72D297353CC}">
                  <c16:uniqueId val="{00000009-2FC4-4995-9ECE-63C9C3F75E09}"/>
                </c:ext>
              </c:extLst>
            </c:dLbl>
            <c:dLbl>
              <c:idx val="10"/>
              <c:tx>
                <c:strRef>
                  <c:f>Daten_Diagramme!$D$24</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{E78A5E1C-0134-490B-BACF-B64913D770DF}</c15:txfldGUID>
                      <c15:f>Daten_Diagramme!$D$24</c15:f>
                      <c15:dlblFieldTableCache>
                        <c:ptCount val="1"/>
                        <c:pt idx="0">
                          <c:v>-4.3</c:v>
                        </c:pt>
                      </c15:dlblFieldTableCache>
                    </c15:dlblFTEntry>
                  </c15:dlblFieldTable>
                  <c15:showDataLabelsRange val="0"/>
                </c:ext>
                <c:ext xmlns:c16="http://schemas.microsoft.com/office/drawing/2014/chart" uri="{C3380CC4-5D6E-409C-BE32-E72D297353CC}">
                  <c16:uniqueId val="{0000000A-2FC4-4995-9ECE-63C9C3F75E09}"/>
                </c:ext>
              </c:extLst>
            </c:dLbl>
            <c:dLbl>
              <c:idx val="11"/>
              <c:tx>
                <c:strRef>
                  <c:f>Daten_Diagramme!$D$25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{1FE8ACBB-D13E-410E-AF35-362533C83D52}</c15:txfldGUID>
                      <c15:f>Daten_Diagramme!$D$25</c15:f>
                      <c15:dlblFieldTableCache>
                        <c:ptCount val="1"/>
                        <c:pt idx="0">
                          <c:v>2.9</c:v>
                        </c:pt>
                      </c15:dlblFieldTableCache>
                    </c15:dlblFTEntry>
                  </c15:dlblFieldTable>
                  <c15:showDataLabelsRange val="0"/>
                </c:ext>
                <c:ext xmlns:c16="http://schemas.microsoft.com/office/drawing/2014/chart" uri="{C3380CC4-5D6E-409C-BE32-E72D297353CC}">
                  <c16:uniqueId val="{0000000B-2FC4-4995-9ECE-63C9C3F75E09}"/>
                </c:ext>
              </c:extLst>
            </c:dLbl>
            <c:dLbl>
              <c:idx val="12"/>
              <c:tx>
                <c:strRef>
                  <c:f>Daten_Diagramme!$D$26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{7B4414F8-B15E-489F-9261-8DCCB20AD679}</c15:txfldGUID>
                      <c15:f>Daten_Diagramme!$D$26</c15:f>
                      <c15:dlblFieldTableCache>
                        <c:ptCount val="1"/>
                        <c:pt idx="0">
                          <c:v>-1.9</c:v>
                        </c:pt>
                      </c15:dlblFieldTableCache>
                    </c15:dlblFTEntry>
                  </c15:dlblFieldTable>
                  <c15:showDataLabelsRange val="0"/>
                </c:ext>
                <c:ext xmlns:c16="http://schemas.microsoft.com/office/drawing/2014/chart" uri="{C3380CC4-5D6E-409C-BE32-E72D297353CC}">
                  <c16:uniqueId val="{0000000C-2FC4-4995-9ECE-63C9C3F75E09}"/>
                </c:ext>
              </c:extLst>
            </c:dLbl>
            <c:dLbl>
              <c:idx val="13"/>
              <c:tx>
                <c:strRef>
                  <c:f>Daten_Diagramme!$D$27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{A4CAE324-EC53-4301-A9B7-1D25F4F6058A}</c15:txfldGUID>
                      <c15:f>Daten_Diagramme!$D$27</c15:f>
                      <c15:dlblFieldTableCache>
                        <c:ptCount val="1"/>
                        <c:pt idx="0">
                          <c:v>-0.4</c:v>
                        </c:pt>
                      </c15:dlblFieldTableCache>
                    </c15:dlblFTEntry>
                  </c15:dlblFieldTable>
                  <c15:showDataLabelsRange val="0"/>
                </c:ext>
                <c:ext xmlns:c16="http://schemas.microsoft.com/office/drawing/2014/chart" uri="{C3380CC4-5D6E-409C-BE32-E72D297353CC}">
                  <c16:uniqueId val="{0000000D-2FC4-4995-9ECE-63C9C3F75E09}"/>
                </c:ext>
              </c:extLst>
            </c:dLbl>
            <c:dLbl>
              <c:idx val="14"/>
              <c:tx>
                <c:strRef>
                  <c:f>Daten_Diagramme!$D$28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{FFECF370-EC56-4069-BE63-61A429A2BB6F}</c15:txfldGUID>
                      <c15:f>Daten_Diagramme!$D$28</c15:f>
                      <c15:dlblFieldTableCache>
                        <c:ptCount val="1"/>
                        <c:pt idx="0">
                          <c:v>-2.7</c:v>
                        </c:pt>
                      </c15:dlblFieldTableCache>
                    </c15:dlblFTEntry>
                  </c15:dlblFieldTable>
                  <c15:showDataLabelsRange val="0"/>
                </c:ext>
                <c:ext xmlns:c16="http://schemas.microsoft.com/office/drawing/2014/chart" uri="{C3380CC4-5D6E-409C-BE32-E72D297353CC}">
                  <c16:uniqueId val="{0000000E-2FC4-4995-9ECE-63C9C3F75E09}"/>
                </c:ext>
              </c:extLst>
            </c:dLbl>
            <c:dLbl>
              <c:idx val="15"/>
              <c:tx>
                <c:strRef>
                  <c:f>Daten_Diagramme!$D$29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{95EAC68B-17E8-44F8-9C7D-3EFA8A96120B}</c15:txfldGUID>
                      <c15:f>Daten_Diagramme!$D$29</c15:f>
                      <c15:dlblFieldTableCache>
                        <c:ptCount val="1"/>
                        <c:pt idx="0">
                          <c:v>-2.2</c:v>
                        </c:pt>
                      </c15:dlblFieldTableCache>
                    </c15:dlblFTEntry>
                  </c15:dlblFieldTable>
                  <c15:showDataLabelsRange val="0"/>
                </c:ext>
                <c:ext xmlns:c16="http://schemas.microsoft.com/office/drawing/2014/chart" uri="{C3380CC4-5D6E-409C-BE32-E72D297353CC}">
                  <c16:uniqueId val="{0000000F-2FC4-4995-9ECE-63C9C3F75E09}"/>
                </c:ext>
              </c:extLst>
            </c:dLbl>
            <c:dLbl>
              <c:idx val="16"/>
              <c:tx>
                <c:strRef>
                  <c:f>Daten_Diagramme!$D$30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{860BF3B9-05B7-4E90-BBE4-A2710646D42F}</c15:txfldGUID>
                      <c15:f>Daten_Diagramme!$D$30</c15:f>
                      <c15:dlblFieldTableCache>
                        <c:ptCount val="1"/>
                        <c:pt idx="0">
                          <c:v>2.3</c:v>
                        </c:pt>
                      </c15:dlblFieldTableCache>
                    </c15:dlblFTEntry>
                  </c15:dlblFieldTable>
                  <c15:showDataLabelsRange val="0"/>
                </c:ext>
                <c:ext xmlns:c16="http://schemas.microsoft.com/office/drawing/2014/chart" uri="{C3380CC4-5D6E-409C-BE32-E72D297353CC}">
                  <c16:uniqueId val="{00000010-2FC4-4995-9ECE-63C9C3F75E09}"/>
                </c:ext>
              </c:extLst>
            </c:dLbl>
            <c:dLbl>
              <c:idx val="17"/>
              <c:tx>
                <c:strRef>
                  <c:f>Daten_Diagramme!$D$31</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{122A2F40-9E1D-4A2D-8FBC-98EEE395DF5C}</c15:txfldGUID>
                      <c15:f>Daten_Diagramme!$D$31</c15:f>
                      <c15:dlblFieldTableCache>
                        <c:ptCount val="1"/>
                        <c:pt idx="0">
                          <c:v>6.1</c:v>
                        </c:pt>
                      </c15:dlblFieldTableCache>
                    </c15:dlblFTEntry>
                  </c15:dlblFieldTable>
                  <c15:showDataLabelsRange val="0"/>
                </c:ext>
                <c:ext xmlns:c16="http://schemas.microsoft.com/office/drawing/2014/chart" uri="{C3380CC4-5D6E-409C-BE32-E72D297353CC}">
                  <c16:uniqueId val="{00000011-2FC4-4995-9ECE-63C9C3F75E09}"/>
                </c:ext>
              </c:extLst>
            </c:dLbl>
            <c:dLbl>
              <c:idx val="18"/>
              <c:tx>
                <c:strRef>
                  <c:f>Daten_Diagramme!$D$32</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{E4782641-1D3A-4A49-8776-4E2B0052D625}</c15:txfldGUID>
                      <c15:f>Daten_Diagramme!$D$32</c15:f>
                      <c15:dlblFieldTableCache>
                        <c:ptCount val="1"/>
                        <c:pt idx="0">
                          <c:v>3.7</c:v>
                        </c:pt>
                      </c15:dlblFieldTableCache>
                    </c15:dlblFTEntry>
                  </c15:dlblFieldTable>
                  <c15:showDataLabelsRange val="0"/>
                </c:ext>
                <c:ext xmlns:c16="http://schemas.microsoft.com/office/drawing/2014/chart" uri="{C3380CC4-5D6E-409C-BE32-E72D297353CC}">
                  <c16:uniqueId val="{00000012-2FC4-4995-9ECE-63C9C3F75E09}"/>
                </c:ext>
              </c:extLst>
            </c:dLbl>
            <c:dLbl>
              <c:idx val="19"/>
              <c:tx>
                <c:strRef>
                  <c:f>Daten_Diagramme!$D$33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{FB6CFB82-83C8-4AF5-9894-50B3BB7E78D5}</c15:txfldGUID>
                      <c15:f>Daten_Diagramme!$D$33</c15:f>
                      <c15:dlblFieldTableCache>
                        <c:ptCount val="1"/>
                        <c:pt idx="0">
                          <c:v>1.8</c:v>
                        </c:pt>
                      </c15:dlblFieldTableCache>
                    </c15:dlblFTEntry>
                  </c15:dlblFieldTable>
                  <c15:showDataLabelsRange val="0"/>
                </c:ext>
                <c:ext xmlns:c16="http://schemas.microsoft.com/office/drawing/2014/chart" uri="{C3380CC4-5D6E-409C-BE32-E72D297353CC}">
                  <c16:uniqueId val="{00000013-2FC4-4995-9ECE-63C9C3F75E09}"/>
                </c:ext>
              </c:extLst>
            </c:dLbl>
            <c:dLbl>
              <c:idx val="20"/>
              <c:tx>
                <c:strRef>
                  <c:f>Daten_Diagramme!$D$34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{200A5C36-45FD-45F3-B659-43BFC3F0949A}</c15:txfldGUID>
                      <c15:f>Daten_Diagramme!$D$34</c15:f>
                      <c15:dlblFieldTableCache>
                        <c:ptCount val="1"/>
                        <c:pt idx="0">
                          <c:v>2.1</c:v>
                        </c:pt>
                      </c15:dlblFieldTableCache>
                    </c15:dlblFTEntry>
                  </c15:dlblFieldTable>
                  <c15:showDataLabelsRange val="0"/>
                </c:ext>
                <c:ext xmlns:c16="http://schemas.microsoft.com/office/drawing/2014/chart" uri="{C3380CC4-5D6E-409C-BE32-E72D297353CC}">
                  <c16:uniqueId val="{00000014-2FC4-4995-9ECE-63C9C3F75E0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{F297CC40-ACB8-40B3-AA01-85F48676CB8E}</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2FC4-4995-9ECE-63C9C3F75E0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{AB05D535-E94E-42C5-8332-22F8E7E4D5B3}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FC4-4995-9ECE-63C9C3F75E09}"/>
                </c:ext>
              </c:extLst>
            </c:dLbl>
            <c:dLbl>
              <c:idx val="23"/>
              <c:tx>
                <c:strRef>
                  <c:f>Daten_Diagramme!$D$37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{2A33BCB3-3B03-4675-B61F-7183FF9B93C9}</c15:txfldGUID>
                      <c15:f>Daten_Diagramme!$D$37</c15:f>
                      <c15:dlblFieldTableCache>
                        <c:ptCount val="1"/>
                        <c:pt idx="0">
                          <c:v>0.2</c:v>
                        </c:pt>
                      </c15:dlblFieldTableCache>
                    </c15:dlblFTEntry>
                  </c15:dlblFieldTable>
                  <c15:showDataLabelsRange val="0"/>
                </c:ext>
                <c:ext xmlns:c16="http://schemas.microsoft.com/office/drawing/2014/chart" uri="{C3380CC4-5D6E-409C-BE32-E72D297353CC}">
                  <c16:uniqueId val="{00000017-2FC4-4995-9ECE-63C9C3F75E09}"/>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{3549A6D3-0E56-4023-9868-E8E108ABD3D0}</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2FC4-4995-9ECE-63C9C3F75E09}"/>
                </c:ext>
              </c:extLst>
            </c:dLbl>
            <c:dLbl>
              <c:idx val="25"/>
              <c:tx>
                <c:strRef>
                  <c:f>Daten_Diagramme!$D$39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{43E42818-ED0E-4185-86EE-17E089C6C0F7}</c15:txfldGUID>
                      <c15:f>Daten_Diagramme!$D$39</c15:f>
                      <c15:dlblFieldTableCache>
                        <c:ptCount val="1"/>
                        <c:pt idx="0">
                          <c:v>1.8</c:v>
                        </c:pt>
                      </c15:dlblFieldTableCache>
                    </c15:dlblFTEntry>
                  </c15:dlblFieldTable>
                  <c15:showDataLabelsRange val="0"/>
                </c:ext>
                <c:ext xmlns:c16="http://schemas.microsoft.com/office/drawing/2014/chart" uri="{C3380CC4-5D6E-409C-BE32-E72D297353CC}">
                  <c16:uniqueId val="{00000019-2FC4-4995-9ECE-63C9C3F75E0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{4FD2F1CD-6AD4-4FB9-9A59-36CF6F419F79}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FC4-4995-9ECE-63C9C3F75E0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{A2C1205A-FAF7-4AB2-AD15-9F7103DC8DF5}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FC4-4995-9ECE-63C9C3F75E0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{A101AF5B-A9B4-41B8-87E0-743A0EE5098E}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FC4-4995-9ECE-63C9C3F75E0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{9709954A-AC37-4F54-A055-23943A57D471}</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FC4-4995-9ECE-63C9C3F75E0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{E9B1939D-E6C2-4ED2-A6C3-C288DDDD1A54}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FC4-4995-9ECE-63C9C3F75E09}"/>
                </c:ext>
              </c:extLst>
            </c:dLbl>
            <c:dLbl>
              <c:idx val="31"/>
              <c:tx>
                <c:strRef>
                  <c:f>Daten_Diagramme!$D$45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{9BBD39B5-95B8-4E8C-88D4-6822CA22E9D2}</c15:txfldGUID>
                      <c15:f>Daten_Diagramme!$D$45</c15:f>
                      <c15:dlblFieldTableCache>
                        <c:ptCount val="1"/>
                        <c:pt idx="0">
                          <c:v>1.8</c:v>
                        </c:pt>
                      </c15:dlblFieldTableCache>
                    </c15:dlblFTEntry>
                  </c15:dlblFieldTable>
                  <c15:showDataLabelsRange val="0"/>
                </c:ext>
                <c:ext xmlns:c16="http://schemas.microsoft.com/office/drawing/2014/chart" uri="{C3380CC4-5D6E-409C-BE32-E72D297353CC}">
                  <c16:uniqueId val="{0000001F-2FC4-4995-9ECE-63C9C3F75E0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1.458682189086463</c:v>
                </c:pt>
                <c:pt idx="1">
                  <c:v>0.20242914979757085</c:v>
                </c:pt>
                <c:pt idx="2">
                  <c:v>2.8122165104324162</c:v>
                </c:pt>
                <c:pt idx="3">
                  <c:v>0.22008061900569892</c:v>
                </c:pt>
                <c:pt idx="4">
                  <c:v>1.4798788403288619</c:v>
                </c:pt>
                <c:pt idx="5">
                  <c:v>-0.24025496445207159</c:v>
                </c:pt>
                <c:pt idx="6">
                  <c:v>-0.24072753209700429</c:v>
                </c:pt>
                <c:pt idx="7">
                  <c:v>2.7190642314795812</c:v>
                </c:pt>
                <c:pt idx="8">
                  <c:v>3.6542286341912309</c:v>
                </c:pt>
                <c:pt idx="9">
                  <c:v>1.4649190439475712</c:v>
                </c:pt>
                <c:pt idx="10">
                  <c:v>-4.2793900639449092</c:v>
                </c:pt>
                <c:pt idx="11">
                  <c:v>2.8965030024726244</c:v>
                </c:pt>
                <c:pt idx="12">
                  <c:v>-1.934889434889435</c:v>
                </c:pt>
                <c:pt idx="13">
                  <c:v>-0.41025641025641024</c:v>
                </c:pt>
                <c:pt idx="14">
                  <c:v>-2.7181688125894135</c:v>
                </c:pt>
                <c:pt idx="15">
                  <c:v>-2.187876354877559</c:v>
                </c:pt>
                <c:pt idx="16">
                  <c:v>2.3174844957023173</c:v>
                </c:pt>
                <c:pt idx="17">
                  <c:v>6.1359867330016584</c:v>
                </c:pt>
                <c:pt idx="18">
                  <c:v>3.6615186615186617</c:v>
                </c:pt>
                <c:pt idx="19">
                  <c:v>1.8354637823664373</c:v>
                </c:pt>
                <c:pt idx="20">
                  <c:v>2.0587796509025811</c:v>
                </c:pt>
                <c:pt idx="21">
                  <c:v>0</c:v>
                </c:pt>
                <c:pt idx="23">
                  <c:v>0.20242914979757085</c:v>
                </c:pt>
                <c:pt idx="24">
                  <c:v>0.80577740621498073</c:v>
                </c:pt>
                <c:pt idx="25">
                  <c:v>1.760314039408867</c:v>
                </c:pt>
              </c:numCache>
            </c:numRef>
          </c:val>
          <c:extLst>
            <c:ext xmlns:c16="http://schemas.microsoft.com/office/drawing/2014/chart" uri="{C3380CC4-5D6E-409C-BE32-E72D297353CC}">
              <c16:uniqueId val="{00000020-2FC4-4995-9ECE-63C9C3F75E0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{D225208D-FF0D-42D9-B8FA-A97412486703}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FC4-4995-9ECE-63C9C3F75E0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{263054CA-FEF5-4EBF-94EB-0D51389DC344}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FC4-4995-9ECE-63C9C3F75E0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{3A2759D8-3495-4009-AACD-901BC4516E76}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FC4-4995-9ECE-63C9C3F75E0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{05003385-AE95-4C4C-86E4-0979BA3662FF}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FC4-4995-9ECE-63C9C3F75E0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{6267375A-D2A2-4699-ADA7-D5A70AE0523E}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FC4-4995-9ECE-63C9C3F75E0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{5E51E56C-25A0-4A4C-89F1-02D636E6D030}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FC4-4995-9ECE-63C9C3F75E0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{740EA9A2-A149-47A6-8858-C691BFC2A48D}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FC4-4995-9ECE-63C9C3F75E0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{7C587D44-36B3-4B6C-B180-2DA56929B00E}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FC4-4995-9ECE-63C9C3F75E0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{54930BD3-C643-44B8-B314-AF70FFDC483D}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FC4-4995-9ECE-63C9C3F75E0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{4881A18D-6B78-429F-A967-7D20AD0552CC}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FC4-4995-9ECE-63C9C3F75E0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{E4071BC2-4943-416D-A70E-B5BE19424B4D}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FC4-4995-9ECE-63C9C3F75E0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{66B4521F-51D5-4A91-ADBA-18657108A6AA}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FC4-4995-9ECE-63C9C3F75E0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{5FCAD77F-2C6D-4C40-8FAA-9D8CA88ABAFC}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FC4-4995-9ECE-63C9C3F75E0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{7E718827-9809-4C2B-9782-78D6F0904D32}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FC4-4995-9ECE-63C9C3F75E0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{B8848F6F-E24C-473E-ABE7-EEFD21BBA36E}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FC4-4995-9ECE-63C9C3F75E0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{C17FEF55-048C-48B5-A0B5-BEA7F5B67BD7}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FC4-4995-9ECE-63C9C3F75E0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{CC9C6CE6-D0DA-4790-9F58-65C29C4BA045}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FC4-4995-9ECE-63C9C3F75E0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{F080C5EC-BDF9-485D-95D9-8D7EB06EC34E}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FC4-4995-9ECE-63C9C3F75E0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{F2A5608C-D0B1-4FEA-ACBB-6C4E7D734ECD}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FC4-4995-9ECE-63C9C3F75E0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{577A46AD-8CBB-482E-AC0D-388D79200B17}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FC4-4995-9ECE-63C9C3F75E0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{65418645-3C01-492B-95B1-1AFE03D50AB0}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FC4-4995-9ECE-63C9C3F75E0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{4650CDD8-EA56-49B7-88F4-ACA02DFD1F61}</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FC4-4995-9ECE-63C9C3F75E0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{97DA55CD-B1C4-4023-93E3-6DF3BBC5ABE0}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FC4-4995-9ECE-63C9C3F75E0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{DF358BD6-7B9D-47DD-A98F-EDFE0DFAAF27}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FC4-4995-9ECE-63C9C3F75E0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{C576EEB2-F5A2-4A8E-B9B8-46EFB6F2743C}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FC4-4995-9ECE-63C9C3F75E0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{8100B9D2-5F65-4AC0-9C9E-906342D84D2D}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FC4-4995-9ECE-63C9C3F75E0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{AF76FB7A-1C0D-4D19-80B1-375397CB5545}</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FC4-4995-9ECE-63C9C3F75E0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{6E9303E6-B801-4DB8-A6BC-4BB54B4CB127}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FC4-4995-9ECE-63C9C3F75E0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{7326F4A6-13B1-4664-B276-A153F9E3DC31}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FC4-4995-9ECE-63C9C3F75E0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{50C2AC67-5086-4442-A8DF-A6D7FED5122A}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FC4-4995-9ECE-63C9C3F75E0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{AD96E58D-1D26-4C7A-A09A-F5CEDC8EB4A7}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FC4-4995-9ECE-63C9C3F75E0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{078E82CB-3B32-4DBC-A16B-FA5998024381}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FC4-4995-9ECE-63C9C3F75E0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FC4-4995-9ECE-63C9C3F75E0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FC4-4995-9ECE-63C9C3F75E0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{DC18BC8F-10C1-49FE-85B4-67CEE211C0C0}</c15:txfldGUID>
                      <c15:f>Daten_Diagramme!$E$14</c15:f>
                      <c15:dlblFieldTableCache>
                        <c:ptCount val="1"/>
                        <c:pt idx="0">
                          <c:v>-3.5</c:v>
                        </c:pt>
                      </c15:dlblFieldTableCache>
                    </c15:dlblFTEntry>
                  </c15:dlblFieldTable>
                  <c15:showDataLabelsRange val="0"/>
                </c:ext>
                <c:ext xmlns:c16="http://schemas.microsoft.com/office/drawing/2014/chart" uri="{C3380CC4-5D6E-409C-BE32-E72D297353CC}">
                  <c16:uniqueId val="{00000000-FA2D-4DBF-B5DD-8B1A70AA120D}"/>
                </c:ext>
              </c:extLst>
            </c:dLbl>
            <c:dLbl>
              <c:idx val="1"/>
              <c:tx>
                <c:strRef>
                  <c:f>Daten_Diagramme!$E$15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{EA3278F8-0292-400D-BBAC-E2002C4930AC}</c15:txfldGUID>
                      <c15:f>Daten_Diagramme!$E$15</c15:f>
                      <c15:dlblFieldTableCache>
                        <c:ptCount val="1"/>
                        <c:pt idx="0">
                          <c:v>0.9</c:v>
                        </c:pt>
                      </c15:dlblFieldTableCache>
                    </c15:dlblFTEntry>
                  </c15:dlblFieldTable>
                  <c15:showDataLabelsRange val="0"/>
                </c:ext>
                <c:ext xmlns:c16="http://schemas.microsoft.com/office/drawing/2014/chart" uri="{C3380CC4-5D6E-409C-BE32-E72D297353CC}">
                  <c16:uniqueId val="{00000001-FA2D-4DBF-B5DD-8B1A70AA120D}"/>
                </c:ext>
              </c:extLst>
            </c:dLbl>
            <c:dLbl>
              <c:idx val="2"/>
              <c:tx>
                <c:strRef>
                  <c:f>Daten_Diagramme!$E$16</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{A9984938-BE79-4905-8A41-457EC5790539}</c15:txfldGUID>
                      <c15:f>Daten_Diagramme!$E$16</c15:f>
                      <c15:dlblFieldTableCache>
                        <c:ptCount val="1"/>
                        <c:pt idx="0">
                          <c:v>-9.0</c:v>
                        </c:pt>
                      </c15:dlblFieldTableCache>
                    </c15:dlblFTEntry>
                  </c15:dlblFieldTable>
                  <c15:showDataLabelsRange val="0"/>
                </c:ext>
                <c:ext xmlns:c16="http://schemas.microsoft.com/office/drawing/2014/chart" uri="{C3380CC4-5D6E-409C-BE32-E72D297353CC}">
                  <c16:uniqueId val="{00000002-FA2D-4DBF-B5DD-8B1A70AA120D}"/>
                </c:ext>
              </c:extLst>
            </c:dLbl>
            <c:dLbl>
              <c:idx val="3"/>
              <c:tx>
                <c:strRef>
                  <c:f>Daten_Diagramme!$E$17</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{8D0F2508-CC7C-4237-A362-C2D9BFCFBA92}</c15:txfldGUID>
                      <c15:f>Daten_Diagramme!$E$17</c15:f>
                      <c15:dlblFieldTableCache>
                        <c:ptCount val="1"/>
                        <c:pt idx="0">
                          <c:v>-5.5</c:v>
                        </c:pt>
                      </c15:dlblFieldTableCache>
                    </c15:dlblFTEntry>
                  </c15:dlblFieldTable>
                  <c15:showDataLabelsRange val="0"/>
                </c:ext>
                <c:ext xmlns:c16="http://schemas.microsoft.com/office/drawing/2014/chart" uri="{C3380CC4-5D6E-409C-BE32-E72D297353CC}">
                  <c16:uniqueId val="{00000003-FA2D-4DBF-B5DD-8B1A70AA120D}"/>
                </c:ext>
              </c:extLst>
            </c:dLbl>
            <c:dLbl>
              <c:idx val="4"/>
              <c:tx>
                <c:strRef>
                  <c:f>Daten_Diagramme!$E$18</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{EEF75056-A0A8-4EC1-9404-2CCA98B66423}</c15:txfldGUID>
                      <c15:f>Daten_Diagramme!$E$18</c15:f>
                      <c15:dlblFieldTableCache>
                        <c:ptCount val="1"/>
                        <c:pt idx="0">
                          <c:v>-6.7</c:v>
                        </c:pt>
                      </c15:dlblFieldTableCache>
                    </c15:dlblFTEntry>
                  </c15:dlblFieldTable>
                  <c15:showDataLabelsRange val="0"/>
                </c:ext>
                <c:ext xmlns:c16="http://schemas.microsoft.com/office/drawing/2014/chart" uri="{C3380CC4-5D6E-409C-BE32-E72D297353CC}">
                  <c16:uniqueId val="{00000004-FA2D-4DBF-B5DD-8B1A70AA120D}"/>
                </c:ext>
              </c:extLst>
            </c:dLbl>
            <c:dLbl>
              <c:idx val="5"/>
              <c:tx>
                <c:strRef>
                  <c:f>Daten_Diagramme!$E$19</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{DF89EE06-D86A-4E2F-88A6-402511170740}</c15:txfldGUID>
                      <c15:f>Daten_Diagramme!$E$19</c15:f>
                      <c15:dlblFieldTableCache>
                        <c:ptCount val="1"/>
                        <c:pt idx="0">
                          <c:v>-6.1</c:v>
                        </c:pt>
                      </c15:dlblFieldTableCache>
                    </c15:dlblFTEntry>
                  </c15:dlblFieldTable>
                  <c15:showDataLabelsRange val="0"/>
                </c:ext>
                <c:ext xmlns:c16="http://schemas.microsoft.com/office/drawing/2014/chart" uri="{C3380CC4-5D6E-409C-BE32-E72D297353CC}">
                  <c16:uniqueId val="{00000005-FA2D-4DBF-B5DD-8B1A70AA120D}"/>
                </c:ext>
              </c:extLst>
            </c:dLbl>
            <c:dLbl>
              <c:idx val="6"/>
              <c:tx>
                <c:strRef>
                  <c:f>Daten_Diagramme!$E$20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{1A0AD2A4-5D84-4705-A5CC-A2CC9917F3C9}</c15:txfldGUID>
                      <c15:f>Daten_Diagramme!$E$20</c15:f>
                      <c15:dlblFieldTableCache>
                        <c:ptCount val="1"/>
                        <c:pt idx="0">
                          <c:v>0.0</c:v>
                        </c:pt>
                      </c15:dlblFieldTableCache>
                    </c15:dlblFTEntry>
                  </c15:dlblFieldTable>
                  <c15:showDataLabelsRange val="0"/>
                </c:ext>
                <c:ext xmlns:c16="http://schemas.microsoft.com/office/drawing/2014/chart" uri="{C3380CC4-5D6E-409C-BE32-E72D297353CC}">
                  <c16:uniqueId val="{00000006-FA2D-4DBF-B5DD-8B1A70AA120D}"/>
                </c:ext>
              </c:extLst>
            </c:dLbl>
            <c:dLbl>
              <c:idx val="7"/>
              <c:tx>
                <c:strRef>
                  <c:f>Daten_Diagramme!$E$21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{E2BCDB5F-3AB4-47E5-A4C3-FFC548068057}</c15:txfldGUID>
                      <c15:f>Daten_Diagramme!$E$21</c15:f>
                      <c15:dlblFieldTableCache>
                        <c:ptCount val="1"/>
                        <c:pt idx="0">
                          <c:v>2.6</c:v>
                        </c:pt>
                      </c15:dlblFieldTableCache>
                    </c15:dlblFTEntry>
                  </c15:dlblFieldTable>
                  <c15:showDataLabelsRange val="0"/>
                </c:ext>
                <c:ext xmlns:c16="http://schemas.microsoft.com/office/drawing/2014/chart" uri="{C3380CC4-5D6E-409C-BE32-E72D297353CC}">
                  <c16:uniqueId val="{00000007-FA2D-4DBF-B5DD-8B1A70AA120D}"/>
                </c:ext>
              </c:extLst>
            </c:dLbl>
            <c:dLbl>
              <c:idx val="8"/>
              <c:tx>
                <c:strRef>
                  <c:f>Daten_Diagramme!$E$22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{13ACFD7C-F1ED-4B85-BD3F-182AA1B56EDD}</c15:txfldGUID>
                      <c15:f>Daten_Diagramme!$E$22</c15:f>
                      <c15:dlblFieldTableCache>
                        <c:ptCount val="1"/>
                        <c:pt idx="0">
                          <c:v>0.5</c:v>
                        </c:pt>
                      </c15:dlblFieldTableCache>
                    </c15:dlblFTEntry>
                  </c15:dlblFieldTable>
                  <c15:showDataLabelsRange val="0"/>
                </c:ext>
                <c:ext xmlns:c16="http://schemas.microsoft.com/office/drawing/2014/chart" uri="{C3380CC4-5D6E-409C-BE32-E72D297353CC}">
                  <c16:uniqueId val="{00000008-FA2D-4DBF-B5DD-8B1A70AA120D}"/>
                </c:ext>
              </c:extLst>
            </c:dLbl>
            <c:dLbl>
              <c:idx val="9"/>
              <c:tx>
                <c:strRef>
                  <c:f>Daten_Diagramme!$E$23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{8FEEE75B-51DB-4CDE-B3E1-C840AD7E6304}</c15:txfldGUID>
                      <c15:f>Daten_Diagramme!$E$23</c15:f>
                      <c15:dlblFieldTableCache>
                        <c:ptCount val="1"/>
                        <c:pt idx="0">
                          <c:v>-2.1</c:v>
                        </c:pt>
                      </c15:dlblFieldTableCache>
                    </c15:dlblFTEntry>
                  </c15:dlblFieldTable>
                  <c15:showDataLabelsRange val="0"/>
                </c:ext>
                <c:ext xmlns:c16="http://schemas.microsoft.com/office/drawing/2014/chart" uri="{C3380CC4-5D6E-409C-BE32-E72D297353CC}">
                  <c16:uniqueId val="{00000009-FA2D-4DBF-B5DD-8B1A70AA120D}"/>
                </c:ext>
              </c:extLst>
            </c:dLbl>
            <c:dLbl>
              <c:idx val="10"/>
              <c:tx>
                <c:strRef>
                  <c:f>Daten_Diagramme!$E$24</c:f>
                  <c:strCache>
                    <c:ptCount val="1"/>
                    <c:pt idx="0">
                      <c:v>-14.6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{E663A5DD-F156-454C-BE6D-85EE91029339}</c15:txfldGUID>
                      <c15:f>Daten_Diagramme!$E$24</c15:f>
                      <c15:dlblFieldTableCache>
                        <c:ptCount val="1"/>
                        <c:pt idx="0">
                          <c:v>-14.6</c:v>
                        </c:pt>
                      </c15:dlblFieldTableCache>
                    </c15:dlblFTEntry>
                  </c15:dlblFieldTable>
                  <c15:showDataLabelsRange val="0"/>
                </c:ext>
                <c:ext xmlns:c16="http://schemas.microsoft.com/office/drawing/2014/chart" uri="{C3380CC4-5D6E-409C-BE32-E72D297353CC}">
                  <c16:uniqueId val="{0000000A-FA2D-4DBF-B5DD-8B1A70AA120D}"/>
                </c:ext>
              </c:extLst>
            </c:dLbl>
            <c:dLbl>
              <c:idx val="11"/>
              <c:tx>
                <c:strRef>
                  <c:f>Daten_Diagramme!$E$25</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{13AE0F6C-DE2A-4C53-BB23-42BF09CD6939}</c15:txfldGUID>
                      <c15:f>Daten_Diagramme!$E$25</c15:f>
                      <c15:dlblFieldTableCache>
                        <c:ptCount val="1"/>
                        <c:pt idx="0">
                          <c:v>-10.3</c:v>
                        </c:pt>
                      </c15:dlblFieldTableCache>
                    </c15:dlblFTEntry>
                  </c15:dlblFieldTable>
                  <c15:showDataLabelsRange val="0"/>
                </c:ext>
                <c:ext xmlns:c16="http://schemas.microsoft.com/office/drawing/2014/chart" uri="{C3380CC4-5D6E-409C-BE32-E72D297353CC}">
                  <c16:uniqueId val="{0000000B-FA2D-4DBF-B5DD-8B1A70AA120D}"/>
                </c:ext>
              </c:extLst>
            </c:dLbl>
            <c:dLbl>
              <c:idx val="12"/>
              <c:tx>
                <c:strRef>
                  <c:f>Daten_Diagramme!$E$26</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{97CC2D80-A9D9-4B85-99EF-7326E85D1D97}</c15:txfldGUID>
                      <c15:f>Daten_Diagramme!$E$26</c15:f>
                      <c15:dlblFieldTableCache>
                        <c:ptCount val="1"/>
                        <c:pt idx="0">
                          <c:v>5.9</c:v>
                        </c:pt>
                      </c15:dlblFieldTableCache>
                    </c15:dlblFTEntry>
                  </c15:dlblFieldTable>
                  <c15:showDataLabelsRange val="0"/>
                </c:ext>
                <c:ext xmlns:c16="http://schemas.microsoft.com/office/drawing/2014/chart" uri="{C3380CC4-5D6E-409C-BE32-E72D297353CC}">
                  <c16:uniqueId val="{0000000C-FA2D-4DBF-B5DD-8B1A70AA120D}"/>
                </c:ext>
              </c:extLst>
            </c:dLbl>
            <c:dLbl>
              <c:idx val="13"/>
              <c:tx>
                <c:strRef>
                  <c:f>Daten_Diagramme!$E$27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{2A97F199-E988-4B72-A15A-AD87EE12F377}</c15:txfldGUID>
                      <c15:f>Daten_Diagramme!$E$27</c15:f>
                      <c15:dlblFieldTableCache>
                        <c:ptCount val="1"/>
                        <c:pt idx="0">
                          <c:v>-2.9</c:v>
                        </c:pt>
                      </c15:dlblFieldTableCache>
                    </c15:dlblFTEntry>
                  </c15:dlblFieldTable>
                  <c15:showDataLabelsRange val="0"/>
                </c:ext>
                <c:ext xmlns:c16="http://schemas.microsoft.com/office/drawing/2014/chart" uri="{C3380CC4-5D6E-409C-BE32-E72D297353CC}">
                  <c16:uniqueId val="{0000000D-FA2D-4DBF-B5DD-8B1A70AA120D}"/>
                </c:ext>
              </c:extLst>
            </c:dLbl>
            <c:dLbl>
              <c:idx val="14"/>
              <c:tx>
                <c:strRef>
                  <c:f>Daten_Diagramme!$E$28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{BFB19F56-9056-477F-90F4-5B903EB30341}</c15:txfldGUID>
                      <c15:f>Daten_Diagramme!$E$28</c15:f>
                      <c15:dlblFieldTableCache>
                        <c:ptCount val="1"/>
                        <c:pt idx="0">
                          <c:v>-0.7</c:v>
                        </c:pt>
                      </c15:dlblFieldTableCache>
                    </c15:dlblFTEntry>
                  </c15:dlblFieldTable>
                  <c15:showDataLabelsRange val="0"/>
                </c:ext>
                <c:ext xmlns:c16="http://schemas.microsoft.com/office/drawing/2014/chart" uri="{C3380CC4-5D6E-409C-BE32-E72D297353CC}">
                  <c16:uniqueId val="{0000000E-FA2D-4DBF-B5DD-8B1A70AA120D}"/>
                </c:ext>
              </c:extLst>
            </c:dLbl>
            <c:dLbl>
              <c:idx val="15"/>
              <c:tx>
                <c:strRef>
                  <c:f>Daten_Diagramme!$E$29</c:f>
                  <c:strCache>
                    <c:ptCount val="1"/>
                    <c:pt idx="0">
                      <c:v>-21.8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{C5046041-D25E-48EF-92A2-891194E6B268}</c15:txfldGUID>
                      <c15:f>Daten_Diagramme!$E$29</c15:f>
                      <c15:dlblFieldTableCache>
                        <c:ptCount val="1"/>
                        <c:pt idx="0">
                          <c:v>-21.8</c:v>
                        </c:pt>
                      </c15:dlblFieldTableCache>
                    </c15:dlblFTEntry>
                  </c15:dlblFieldTable>
                  <c15:showDataLabelsRange val="0"/>
                </c:ext>
                <c:ext xmlns:c16="http://schemas.microsoft.com/office/drawing/2014/chart" uri="{C3380CC4-5D6E-409C-BE32-E72D297353CC}">
                  <c16:uniqueId val="{0000000F-FA2D-4DBF-B5DD-8B1A70AA120D}"/>
                </c:ext>
              </c:extLst>
            </c:dLbl>
            <c:dLbl>
              <c:idx val="16"/>
              <c:tx>
                <c:strRef>
                  <c:f>Daten_Diagramme!$E$30</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{F616F423-0A29-4D23-8DD0-DCC6880D776E}</c15:txfldGUID>
                      <c15:f>Daten_Diagramme!$E$30</c15:f>
                      <c15:dlblFieldTableCache>
                        <c:ptCount val="1"/>
                        <c:pt idx="0">
                          <c:v>-9.2</c:v>
                        </c:pt>
                      </c15:dlblFieldTableCache>
                    </c15:dlblFTEntry>
                  </c15:dlblFieldTable>
                  <c15:showDataLabelsRange val="0"/>
                </c:ext>
                <c:ext xmlns:c16="http://schemas.microsoft.com/office/drawing/2014/chart" uri="{C3380CC4-5D6E-409C-BE32-E72D297353CC}">
                  <c16:uniqueId val="{00000010-FA2D-4DBF-B5DD-8B1A70AA120D}"/>
                </c:ext>
              </c:extLst>
            </c:dLbl>
            <c:dLbl>
              <c:idx val="17"/>
              <c:tx>
                <c:strRef>
                  <c:f>Daten_Diagramme!$E$31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{0CB7E658-1E54-4F21-B468-F84FFAE7480B}</c15:txfldGUID>
                      <c15:f>Daten_Diagramme!$E$31</c15:f>
                      <c15:dlblFieldTableCache>
                        <c:ptCount val="1"/>
                        <c:pt idx="0">
                          <c:v>0.1</c:v>
                        </c:pt>
                      </c15:dlblFieldTableCache>
                    </c15:dlblFTEntry>
                  </c15:dlblFieldTable>
                  <c15:showDataLabelsRange val="0"/>
                </c:ext>
                <c:ext xmlns:c16="http://schemas.microsoft.com/office/drawing/2014/chart" uri="{C3380CC4-5D6E-409C-BE32-E72D297353CC}">
                  <c16:uniqueId val="{00000011-FA2D-4DBF-B5DD-8B1A70AA120D}"/>
                </c:ext>
              </c:extLst>
            </c:dLbl>
            <c:dLbl>
              <c:idx val="18"/>
              <c:tx>
                <c:strRef>
                  <c:f>Daten_Diagramme!$E$32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{FB31E358-FB17-49F5-A94F-8C49A2688869}</c15:txfldGUID>
                      <c15:f>Daten_Diagramme!$E$32</c15:f>
                      <c15:dlblFieldTableCache>
                        <c:ptCount val="1"/>
                        <c:pt idx="0">
                          <c:v>-1.4</c:v>
                        </c:pt>
                      </c15:dlblFieldTableCache>
                    </c15:dlblFTEntry>
                  </c15:dlblFieldTable>
                  <c15:showDataLabelsRange val="0"/>
                </c:ext>
                <c:ext xmlns:c16="http://schemas.microsoft.com/office/drawing/2014/chart" uri="{C3380CC4-5D6E-409C-BE32-E72D297353CC}">
                  <c16:uniqueId val="{00000012-FA2D-4DBF-B5DD-8B1A70AA120D}"/>
                </c:ext>
              </c:extLst>
            </c:dLbl>
            <c:dLbl>
              <c:idx val="19"/>
              <c:tx>
                <c:strRef>
                  <c:f>Daten_Diagramme!$E$33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{A8226D37-DAE4-4884-AD11-4D6D753C87B0}</c15:txfldGUID>
                      <c15:f>Daten_Diagramme!$E$33</c15:f>
                      <c15:dlblFieldTableCache>
                        <c:ptCount val="1"/>
                        <c:pt idx="0">
                          <c:v>-1.9</c:v>
                        </c:pt>
                      </c15:dlblFieldTableCache>
                    </c15:dlblFTEntry>
                  </c15:dlblFieldTable>
                  <c15:showDataLabelsRange val="0"/>
                </c:ext>
                <c:ext xmlns:c16="http://schemas.microsoft.com/office/drawing/2014/chart" uri="{C3380CC4-5D6E-409C-BE32-E72D297353CC}">
                  <c16:uniqueId val="{00000013-FA2D-4DBF-B5DD-8B1A70AA120D}"/>
                </c:ext>
              </c:extLst>
            </c:dLbl>
            <c:dLbl>
              <c:idx val="20"/>
              <c:tx>
                <c:strRef>
                  <c:f>Daten_Diagramme!$E$34</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{B291F842-36C0-4796-BCBC-01C56FB2D728}</c15:txfldGUID>
                      <c15:f>Daten_Diagramme!$E$34</c15:f>
                      <c15:dlblFieldTableCache>
                        <c:ptCount val="1"/>
                        <c:pt idx="0">
                          <c:v>-4.6</c:v>
                        </c:pt>
                      </c15:dlblFieldTableCache>
                    </c15:dlblFTEntry>
                  </c15:dlblFieldTable>
                  <c15:showDataLabelsRange val="0"/>
                </c:ext>
                <c:ext xmlns:c16="http://schemas.microsoft.com/office/drawing/2014/chart" uri="{C3380CC4-5D6E-409C-BE32-E72D297353CC}">
                  <c16:uniqueId val="{00000014-FA2D-4DBF-B5DD-8B1A70AA120D}"/>
                </c:ext>
              </c:extLst>
            </c:dLbl>
            <c:dLbl>
              <c:idx val="21"/>
              <c:tx>
                <c:strRef>
                  <c:f>Daten_Diagramme!$E$35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{F8EB6462-DE5C-42ED-B39E-5587B59647A3}</c15:txfldGUID>
                      <c15:f>Daten_Diagramme!$E$35</c15:f>
                      <c15:dlblFieldTableCache>
                        <c:ptCount val="1"/>
                      </c15:dlblFieldTableCache>
                    </c15:dlblFTEntry>
                  </c15:dlblFieldTable>
                  <c15:showDataLabelsRange val="0"/>
                </c:ext>
                <c:ext xmlns:c16="http://schemas.microsoft.com/office/drawing/2014/chart" uri="{C3380CC4-5D6E-409C-BE32-E72D297353CC}">
                  <c16:uniqueId val="{00000015-FA2D-4DBF-B5DD-8B1A70AA120D}"/>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{F5EAFC63-D018-4417-B481-B16A08665A00}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A2D-4DBF-B5DD-8B1A70AA120D}"/>
                </c:ext>
              </c:extLst>
            </c:dLbl>
            <c:dLbl>
              <c:idx val="23"/>
              <c:tx>
                <c:strRef>
                  <c:f>Daten_Diagramme!$E$37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{9AA26DCE-96F5-45D2-9174-66422FC8CB7D}</c15:txfldGUID>
                      <c15:f>Daten_Diagramme!$E$37</c15:f>
                      <c15:dlblFieldTableCache>
                        <c:ptCount val="1"/>
                        <c:pt idx="0">
                          <c:v>0.9</c:v>
                        </c:pt>
                      </c15:dlblFieldTableCache>
                    </c15:dlblFTEntry>
                  </c15:dlblFieldTable>
                  <c15:showDataLabelsRange val="0"/>
                </c:ext>
                <c:ext xmlns:c16="http://schemas.microsoft.com/office/drawing/2014/chart" uri="{C3380CC4-5D6E-409C-BE32-E72D297353CC}">
                  <c16:uniqueId val="{00000017-FA2D-4DBF-B5DD-8B1A70AA120D}"/>
                </c:ext>
              </c:extLst>
            </c:dLbl>
            <c:dLbl>
              <c:idx val="24"/>
              <c:tx>
                <c:strRef>
                  <c:f>Daten_Diagramme!$E$38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{E74F9ED3-81F2-48E0-8507-076AC872F6A7}</c15:txfldGUID>
                      <c15:f>Daten_Diagramme!$E$38</c15:f>
                      <c15:dlblFieldTableCache>
                        <c:ptCount val="1"/>
                        <c:pt idx="0">
                          <c:v>-2.8</c:v>
                        </c:pt>
                      </c15:dlblFieldTableCache>
                    </c15:dlblFTEntry>
                  </c15:dlblFieldTable>
                  <c15:showDataLabelsRange val="0"/>
                </c:ext>
                <c:ext xmlns:c16="http://schemas.microsoft.com/office/drawing/2014/chart" uri="{C3380CC4-5D6E-409C-BE32-E72D297353CC}">
                  <c16:uniqueId val="{00000018-FA2D-4DBF-B5DD-8B1A70AA120D}"/>
                </c:ext>
              </c:extLst>
            </c:dLbl>
            <c:dLbl>
              <c:idx val="25"/>
              <c:tx>
                <c:strRef>
                  <c:f>Daten_Diagramme!$E$39</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{057114D1-4FAD-4591-ADD6-3C50304177C6}</c15:txfldGUID>
                      <c15:f>Daten_Diagramme!$E$39</c15:f>
                      <c15:dlblFieldTableCache>
                        <c:ptCount val="1"/>
                        <c:pt idx="0">
                          <c:v>-3.7</c:v>
                        </c:pt>
                      </c15:dlblFieldTableCache>
                    </c15:dlblFTEntry>
                  </c15:dlblFieldTable>
                  <c15:showDataLabelsRange val="0"/>
                </c:ext>
                <c:ext xmlns:c16="http://schemas.microsoft.com/office/drawing/2014/chart" uri="{C3380CC4-5D6E-409C-BE32-E72D297353CC}">
                  <c16:uniqueId val="{00000019-FA2D-4DBF-B5DD-8B1A70AA120D}"/>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{071B77CD-7A5F-4650-BE23-E417C11C5F57}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A2D-4DBF-B5DD-8B1A70AA120D}"/>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{1F034162-422C-49ED-862C-C9BF107ABC3D}</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A2D-4DBF-B5DD-8B1A70AA120D}"/>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{D026800F-509E-4D1A-8FD6-C930EA2F585C}</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A2D-4DBF-B5DD-8B1A70AA120D}"/>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{1017B07F-E710-4BD2-BB8B-F2A2239E7114}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A2D-4DBF-B5DD-8B1A70AA120D}"/>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{17A4CF48-ACF3-45AD-A9CE-6F3EC885648E}</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A2D-4DBF-B5DD-8B1A70AA120D}"/>
                </c:ext>
              </c:extLst>
            </c:dLbl>
            <c:dLbl>
              <c:idx val="31"/>
              <c:tx>
                <c:strRef>
                  <c:f>Daten_Diagramme!$E$45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{6CF3113B-4BCA-4C39-B60E-FD86D5547235}</c15:txfldGUID>
                      <c15:f>Daten_Diagramme!$E$45</c15:f>
                      <c15:dlblFieldTableCache>
                        <c:ptCount val="1"/>
                        <c:pt idx="0">
                          <c:v>-3.7</c:v>
                        </c:pt>
                      </c15:dlblFieldTableCache>
                    </c15:dlblFTEntry>
                  </c15:dlblFieldTable>
                  <c15:showDataLabelsRange val="0"/>
                </c:ext>
                <c:ext xmlns:c16="http://schemas.microsoft.com/office/drawing/2014/chart" uri="{C3380CC4-5D6E-409C-BE32-E72D297353CC}">
                  <c16:uniqueId val="{0000001F-FA2D-4DBF-B5DD-8B1A70AA120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-3.4980943068664816</c:v>
                </c:pt>
                <c:pt idx="1">
                  <c:v>0.85995085995085996</c:v>
                </c:pt>
                <c:pt idx="2">
                  <c:v>-9.0497737556561084</c:v>
                </c:pt>
                <c:pt idx="3">
                  <c:v>-5.5223880597014929</c:v>
                </c:pt>
                <c:pt idx="4">
                  <c:v>-6.693548387096774</c:v>
                </c:pt>
                <c:pt idx="5">
                  <c:v>-6.0931899641577063</c:v>
                </c:pt>
                <c:pt idx="6">
                  <c:v>0</c:v>
                </c:pt>
                <c:pt idx="7">
                  <c:v>2.5848960973137354</c:v>
                </c:pt>
                <c:pt idx="8">
                  <c:v>0.47577434702398291</c:v>
                </c:pt>
                <c:pt idx="9">
                  <c:v>-2.1242484969939879</c:v>
                </c:pt>
                <c:pt idx="10">
                  <c:v>-14.558721334259904</c:v>
                </c:pt>
                <c:pt idx="11">
                  <c:v>-10.285714285714286</c:v>
                </c:pt>
                <c:pt idx="12">
                  <c:v>5.9090909090909092</c:v>
                </c:pt>
                <c:pt idx="13">
                  <c:v>-2.9399919452275474</c:v>
                </c:pt>
                <c:pt idx="14">
                  <c:v>-0.68807339449541283</c:v>
                </c:pt>
                <c:pt idx="15">
                  <c:v>-21.806853582554517</c:v>
                </c:pt>
                <c:pt idx="16">
                  <c:v>-9.1666666666666661</c:v>
                </c:pt>
                <c:pt idx="17">
                  <c:v>0.1049317943336831</c:v>
                </c:pt>
                <c:pt idx="18">
                  <c:v>-1.4120667522464698</c:v>
                </c:pt>
                <c:pt idx="19">
                  <c:v>-1.9002375296912113</c:v>
                </c:pt>
                <c:pt idx="20">
                  <c:v>-4.5511613308223478</c:v>
                </c:pt>
                <c:pt idx="21">
                  <c:v>66.666666666666671</c:v>
                </c:pt>
                <c:pt idx="23">
                  <c:v>0.85995085995085996</c:v>
                </c:pt>
                <c:pt idx="24">
                  <c:v>-2.7777777777777777</c:v>
                </c:pt>
                <c:pt idx="25">
                  <c:v>-3.6752605595172794</c:v>
                </c:pt>
              </c:numCache>
            </c:numRef>
          </c:val>
          <c:extLst>
            <c:ext xmlns:c16="http://schemas.microsoft.com/office/drawing/2014/chart" uri="{C3380CC4-5D6E-409C-BE32-E72D297353CC}">
              <c16:uniqueId val="{00000020-FA2D-4DBF-B5DD-8B1A70AA120D}"/>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{42CD6962-D32B-493E-8F8A-CB29F892FE0C}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A2D-4DBF-B5DD-8B1A70AA120D}"/>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{345BE7D5-B20F-4C84-8D5E-09C3D9BE65D7}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A2D-4DBF-B5DD-8B1A70AA120D}"/>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{0E87F8D0-8CBA-4F5C-9B98-44C5E073815D}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A2D-4DBF-B5DD-8B1A70AA120D}"/>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{CADC1127-8B33-4219-A3F4-466D6D581B32}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A2D-4DBF-B5DD-8B1A70AA120D}"/>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{AC292CD2-215F-42D0-8671-DE0E33445617}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A2D-4DBF-B5DD-8B1A70AA120D}"/>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{E6302B70-462F-42F2-BCB4-0431FB68D6BD}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A2D-4DBF-B5DD-8B1A70AA120D}"/>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{EFC3B708-8E09-47CF-98BD-B8CAD6FC38E9}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A2D-4DBF-B5DD-8B1A70AA120D}"/>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{0B8BE1FF-D837-4C43-BAF0-E30CE35A85EB}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A2D-4DBF-B5DD-8B1A70AA120D}"/>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{1757C859-D6B7-41D4-9059-3994C8F417E6}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A2D-4DBF-B5DD-8B1A70AA120D}"/>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{1665EA6E-C11B-49B5-8E94-CF5D3F01ACC1}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A2D-4DBF-B5DD-8B1A70AA120D}"/>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{35E761D7-CB6C-4E46-8E1B-5839D1CC8E4F}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A2D-4DBF-B5DD-8B1A70AA120D}"/>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{148DBB5C-368C-4621-B772-A1C722C18739}</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A2D-4DBF-B5DD-8B1A70AA120D}"/>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{8B77BE1D-CA5F-4AB0-A008-0AB167D06CD6}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A2D-4DBF-B5DD-8B1A70AA120D}"/>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{ABF7EAA4-F40C-476E-981A-9B7FA6955D5F}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A2D-4DBF-B5DD-8B1A70AA120D}"/>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{DBED8C12-424B-4C51-BB87-2680A9D53A83}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A2D-4DBF-B5DD-8B1A70AA120D}"/>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{F9E0101B-E8AA-4DCE-98CE-E3F760A32491}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A2D-4DBF-B5DD-8B1A70AA120D}"/>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{A3812076-CE4D-4794-BEFE-E118B68A4FFE}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A2D-4DBF-B5DD-8B1A70AA120D}"/>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{0A573A14-0917-407F-846E-BB4A7297EC72}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A2D-4DBF-B5DD-8B1A70AA120D}"/>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{4F76912B-9B20-433B-B194-E308F415A233}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A2D-4DBF-B5DD-8B1A70AA120D}"/>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{D6CF13DE-D61D-4A66-898F-579320C2101B}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A2D-4DBF-B5DD-8B1A70AA120D}"/>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{A5BF4FF7-5FD2-4E77-870A-F2DF7DFB78E8}</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A2D-4DBF-B5DD-8B1A70AA120D}"/>
                </c:ext>
              </c:extLst>
            </c:dLbl>
            <c:dLbl>
              <c:idx val="21"/>
              <c:tx>
                <c:strRef>
                  <c:f>Daten_Diagramme!$G$35</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{447F98E6-B6D1-4EEB-851F-6E52A28064D0}</c15:txfldGUID>
                      <c15:f>Daten_Diagramme!$G$35</c15:f>
                      <c15:dlblFieldTableCache>
                        <c:ptCount val="1"/>
                        <c:pt idx="0">
                          <c:v>&gt; 50</c:v>
                        </c:pt>
                      </c15:dlblFieldTableCache>
                    </c15:dlblFTEntry>
                  </c15:dlblFieldTable>
                  <c15:showDataLabelsRange val="0"/>
                </c:ext>
                <c:ext xmlns:c16="http://schemas.microsoft.com/office/drawing/2014/chart" uri="{C3380CC4-5D6E-409C-BE32-E72D297353CC}">
                  <c16:uniqueId val="{00000036-FA2D-4DBF-B5DD-8B1A70AA120D}"/>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{59CB5FB3-34FE-474F-B1DF-627D3BE8BD8D}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A2D-4DBF-B5DD-8B1A70AA120D}"/>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{4B31EE97-F42C-46F6-A7D6-0F6C008883EF}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A2D-4DBF-B5DD-8B1A70AA120D}"/>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{E4A7FD92-1188-4347-829F-CD079DC6AE1A}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A2D-4DBF-B5DD-8B1A70AA120D}"/>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{EA023C34-2A0C-46DA-A865-6B76F32DD503}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A2D-4DBF-B5DD-8B1A70AA120D}"/>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{4280D87D-B85B-411D-A5F2-4F01EF4F10DA}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A2D-4DBF-B5DD-8B1A70AA120D}"/>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{D2CB53F5-30E8-4B46-8D74-3AA09AFDECE5}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A2D-4DBF-B5DD-8B1A70AA120D}"/>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{52FC97D1-84F3-4A47-91E5-314AD2BE2E2B}</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A2D-4DBF-B5DD-8B1A70AA120D}"/>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{E41AB5B4-9A4B-4692-92E4-0E30C7F5E376}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A2D-4DBF-B5DD-8B1A70AA120D}"/>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{0337D17C-D209-44C1-8663-A880D68BC12B}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A2D-4DBF-B5DD-8B1A70AA120D}"/>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{7B4DC728-53AF-4EA4-8A4D-57AA3E8601E0}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A2D-4DBF-B5DD-8B1A70AA120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A2D-4DBF-B5DD-8B1A70AA120D}"/>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A2D-4DBF-B5DD-8B1A70AA120D}"/>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{ECDEAFE7-AFB0-4BD5-B727-00CB93D5A08C}</c15:txfldGUID>
                      <c15:f>Diagramm!$I$46</c15:f>
                      <c15:dlblFieldTableCache>
                        <c:ptCount val="1"/>
                      </c15:dlblFieldTableCache>
                    </c15:dlblFTEntry>
                  </c15:dlblFieldTable>
                  <c15:showDataLabelsRange val="0"/>
                </c:ext>
                <c:ext xmlns:c16="http://schemas.microsoft.com/office/drawing/2014/chart" uri="{C3380CC4-5D6E-409C-BE32-E72D297353CC}">
                  <c16:uniqueId val="{00000000-F99E-4CBB-A687-B57EF565358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{81F7683D-13AA-474F-8DBD-7C51ED0ECB37}</c15:txfldGUID>
                      <c15:f>Diagramm!$I$47</c15:f>
                      <c15:dlblFieldTableCache>
                        <c:ptCount val="1"/>
                      </c15:dlblFieldTableCache>
                    </c15:dlblFTEntry>
                  </c15:dlblFieldTable>
                  <c15:showDataLabelsRange val="0"/>
                </c:ext>
                <c:ext xmlns:c16="http://schemas.microsoft.com/office/drawing/2014/chart" uri="{C3380CC4-5D6E-409C-BE32-E72D297353CC}">
                  <c16:uniqueId val="{00000001-F99E-4CBB-A687-B57EF565358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{CEC1E2EA-F750-4639-9663-EC065257CE0F}</c15:txfldGUID>
                      <c15:f>Diagramm!$I$48</c15:f>
                      <c15:dlblFieldTableCache>
                        <c:ptCount val="1"/>
                      </c15:dlblFieldTableCache>
                    </c15:dlblFTEntry>
                  </c15:dlblFieldTable>
                  <c15:showDataLabelsRange val="0"/>
                </c:ext>
                <c:ext xmlns:c16="http://schemas.microsoft.com/office/drawing/2014/chart" uri="{C3380CC4-5D6E-409C-BE32-E72D297353CC}">
                  <c16:uniqueId val="{00000002-F99E-4CBB-A687-B57EF565358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{CBF315C2-745C-41EC-A780-B5246E2C710D}</c15:txfldGUID>
                      <c15:f>Diagramm!$I$49</c15:f>
                      <c15:dlblFieldTableCache>
                        <c:ptCount val="1"/>
                      </c15:dlblFieldTableCache>
                    </c15:dlblFTEntry>
                  </c15:dlblFieldTable>
                  <c15:showDataLabelsRange val="0"/>
                </c:ext>
                <c:ext xmlns:c16="http://schemas.microsoft.com/office/drawing/2014/chart" uri="{C3380CC4-5D6E-409C-BE32-E72D297353CC}">
                  <c16:uniqueId val="{00000003-F99E-4CBB-A687-B57EF565358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{3C27E748-43EE-46BA-8CAE-B9D1CBDF8BBE}</c15:txfldGUID>
                      <c15:f>Diagramm!$I$50</c15:f>
                      <c15:dlblFieldTableCache>
                        <c:ptCount val="1"/>
                      </c15:dlblFieldTableCache>
                    </c15:dlblFTEntry>
                  </c15:dlblFieldTable>
                  <c15:showDataLabelsRange val="0"/>
                </c:ext>
                <c:ext xmlns:c16="http://schemas.microsoft.com/office/drawing/2014/chart" uri="{C3380CC4-5D6E-409C-BE32-E72D297353CC}">
                  <c16:uniqueId val="{00000004-F99E-4CBB-A687-B57EF565358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{5F28BCDF-E43E-4F64-BCC9-C1ACF37FE3BB}</c15:txfldGUID>
                      <c15:f>Diagramm!$I$51</c15:f>
                      <c15:dlblFieldTableCache>
                        <c:ptCount val="1"/>
                      </c15:dlblFieldTableCache>
                    </c15:dlblFTEntry>
                  </c15:dlblFieldTable>
                  <c15:showDataLabelsRange val="0"/>
                </c:ext>
                <c:ext xmlns:c16="http://schemas.microsoft.com/office/drawing/2014/chart" uri="{C3380CC4-5D6E-409C-BE32-E72D297353CC}">
                  <c16:uniqueId val="{00000005-F99E-4CBB-A687-B57EF565358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{FD14D876-CF31-4D95-A146-1B164078AEF3}</c15:txfldGUID>
                      <c15:f>Diagramm!$I$52</c15:f>
                      <c15:dlblFieldTableCache>
                        <c:ptCount val="1"/>
                      </c15:dlblFieldTableCache>
                    </c15:dlblFTEntry>
                  </c15:dlblFieldTable>
                  <c15:showDataLabelsRange val="0"/>
                </c:ext>
                <c:ext xmlns:c16="http://schemas.microsoft.com/office/drawing/2014/chart" uri="{C3380CC4-5D6E-409C-BE32-E72D297353CC}">
                  <c16:uniqueId val="{00000006-F99E-4CBB-A687-B57EF565358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{82B1F093-9FFD-4F57-B6C0-9A710B366FF9}</c15:txfldGUID>
                      <c15:f>Diagramm!$I$53</c15:f>
                      <c15:dlblFieldTableCache>
                        <c:ptCount val="1"/>
                      </c15:dlblFieldTableCache>
                    </c15:dlblFTEntry>
                  </c15:dlblFieldTable>
                  <c15:showDataLabelsRange val="0"/>
                </c:ext>
                <c:ext xmlns:c16="http://schemas.microsoft.com/office/drawing/2014/chart" uri="{C3380CC4-5D6E-409C-BE32-E72D297353CC}">
                  <c16:uniqueId val="{00000007-F99E-4CBB-A687-B57EF565358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{E2E84B29-24A2-4E68-8D80-325AAE1B0A58}</c15:txfldGUID>
                      <c15:f>Diagramm!$I$54</c15:f>
                      <c15:dlblFieldTableCache>
                        <c:ptCount val="1"/>
                      </c15:dlblFieldTableCache>
                    </c15:dlblFTEntry>
                  </c15:dlblFieldTable>
                  <c15:showDataLabelsRange val="0"/>
                </c:ext>
                <c:ext xmlns:c16="http://schemas.microsoft.com/office/drawing/2014/chart" uri="{C3380CC4-5D6E-409C-BE32-E72D297353CC}">
                  <c16:uniqueId val="{00000008-F99E-4CBB-A687-B57EF565358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{299B1430-79E2-40A7-BA5D-606F152B56EC}</c15:txfldGUID>
                      <c15:f>Diagramm!$I$55</c15:f>
                      <c15:dlblFieldTableCache>
                        <c:ptCount val="1"/>
                      </c15:dlblFieldTableCache>
                    </c15:dlblFTEntry>
                  </c15:dlblFieldTable>
                  <c15:showDataLabelsRange val="0"/>
                </c:ext>
                <c:ext xmlns:c16="http://schemas.microsoft.com/office/drawing/2014/chart" uri="{C3380CC4-5D6E-409C-BE32-E72D297353CC}">
                  <c16:uniqueId val="{00000009-F99E-4CBB-A687-B57EF565358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{3652F58E-0911-43F5-8CEA-26F8D4D0239B}</c15:txfldGUID>
                      <c15:f>Diagramm!$I$56</c15:f>
                      <c15:dlblFieldTableCache>
                        <c:ptCount val="1"/>
                      </c15:dlblFieldTableCache>
                    </c15:dlblFTEntry>
                  </c15:dlblFieldTable>
                  <c15:showDataLabelsRange val="0"/>
                </c:ext>
                <c:ext xmlns:c16="http://schemas.microsoft.com/office/drawing/2014/chart" uri="{C3380CC4-5D6E-409C-BE32-E72D297353CC}">
                  <c16:uniqueId val="{0000000A-F99E-4CBB-A687-B57EF565358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{B920B45B-BDD6-46A0-ADE8-0EBA1F57E4B1}</c15:txfldGUID>
                      <c15:f>Diagramm!$I$57</c15:f>
                      <c15:dlblFieldTableCache>
                        <c:ptCount val="1"/>
                      </c15:dlblFieldTableCache>
                    </c15:dlblFTEntry>
                  </c15:dlblFieldTable>
                  <c15:showDataLabelsRange val="0"/>
                </c:ext>
                <c:ext xmlns:c16="http://schemas.microsoft.com/office/drawing/2014/chart" uri="{C3380CC4-5D6E-409C-BE32-E72D297353CC}">
                  <c16:uniqueId val="{0000000B-F99E-4CBB-A687-B57EF565358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{09537997-C40D-4980-AFF8-462E500B9CA0}</c15:txfldGUID>
                      <c15:f>Diagramm!$I$58</c15:f>
                      <c15:dlblFieldTableCache>
                        <c:ptCount val="1"/>
                      </c15:dlblFieldTableCache>
                    </c15:dlblFTEntry>
                  </c15:dlblFieldTable>
                  <c15:showDataLabelsRange val="0"/>
                </c:ext>
                <c:ext xmlns:c16="http://schemas.microsoft.com/office/drawing/2014/chart" uri="{C3380CC4-5D6E-409C-BE32-E72D297353CC}">
                  <c16:uniqueId val="{0000000C-F99E-4CBB-A687-B57EF565358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{FD5CBC08-E92E-48FB-8C74-AD7C81C565E1}</c15:txfldGUID>
                      <c15:f>Diagramm!$I$59</c15:f>
                      <c15:dlblFieldTableCache>
                        <c:ptCount val="1"/>
                      </c15:dlblFieldTableCache>
                    </c15:dlblFTEntry>
                  </c15:dlblFieldTable>
                  <c15:showDataLabelsRange val="0"/>
                </c:ext>
                <c:ext xmlns:c16="http://schemas.microsoft.com/office/drawing/2014/chart" uri="{C3380CC4-5D6E-409C-BE32-E72D297353CC}">
                  <c16:uniqueId val="{0000000D-F99E-4CBB-A687-B57EF565358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{C0D39BF3-D314-42F2-B197-EE162CAB4C1F}</c15:txfldGUID>
                      <c15:f>Diagramm!$I$60</c15:f>
                      <c15:dlblFieldTableCache>
                        <c:ptCount val="1"/>
                      </c15:dlblFieldTableCache>
                    </c15:dlblFTEntry>
                  </c15:dlblFieldTable>
                  <c15:showDataLabelsRange val="0"/>
                </c:ext>
                <c:ext xmlns:c16="http://schemas.microsoft.com/office/drawing/2014/chart" uri="{C3380CC4-5D6E-409C-BE32-E72D297353CC}">
                  <c16:uniqueId val="{0000000E-F99E-4CBB-A687-B57EF565358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{2BE376E1-457F-44B3-8615-089DAD10CC51}</c15:txfldGUID>
                      <c15:f>Diagramm!$I$61</c15:f>
                      <c15:dlblFieldTableCache>
                        <c:ptCount val="1"/>
                      </c15:dlblFieldTableCache>
                    </c15:dlblFTEntry>
                  </c15:dlblFieldTable>
                  <c15:showDataLabelsRange val="0"/>
                </c:ext>
                <c:ext xmlns:c16="http://schemas.microsoft.com/office/drawing/2014/chart" uri="{C3380CC4-5D6E-409C-BE32-E72D297353CC}">
                  <c16:uniqueId val="{0000000F-F99E-4CBB-A687-B57EF565358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{0BB4F9BF-4B48-4A5D-963F-B1E52D58B022}</c15:txfldGUID>
                      <c15:f>Diagramm!$I$62</c15:f>
                      <c15:dlblFieldTableCache>
                        <c:ptCount val="1"/>
                      </c15:dlblFieldTableCache>
                    </c15:dlblFTEntry>
                  </c15:dlblFieldTable>
                  <c15:showDataLabelsRange val="0"/>
                </c:ext>
                <c:ext xmlns:c16="http://schemas.microsoft.com/office/drawing/2014/chart" uri="{C3380CC4-5D6E-409C-BE32-E72D297353CC}">
                  <c16:uniqueId val="{00000010-F99E-4CBB-A687-B57EF565358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{33BD6DFB-3253-45F4-97DF-367736075B76}</c15:txfldGUID>
                      <c15:f>Diagramm!$I$63</c15:f>
                      <c15:dlblFieldTableCache>
                        <c:ptCount val="1"/>
                      </c15:dlblFieldTableCache>
                    </c15:dlblFTEntry>
                  </c15:dlblFieldTable>
                  <c15:showDataLabelsRange val="0"/>
                </c:ext>
                <c:ext xmlns:c16="http://schemas.microsoft.com/office/drawing/2014/chart" uri="{C3380CC4-5D6E-409C-BE32-E72D297353CC}">
                  <c16:uniqueId val="{00000011-F99E-4CBB-A687-B57EF565358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{F96805C4-F48A-45F7-AC02-4FA6ABDDA171}</c15:txfldGUID>
                      <c15:f>Diagramm!$I$64</c15:f>
                      <c15:dlblFieldTableCache>
                        <c:ptCount val="1"/>
                      </c15:dlblFieldTableCache>
                    </c15:dlblFTEntry>
                  </c15:dlblFieldTable>
                  <c15:showDataLabelsRange val="0"/>
                </c:ext>
                <c:ext xmlns:c16="http://schemas.microsoft.com/office/drawing/2014/chart" uri="{C3380CC4-5D6E-409C-BE32-E72D297353CC}">
                  <c16:uniqueId val="{00000012-F99E-4CBB-A687-B57EF565358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{B898A178-3C8F-4EA2-8D06-F139B5F817D8}</c15:txfldGUID>
                      <c15:f>Diagramm!$I$65</c15:f>
                      <c15:dlblFieldTableCache>
                        <c:ptCount val="1"/>
                      </c15:dlblFieldTableCache>
                    </c15:dlblFTEntry>
                  </c15:dlblFieldTable>
                  <c15:showDataLabelsRange val="0"/>
                </c:ext>
                <c:ext xmlns:c16="http://schemas.microsoft.com/office/drawing/2014/chart" uri="{C3380CC4-5D6E-409C-BE32-E72D297353CC}">
                  <c16:uniqueId val="{00000013-F99E-4CBB-A687-B57EF565358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{A640222C-2C43-4B98-AD99-8315B34A955D}</c15:txfldGUID>
                      <c15:f>Diagramm!$I$66</c15:f>
                      <c15:dlblFieldTableCache>
                        <c:ptCount val="1"/>
                      </c15:dlblFieldTableCache>
                    </c15:dlblFTEntry>
                  </c15:dlblFieldTable>
                  <c15:showDataLabelsRange val="0"/>
                </c:ext>
                <c:ext xmlns:c16="http://schemas.microsoft.com/office/drawing/2014/chart" uri="{C3380CC4-5D6E-409C-BE32-E72D297353CC}">
                  <c16:uniqueId val="{00000014-F99E-4CBB-A687-B57EF565358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{19FA9EB0-9C6A-48D7-BD89-3E2093AFD04F}</c15:txfldGUID>
                      <c15:f>Diagramm!$I$67</c15:f>
                      <c15:dlblFieldTableCache>
                        <c:ptCount val="1"/>
                      </c15:dlblFieldTableCache>
                    </c15:dlblFTEntry>
                  </c15:dlblFieldTable>
                  <c15:showDataLabelsRange val="0"/>
                </c:ext>
                <c:ext xmlns:c16="http://schemas.microsoft.com/office/drawing/2014/chart" uri="{C3380CC4-5D6E-409C-BE32-E72D297353CC}">
                  <c16:uniqueId val="{00000015-F99E-4CBB-A687-B57EF565358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99E-4CBB-A687-B57EF565358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{0EB7650C-2ABE-4574-A198-2C8FFE639FAA}</c15:txfldGUID>
                      <c15:f>Diagramm!$K$46</c15:f>
                      <c15:dlblFieldTableCache>
                        <c:ptCount val="1"/>
                      </c15:dlblFieldTableCache>
                    </c15:dlblFTEntry>
                  </c15:dlblFieldTable>
                  <c15:showDataLabelsRange val="0"/>
                </c:ext>
                <c:ext xmlns:c16="http://schemas.microsoft.com/office/drawing/2014/chart" uri="{C3380CC4-5D6E-409C-BE32-E72D297353CC}">
                  <c16:uniqueId val="{00000017-F99E-4CBB-A687-B57EF565358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{015A6A32-D368-4338-8584-13044295D89D}</c15:txfldGUID>
                      <c15:f>Diagramm!$K$47</c15:f>
                      <c15:dlblFieldTableCache>
                        <c:ptCount val="1"/>
                      </c15:dlblFieldTableCache>
                    </c15:dlblFTEntry>
                  </c15:dlblFieldTable>
                  <c15:showDataLabelsRange val="0"/>
                </c:ext>
                <c:ext xmlns:c16="http://schemas.microsoft.com/office/drawing/2014/chart" uri="{C3380CC4-5D6E-409C-BE32-E72D297353CC}">
                  <c16:uniqueId val="{00000018-F99E-4CBB-A687-B57EF565358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{FA91A7E9-09E9-4A3C-86DE-BD5A4EB7337A}</c15:txfldGUID>
                      <c15:f>Diagramm!$K$48</c15:f>
                      <c15:dlblFieldTableCache>
                        <c:ptCount val="1"/>
                      </c15:dlblFieldTableCache>
                    </c15:dlblFTEntry>
                  </c15:dlblFieldTable>
                  <c15:showDataLabelsRange val="0"/>
                </c:ext>
                <c:ext xmlns:c16="http://schemas.microsoft.com/office/drawing/2014/chart" uri="{C3380CC4-5D6E-409C-BE32-E72D297353CC}">
                  <c16:uniqueId val="{00000019-F99E-4CBB-A687-B57EF565358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{F5AA86A3-C5F8-49B3-BFA9-F41D7A0AFD1A}</c15:txfldGUID>
                      <c15:f>Diagramm!$K$49</c15:f>
                      <c15:dlblFieldTableCache>
                        <c:ptCount val="1"/>
                      </c15:dlblFieldTableCache>
                    </c15:dlblFTEntry>
                  </c15:dlblFieldTable>
                  <c15:showDataLabelsRange val="0"/>
                </c:ext>
                <c:ext xmlns:c16="http://schemas.microsoft.com/office/drawing/2014/chart" uri="{C3380CC4-5D6E-409C-BE32-E72D297353CC}">
                  <c16:uniqueId val="{0000001A-F99E-4CBB-A687-B57EF565358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{92BB1540-37FC-421A-B326-56EFC718B601}</c15:txfldGUID>
                      <c15:f>Diagramm!$K$50</c15:f>
                      <c15:dlblFieldTableCache>
                        <c:ptCount val="1"/>
                      </c15:dlblFieldTableCache>
                    </c15:dlblFTEntry>
                  </c15:dlblFieldTable>
                  <c15:showDataLabelsRange val="0"/>
                </c:ext>
                <c:ext xmlns:c16="http://schemas.microsoft.com/office/drawing/2014/chart" uri="{C3380CC4-5D6E-409C-BE32-E72D297353CC}">
                  <c16:uniqueId val="{0000001B-F99E-4CBB-A687-B57EF565358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{606C1860-EF06-4669-AB26-E1F5CE6E45D3}</c15:txfldGUID>
                      <c15:f>Diagramm!$K$51</c15:f>
                      <c15:dlblFieldTableCache>
                        <c:ptCount val="1"/>
                      </c15:dlblFieldTableCache>
                    </c15:dlblFTEntry>
                  </c15:dlblFieldTable>
                  <c15:showDataLabelsRange val="0"/>
                </c:ext>
                <c:ext xmlns:c16="http://schemas.microsoft.com/office/drawing/2014/chart" uri="{C3380CC4-5D6E-409C-BE32-E72D297353CC}">
                  <c16:uniqueId val="{0000001C-F99E-4CBB-A687-B57EF565358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{D37429D4-BB74-43B5-B5B5-07C44540E5CF}</c15:txfldGUID>
                      <c15:f>Diagramm!$K$52</c15:f>
                      <c15:dlblFieldTableCache>
                        <c:ptCount val="1"/>
                      </c15:dlblFieldTableCache>
                    </c15:dlblFTEntry>
                  </c15:dlblFieldTable>
                  <c15:showDataLabelsRange val="0"/>
                </c:ext>
                <c:ext xmlns:c16="http://schemas.microsoft.com/office/drawing/2014/chart" uri="{C3380CC4-5D6E-409C-BE32-E72D297353CC}">
                  <c16:uniqueId val="{0000001D-F99E-4CBB-A687-B57EF565358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{7399434F-613F-4BEA-B256-09EA121528B9}</c15:txfldGUID>
                      <c15:f>Diagramm!$K$53</c15:f>
                      <c15:dlblFieldTableCache>
                        <c:ptCount val="1"/>
                      </c15:dlblFieldTableCache>
                    </c15:dlblFTEntry>
                  </c15:dlblFieldTable>
                  <c15:showDataLabelsRange val="0"/>
                </c:ext>
                <c:ext xmlns:c16="http://schemas.microsoft.com/office/drawing/2014/chart" uri="{C3380CC4-5D6E-409C-BE32-E72D297353CC}">
                  <c16:uniqueId val="{0000001E-F99E-4CBB-A687-B57EF565358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{9C80CADD-02FB-409F-9FB8-747A3B6F0817}</c15:txfldGUID>
                      <c15:f>Diagramm!$K$54</c15:f>
                      <c15:dlblFieldTableCache>
                        <c:ptCount val="1"/>
                      </c15:dlblFieldTableCache>
                    </c15:dlblFTEntry>
                  </c15:dlblFieldTable>
                  <c15:showDataLabelsRange val="0"/>
                </c:ext>
                <c:ext xmlns:c16="http://schemas.microsoft.com/office/drawing/2014/chart" uri="{C3380CC4-5D6E-409C-BE32-E72D297353CC}">
                  <c16:uniqueId val="{0000001F-F99E-4CBB-A687-B57EF565358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{0208D108-2C35-4481-8348-5E79A5FAB508}</c15:txfldGUID>
                      <c15:f>Diagramm!$K$55</c15:f>
                      <c15:dlblFieldTableCache>
                        <c:ptCount val="1"/>
                      </c15:dlblFieldTableCache>
                    </c15:dlblFTEntry>
                  </c15:dlblFieldTable>
                  <c15:showDataLabelsRange val="0"/>
                </c:ext>
                <c:ext xmlns:c16="http://schemas.microsoft.com/office/drawing/2014/chart" uri="{C3380CC4-5D6E-409C-BE32-E72D297353CC}">
                  <c16:uniqueId val="{00000020-F99E-4CBB-A687-B57EF565358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{D57D1EF3-AAD9-4B60-BE86-9BD6434D1D81}</c15:txfldGUID>
                      <c15:f>Diagramm!$K$56</c15:f>
                      <c15:dlblFieldTableCache>
                        <c:ptCount val="1"/>
                      </c15:dlblFieldTableCache>
                    </c15:dlblFTEntry>
                  </c15:dlblFieldTable>
                  <c15:showDataLabelsRange val="0"/>
                </c:ext>
                <c:ext xmlns:c16="http://schemas.microsoft.com/office/drawing/2014/chart" uri="{C3380CC4-5D6E-409C-BE32-E72D297353CC}">
                  <c16:uniqueId val="{00000021-F99E-4CBB-A687-B57EF565358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{29B4FE69-4A4E-4E08-898F-170067730757}</c15:txfldGUID>
                      <c15:f>Diagramm!$K$57</c15:f>
                      <c15:dlblFieldTableCache>
                        <c:ptCount val="1"/>
                      </c15:dlblFieldTableCache>
                    </c15:dlblFTEntry>
                  </c15:dlblFieldTable>
                  <c15:showDataLabelsRange val="0"/>
                </c:ext>
                <c:ext xmlns:c16="http://schemas.microsoft.com/office/drawing/2014/chart" uri="{C3380CC4-5D6E-409C-BE32-E72D297353CC}">
                  <c16:uniqueId val="{00000022-F99E-4CBB-A687-B57EF565358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{ADF459A2-F5C5-4589-8998-104F76148636}</c15:txfldGUID>
                      <c15:f>Diagramm!$K$58</c15:f>
                      <c15:dlblFieldTableCache>
                        <c:ptCount val="1"/>
                      </c15:dlblFieldTableCache>
                    </c15:dlblFTEntry>
                  </c15:dlblFieldTable>
                  <c15:showDataLabelsRange val="0"/>
                </c:ext>
                <c:ext xmlns:c16="http://schemas.microsoft.com/office/drawing/2014/chart" uri="{C3380CC4-5D6E-409C-BE32-E72D297353CC}">
                  <c16:uniqueId val="{00000023-F99E-4CBB-A687-B57EF565358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{251578DB-CD96-4B2D-8B5B-C7CFE89761A8}</c15:txfldGUID>
                      <c15:f>Diagramm!$K$59</c15:f>
                      <c15:dlblFieldTableCache>
                        <c:ptCount val="1"/>
                      </c15:dlblFieldTableCache>
                    </c15:dlblFTEntry>
                  </c15:dlblFieldTable>
                  <c15:showDataLabelsRange val="0"/>
                </c:ext>
                <c:ext xmlns:c16="http://schemas.microsoft.com/office/drawing/2014/chart" uri="{C3380CC4-5D6E-409C-BE32-E72D297353CC}">
                  <c16:uniqueId val="{00000024-F99E-4CBB-A687-B57EF565358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{69AB793D-8218-4BC2-ACFB-444EE5679A1F}</c15:txfldGUID>
                      <c15:f>Diagramm!$K$60</c15:f>
                      <c15:dlblFieldTableCache>
                        <c:ptCount val="1"/>
                      </c15:dlblFieldTableCache>
                    </c15:dlblFTEntry>
                  </c15:dlblFieldTable>
                  <c15:showDataLabelsRange val="0"/>
                </c:ext>
                <c:ext xmlns:c16="http://schemas.microsoft.com/office/drawing/2014/chart" uri="{C3380CC4-5D6E-409C-BE32-E72D297353CC}">
                  <c16:uniqueId val="{00000025-F99E-4CBB-A687-B57EF565358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{9B316AEF-BE5E-46EA-BF9E-8C328FA36EB2}</c15:txfldGUID>
                      <c15:f>Diagramm!$K$61</c15:f>
                      <c15:dlblFieldTableCache>
                        <c:ptCount val="1"/>
                      </c15:dlblFieldTableCache>
                    </c15:dlblFTEntry>
                  </c15:dlblFieldTable>
                  <c15:showDataLabelsRange val="0"/>
                </c:ext>
                <c:ext xmlns:c16="http://schemas.microsoft.com/office/drawing/2014/chart" uri="{C3380CC4-5D6E-409C-BE32-E72D297353CC}">
                  <c16:uniqueId val="{00000026-F99E-4CBB-A687-B57EF565358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{460700B6-1262-41EC-8907-AC9E8AC3F890}</c15:txfldGUID>
                      <c15:f>Diagramm!$K$62</c15:f>
                      <c15:dlblFieldTableCache>
                        <c:ptCount val="1"/>
                      </c15:dlblFieldTableCache>
                    </c15:dlblFTEntry>
                  </c15:dlblFieldTable>
                  <c15:showDataLabelsRange val="0"/>
                </c:ext>
                <c:ext xmlns:c16="http://schemas.microsoft.com/office/drawing/2014/chart" uri="{C3380CC4-5D6E-409C-BE32-E72D297353CC}">
                  <c16:uniqueId val="{00000027-F99E-4CBB-A687-B57EF565358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{24EFFA4D-A806-40D9-A866-68266068C781}</c15:txfldGUID>
                      <c15:f>Diagramm!$K$63</c15:f>
                      <c15:dlblFieldTableCache>
                        <c:ptCount val="1"/>
                      </c15:dlblFieldTableCache>
                    </c15:dlblFTEntry>
                  </c15:dlblFieldTable>
                  <c15:showDataLabelsRange val="0"/>
                </c:ext>
                <c:ext xmlns:c16="http://schemas.microsoft.com/office/drawing/2014/chart" uri="{C3380CC4-5D6E-409C-BE32-E72D297353CC}">
                  <c16:uniqueId val="{00000028-F99E-4CBB-A687-B57EF565358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{14AC47E9-1489-4BA9-9933-9E21F31F19E0}</c15:txfldGUID>
                      <c15:f>Diagramm!$K$64</c15:f>
                      <c15:dlblFieldTableCache>
                        <c:ptCount val="1"/>
                      </c15:dlblFieldTableCache>
                    </c15:dlblFTEntry>
                  </c15:dlblFieldTable>
                  <c15:showDataLabelsRange val="0"/>
                </c:ext>
                <c:ext xmlns:c16="http://schemas.microsoft.com/office/drawing/2014/chart" uri="{C3380CC4-5D6E-409C-BE32-E72D297353CC}">
                  <c16:uniqueId val="{00000029-F99E-4CBB-A687-B57EF565358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{9844120E-5856-4335-B46B-FC9E72FA5668}</c15:txfldGUID>
                      <c15:f>Diagramm!$K$65</c15:f>
                      <c15:dlblFieldTableCache>
                        <c:ptCount val="1"/>
                      </c15:dlblFieldTableCache>
                    </c15:dlblFTEntry>
                  </c15:dlblFieldTable>
                  <c15:showDataLabelsRange val="0"/>
                </c:ext>
                <c:ext xmlns:c16="http://schemas.microsoft.com/office/drawing/2014/chart" uri="{C3380CC4-5D6E-409C-BE32-E72D297353CC}">
                  <c16:uniqueId val="{0000002A-F99E-4CBB-A687-B57EF565358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{7874953E-BA2A-4292-8100-EF16B3E2B35B}</c15:txfldGUID>
                      <c15:f>Diagramm!$K$66</c15:f>
                      <c15:dlblFieldTableCache>
                        <c:ptCount val="1"/>
                      </c15:dlblFieldTableCache>
                    </c15:dlblFTEntry>
                  </c15:dlblFieldTable>
                  <c15:showDataLabelsRange val="0"/>
                </c:ext>
                <c:ext xmlns:c16="http://schemas.microsoft.com/office/drawing/2014/chart" uri="{C3380CC4-5D6E-409C-BE32-E72D297353CC}">
                  <c16:uniqueId val="{0000002B-F99E-4CBB-A687-B57EF565358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{179B7B75-A231-4751-8400-EFC602D0248F}</c15:txfldGUID>
                      <c15:f>Diagramm!$K$67</c15:f>
                      <c15:dlblFieldTableCache>
                        <c:ptCount val="1"/>
                      </c15:dlblFieldTableCache>
                    </c15:dlblFTEntry>
                  </c15:dlblFieldTable>
                  <c15:showDataLabelsRange val="0"/>
                </c:ext>
                <c:ext xmlns:c16="http://schemas.microsoft.com/office/drawing/2014/chart" uri="{C3380CC4-5D6E-409C-BE32-E72D297353CC}">
                  <c16:uniqueId val="{0000002C-F99E-4CBB-A687-B57EF565358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99E-4CBB-A687-B57EF565358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{996A4D12-BF9E-42E2-96D2-0ED90BA2C853}</c15:txfldGUID>
                      <c15:f>Diagramm!$J$46</c15:f>
                      <c15:dlblFieldTableCache>
                        <c:ptCount val="1"/>
                      </c15:dlblFieldTableCache>
                    </c15:dlblFTEntry>
                  </c15:dlblFieldTable>
                  <c15:showDataLabelsRange val="0"/>
                </c:ext>
                <c:ext xmlns:c16="http://schemas.microsoft.com/office/drawing/2014/chart" uri="{C3380CC4-5D6E-409C-BE32-E72D297353CC}">
                  <c16:uniqueId val="{0000002E-F99E-4CBB-A687-B57EF565358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{08C290E2-DD72-4B4C-8F55-8BCCEBF854D7}</c15:txfldGUID>
                      <c15:f>Diagramm!$J$47</c15:f>
                      <c15:dlblFieldTableCache>
                        <c:ptCount val="1"/>
                      </c15:dlblFieldTableCache>
                    </c15:dlblFTEntry>
                  </c15:dlblFieldTable>
                  <c15:showDataLabelsRange val="0"/>
                </c:ext>
                <c:ext xmlns:c16="http://schemas.microsoft.com/office/drawing/2014/chart" uri="{C3380CC4-5D6E-409C-BE32-E72D297353CC}">
                  <c16:uniqueId val="{0000002F-F99E-4CBB-A687-B57EF565358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{5DEB132B-10C4-485E-86CD-075C0DC11850}</c15:txfldGUID>
                      <c15:f>Diagramm!$J$48</c15:f>
                      <c15:dlblFieldTableCache>
                        <c:ptCount val="1"/>
                      </c15:dlblFieldTableCache>
                    </c15:dlblFTEntry>
                  </c15:dlblFieldTable>
                  <c15:showDataLabelsRange val="0"/>
                </c:ext>
                <c:ext xmlns:c16="http://schemas.microsoft.com/office/drawing/2014/chart" uri="{C3380CC4-5D6E-409C-BE32-E72D297353CC}">
                  <c16:uniqueId val="{00000030-F99E-4CBB-A687-B57EF565358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{84659926-2A2F-412C-B30A-91A974FB16AD}</c15:txfldGUID>
                      <c15:f>Diagramm!$J$49</c15:f>
                      <c15:dlblFieldTableCache>
                        <c:ptCount val="1"/>
                      </c15:dlblFieldTableCache>
                    </c15:dlblFTEntry>
                  </c15:dlblFieldTable>
                  <c15:showDataLabelsRange val="0"/>
                </c:ext>
                <c:ext xmlns:c16="http://schemas.microsoft.com/office/drawing/2014/chart" uri="{C3380CC4-5D6E-409C-BE32-E72D297353CC}">
                  <c16:uniqueId val="{00000031-F99E-4CBB-A687-B57EF565358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{6C37EB17-A4E3-4B86-9806-7E9117618DCF}</c15:txfldGUID>
                      <c15:f>Diagramm!$J$50</c15:f>
                      <c15:dlblFieldTableCache>
                        <c:ptCount val="1"/>
                      </c15:dlblFieldTableCache>
                    </c15:dlblFTEntry>
                  </c15:dlblFieldTable>
                  <c15:showDataLabelsRange val="0"/>
                </c:ext>
                <c:ext xmlns:c16="http://schemas.microsoft.com/office/drawing/2014/chart" uri="{C3380CC4-5D6E-409C-BE32-E72D297353CC}">
                  <c16:uniqueId val="{00000032-F99E-4CBB-A687-B57EF565358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{1E1FEB0C-7DDB-4D90-B91A-2B03BB5F6E16}</c15:txfldGUID>
                      <c15:f>Diagramm!$J$51</c15:f>
                      <c15:dlblFieldTableCache>
                        <c:ptCount val="1"/>
                      </c15:dlblFieldTableCache>
                    </c15:dlblFTEntry>
                  </c15:dlblFieldTable>
                  <c15:showDataLabelsRange val="0"/>
                </c:ext>
                <c:ext xmlns:c16="http://schemas.microsoft.com/office/drawing/2014/chart" uri="{C3380CC4-5D6E-409C-BE32-E72D297353CC}">
                  <c16:uniqueId val="{00000033-F99E-4CBB-A687-B57EF565358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{C004F74C-FC99-4F4D-AB5E-E3ACFCFDCF4A}</c15:txfldGUID>
                      <c15:f>Diagramm!$J$52</c15:f>
                      <c15:dlblFieldTableCache>
                        <c:ptCount val="1"/>
                      </c15:dlblFieldTableCache>
                    </c15:dlblFTEntry>
                  </c15:dlblFieldTable>
                  <c15:showDataLabelsRange val="0"/>
                </c:ext>
                <c:ext xmlns:c16="http://schemas.microsoft.com/office/drawing/2014/chart" uri="{C3380CC4-5D6E-409C-BE32-E72D297353CC}">
                  <c16:uniqueId val="{00000034-F99E-4CBB-A687-B57EF565358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{3291994A-B207-403A-9823-F2822D7432AE}</c15:txfldGUID>
                      <c15:f>Diagramm!$J$53</c15:f>
                      <c15:dlblFieldTableCache>
                        <c:ptCount val="1"/>
                      </c15:dlblFieldTableCache>
                    </c15:dlblFTEntry>
                  </c15:dlblFieldTable>
                  <c15:showDataLabelsRange val="0"/>
                </c:ext>
                <c:ext xmlns:c16="http://schemas.microsoft.com/office/drawing/2014/chart" uri="{C3380CC4-5D6E-409C-BE32-E72D297353CC}">
                  <c16:uniqueId val="{00000035-F99E-4CBB-A687-B57EF565358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{F4F58CBB-3FD1-48AF-A2AB-ED8C1B387CC3}</c15:txfldGUID>
                      <c15:f>Diagramm!$J$54</c15:f>
                      <c15:dlblFieldTableCache>
                        <c:ptCount val="1"/>
                      </c15:dlblFieldTableCache>
                    </c15:dlblFTEntry>
                  </c15:dlblFieldTable>
                  <c15:showDataLabelsRange val="0"/>
                </c:ext>
                <c:ext xmlns:c16="http://schemas.microsoft.com/office/drawing/2014/chart" uri="{C3380CC4-5D6E-409C-BE32-E72D297353CC}">
                  <c16:uniqueId val="{00000036-F99E-4CBB-A687-B57EF565358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{28E87BFB-B17D-4046-9697-785D4D679186}</c15:txfldGUID>
                      <c15:f>Diagramm!$J$55</c15:f>
                      <c15:dlblFieldTableCache>
                        <c:ptCount val="1"/>
                      </c15:dlblFieldTableCache>
                    </c15:dlblFTEntry>
                  </c15:dlblFieldTable>
                  <c15:showDataLabelsRange val="0"/>
                </c:ext>
                <c:ext xmlns:c16="http://schemas.microsoft.com/office/drawing/2014/chart" uri="{C3380CC4-5D6E-409C-BE32-E72D297353CC}">
                  <c16:uniqueId val="{00000037-F99E-4CBB-A687-B57EF565358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{6DD752BC-31C7-47CF-BD67-7F85838939DE}</c15:txfldGUID>
                      <c15:f>Diagramm!$J$56</c15:f>
                      <c15:dlblFieldTableCache>
                        <c:ptCount val="1"/>
                      </c15:dlblFieldTableCache>
                    </c15:dlblFTEntry>
                  </c15:dlblFieldTable>
                  <c15:showDataLabelsRange val="0"/>
                </c:ext>
                <c:ext xmlns:c16="http://schemas.microsoft.com/office/drawing/2014/chart" uri="{C3380CC4-5D6E-409C-BE32-E72D297353CC}">
                  <c16:uniqueId val="{00000038-F99E-4CBB-A687-B57EF565358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{5D88B4C6-5DE2-4314-B5DA-1CFE271429CC}</c15:txfldGUID>
                      <c15:f>Diagramm!$J$57</c15:f>
                      <c15:dlblFieldTableCache>
                        <c:ptCount val="1"/>
                      </c15:dlblFieldTableCache>
                    </c15:dlblFTEntry>
                  </c15:dlblFieldTable>
                  <c15:showDataLabelsRange val="0"/>
                </c:ext>
                <c:ext xmlns:c16="http://schemas.microsoft.com/office/drawing/2014/chart" uri="{C3380CC4-5D6E-409C-BE32-E72D297353CC}">
                  <c16:uniqueId val="{00000039-F99E-4CBB-A687-B57EF565358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{53EAA045-CB82-4A11-8FEB-CC8D7BBDF6C3}</c15:txfldGUID>
                      <c15:f>Diagramm!$J$58</c15:f>
                      <c15:dlblFieldTableCache>
                        <c:ptCount val="1"/>
                      </c15:dlblFieldTableCache>
                    </c15:dlblFTEntry>
                  </c15:dlblFieldTable>
                  <c15:showDataLabelsRange val="0"/>
                </c:ext>
                <c:ext xmlns:c16="http://schemas.microsoft.com/office/drawing/2014/chart" uri="{C3380CC4-5D6E-409C-BE32-E72D297353CC}">
                  <c16:uniqueId val="{0000003A-F99E-4CBB-A687-B57EF565358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{DD36DB39-F6BB-47E1-929B-F9DF94A81CD9}</c15:txfldGUID>
                      <c15:f>Diagramm!$J$59</c15:f>
                      <c15:dlblFieldTableCache>
                        <c:ptCount val="1"/>
                      </c15:dlblFieldTableCache>
                    </c15:dlblFTEntry>
                  </c15:dlblFieldTable>
                  <c15:showDataLabelsRange val="0"/>
                </c:ext>
                <c:ext xmlns:c16="http://schemas.microsoft.com/office/drawing/2014/chart" uri="{C3380CC4-5D6E-409C-BE32-E72D297353CC}">
                  <c16:uniqueId val="{0000003B-F99E-4CBB-A687-B57EF565358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{4931085F-3E2E-4261-A6B0-101DE7079D60}</c15:txfldGUID>
                      <c15:f>Diagramm!$J$60</c15:f>
                      <c15:dlblFieldTableCache>
                        <c:ptCount val="1"/>
                      </c15:dlblFieldTableCache>
                    </c15:dlblFTEntry>
                  </c15:dlblFieldTable>
                  <c15:showDataLabelsRange val="0"/>
                </c:ext>
                <c:ext xmlns:c16="http://schemas.microsoft.com/office/drawing/2014/chart" uri="{C3380CC4-5D6E-409C-BE32-E72D297353CC}">
                  <c16:uniqueId val="{0000003C-F99E-4CBB-A687-B57EF565358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{20777E0E-1D86-42B2-B91F-FF256C0D29F4}</c15:txfldGUID>
                      <c15:f>Diagramm!$J$61</c15:f>
                      <c15:dlblFieldTableCache>
                        <c:ptCount val="1"/>
                      </c15:dlblFieldTableCache>
                    </c15:dlblFTEntry>
                  </c15:dlblFieldTable>
                  <c15:showDataLabelsRange val="0"/>
                </c:ext>
                <c:ext xmlns:c16="http://schemas.microsoft.com/office/drawing/2014/chart" uri="{C3380CC4-5D6E-409C-BE32-E72D297353CC}">
                  <c16:uniqueId val="{0000003D-F99E-4CBB-A687-B57EF565358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{0D37BB3F-F6C3-4E80-B035-F5D95D7D400B}</c15:txfldGUID>
                      <c15:f>Diagramm!$J$62</c15:f>
                      <c15:dlblFieldTableCache>
                        <c:ptCount val="1"/>
                      </c15:dlblFieldTableCache>
                    </c15:dlblFTEntry>
                  </c15:dlblFieldTable>
                  <c15:showDataLabelsRange val="0"/>
                </c:ext>
                <c:ext xmlns:c16="http://schemas.microsoft.com/office/drawing/2014/chart" uri="{C3380CC4-5D6E-409C-BE32-E72D297353CC}">
                  <c16:uniqueId val="{0000003E-F99E-4CBB-A687-B57EF565358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{E64C8C95-2A4F-4B21-99F2-A93FE43EC076}</c15:txfldGUID>
                      <c15:f>Diagramm!$J$63</c15:f>
                      <c15:dlblFieldTableCache>
                        <c:ptCount val="1"/>
                      </c15:dlblFieldTableCache>
                    </c15:dlblFTEntry>
                  </c15:dlblFieldTable>
                  <c15:showDataLabelsRange val="0"/>
                </c:ext>
                <c:ext xmlns:c16="http://schemas.microsoft.com/office/drawing/2014/chart" uri="{C3380CC4-5D6E-409C-BE32-E72D297353CC}">
                  <c16:uniqueId val="{0000003F-F99E-4CBB-A687-B57EF565358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{89B8DC1C-9074-444E-A868-E2715A217F13}</c15:txfldGUID>
                      <c15:f>Diagramm!$J$64</c15:f>
                      <c15:dlblFieldTableCache>
                        <c:ptCount val="1"/>
                      </c15:dlblFieldTableCache>
                    </c15:dlblFTEntry>
                  </c15:dlblFieldTable>
                  <c15:showDataLabelsRange val="0"/>
                </c:ext>
                <c:ext xmlns:c16="http://schemas.microsoft.com/office/drawing/2014/chart" uri="{C3380CC4-5D6E-409C-BE32-E72D297353CC}">
                  <c16:uniqueId val="{00000040-F99E-4CBB-A687-B57EF565358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{78BA9A25-F4B9-46F3-8949-227448AFAE78}</c15:txfldGUID>
                      <c15:f>Diagramm!$J$65</c15:f>
                      <c15:dlblFieldTableCache>
                        <c:ptCount val="1"/>
                      </c15:dlblFieldTableCache>
                    </c15:dlblFTEntry>
                  </c15:dlblFieldTable>
                  <c15:showDataLabelsRange val="0"/>
                </c:ext>
                <c:ext xmlns:c16="http://schemas.microsoft.com/office/drawing/2014/chart" uri="{C3380CC4-5D6E-409C-BE32-E72D297353CC}">
                  <c16:uniqueId val="{00000041-F99E-4CBB-A687-B57EF565358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{E3588986-2E3C-4B4F-A9A1-FAC1C91F563F}</c15:txfldGUID>
                      <c15:f>Diagramm!$J$66</c15:f>
                      <c15:dlblFieldTableCache>
                        <c:ptCount val="1"/>
                      </c15:dlblFieldTableCache>
                    </c15:dlblFTEntry>
                  </c15:dlblFieldTable>
                  <c15:showDataLabelsRange val="0"/>
                </c:ext>
                <c:ext xmlns:c16="http://schemas.microsoft.com/office/drawing/2014/chart" uri="{C3380CC4-5D6E-409C-BE32-E72D297353CC}">
                  <c16:uniqueId val="{00000042-F99E-4CBB-A687-B57EF565358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{3F5C59E2-3A02-42D4-BC89-25CC2C85C238}</c15:txfldGUID>
                      <c15:f>Diagramm!$J$67</c15:f>
                      <c15:dlblFieldTableCache>
                        <c:ptCount val="1"/>
                      </c15:dlblFieldTableCache>
                    </c15:dlblFTEntry>
                  </c15:dlblFieldTable>
                  <c15:showDataLabelsRange val="0"/>
                </c:ext>
                <c:ext xmlns:c16="http://schemas.microsoft.com/office/drawing/2014/chart" uri="{C3380CC4-5D6E-409C-BE32-E72D297353CC}">
                  <c16:uniqueId val="{00000043-F99E-4CBB-A687-B57EF565358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99E-4CBB-A687-B57EF565358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09D-4D6C-8EC1-50D2CF93357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09D-4D6C-8EC1-50D2CF93357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09D-4D6C-8EC1-50D2CF93357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09D-4D6C-8EC1-50D2CF93357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09D-4D6C-8EC1-50D2CF93357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09D-4D6C-8EC1-50D2CF93357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09D-4D6C-8EC1-50D2CF93357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09D-4D6C-8EC1-50D2CF93357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09D-4D6C-8EC1-50D2CF93357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09D-4D6C-8EC1-50D2CF93357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09D-4D6C-8EC1-50D2CF93357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09D-4D6C-8EC1-50D2CF93357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09D-4D6C-8EC1-50D2CF93357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09D-4D6C-8EC1-50D2CF93357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09D-4D6C-8EC1-50D2CF93357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09D-4D6C-8EC1-50D2CF93357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09D-4D6C-8EC1-50D2CF93357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09D-4D6C-8EC1-50D2CF93357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09D-4D6C-8EC1-50D2CF93357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09D-4D6C-8EC1-50D2CF93357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09D-4D6C-8EC1-50D2CF93357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09D-4D6C-8EC1-50D2CF93357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09D-4D6C-8EC1-50D2CF93357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09D-4D6C-8EC1-50D2CF93357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09D-4D6C-8EC1-50D2CF93357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09D-4D6C-8EC1-50D2CF93357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09D-4D6C-8EC1-50D2CF93357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09D-4D6C-8EC1-50D2CF93357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09D-4D6C-8EC1-50D2CF93357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09D-4D6C-8EC1-50D2CF93357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09D-4D6C-8EC1-50D2CF93357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09D-4D6C-8EC1-50D2CF93357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09D-4D6C-8EC1-50D2CF93357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09D-4D6C-8EC1-50D2CF93357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09D-4D6C-8EC1-50D2CF93357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09D-4D6C-8EC1-50D2CF93357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09D-4D6C-8EC1-50D2CF93357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09D-4D6C-8EC1-50D2CF93357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09D-4D6C-8EC1-50D2CF93357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09D-4D6C-8EC1-50D2CF93357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09D-4D6C-8EC1-50D2CF93357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09D-4D6C-8EC1-50D2CF93357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09D-4D6C-8EC1-50D2CF93357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09D-4D6C-8EC1-50D2CF93357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09D-4D6C-8EC1-50D2CF93357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09D-4D6C-8EC1-50D2CF93357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09D-4D6C-8EC1-50D2CF93357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09D-4D6C-8EC1-50D2CF93357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09D-4D6C-8EC1-50D2CF93357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09D-4D6C-8EC1-50D2CF93357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09D-4D6C-8EC1-50D2CF93357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09D-4D6C-8EC1-50D2CF93357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09D-4D6C-8EC1-50D2CF93357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09D-4D6C-8EC1-50D2CF93357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09D-4D6C-8EC1-50D2CF93357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09D-4D6C-8EC1-50D2CF93357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09D-4D6C-8EC1-50D2CF93357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09D-4D6C-8EC1-50D2CF93357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09D-4D6C-8EC1-50D2CF93357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09D-4D6C-8EC1-50D2CF93357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09D-4D6C-8EC1-50D2CF93357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09D-4D6C-8EC1-50D2CF93357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09D-4D6C-8EC1-50D2CF93357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09D-4D6C-8EC1-50D2CF93357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09D-4D6C-8EC1-50D2CF93357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09D-4D6C-8EC1-50D2CF93357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09D-4D6C-8EC1-50D2CF93357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09D-4D6C-8EC1-50D2CF93357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09D-4D6C-8EC1-50D2CF93357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100.14307850319702</c:v>
                </c:pt>
                <c:pt idx="2">
                  <c:v>101.97400839473043</c:v>
                </c:pt>
                <c:pt idx="3">
                  <c:v>100.75101372010045</c:v>
                </c:pt>
                <c:pt idx="4">
                  <c:v>100.84184779059481</c:v>
                </c:pt>
                <c:pt idx="5">
                  <c:v>101.38685221356099</c:v>
                </c:pt>
                <c:pt idx="6">
                  <c:v>103.48494113596021</c:v>
                </c:pt>
                <c:pt idx="7">
                  <c:v>102.67455874233403</c:v>
                </c:pt>
                <c:pt idx="8">
                  <c:v>102.88769228029138</c:v>
                </c:pt>
                <c:pt idx="9">
                  <c:v>103.47900426860764</c:v>
                </c:pt>
                <c:pt idx="10">
                  <c:v>105.56759420324271</c:v>
                </c:pt>
                <c:pt idx="11">
                  <c:v>104.91157036078343</c:v>
                </c:pt>
                <c:pt idx="12">
                  <c:v>106.40647356016125</c:v>
                </c:pt>
                <c:pt idx="13">
                  <c:v>107.09277542611866</c:v>
                </c:pt>
                <c:pt idx="14">
                  <c:v>108.67970006946135</c:v>
                </c:pt>
                <c:pt idx="15">
                  <c:v>108.06167217805853</c:v>
                </c:pt>
                <c:pt idx="16">
                  <c:v>108.49328243459055</c:v>
                </c:pt>
                <c:pt idx="17">
                  <c:v>109.15108733725563</c:v>
                </c:pt>
                <c:pt idx="18">
                  <c:v>111.12806416566234</c:v>
                </c:pt>
                <c:pt idx="19">
                  <c:v>111.44865500270127</c:v>
                </c:pt>
                <c:pt idx="20">
                  <c:v>111.68138020292213</c:v>
                </c:pt>
                <c:pt idx="21">
                  <c:v>111.88917056026217</c:v>
                </c:pt>
                <c:pt idx="22">
                  <c:v>114.09471678174295</c:v>
                </c:pt>
                <c:pt idx="23">
                  <c:v>113.35913891675918</c:v>
                </c:pt>
                <c:pt idx="24">
                  <c:v>113.31045660446807</c:v>
                </c:pt>
              </c:numCache>
            </c:numRef>
          </c:val>
          <c:smooth val="0"/>
          <c:extLst>
            <c:ext xmlns:c16="http://schemas.microsoft.com/office/drawing/2014/chart" uri="{C3380CC4-5D6E-409C-BE32-E72D297353CC}">
              <c16:uniqueId val="{00000000-510B-4966-98C3-758141B0A05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102.14838537496664</c:v>
                </c:pt>
                <c:pt idx="2">
                  <c:v>105.81798772351215</c:v>
                </c:pt>
                <c:pt idx="3">
                  <c:v>104.64371497197757</c:v>
                </c:pt>
                <c:pt idx="4">
                  <c:v>101.774753135842</c:v>
                </c:pt>
                <c:pt idx="5">
                  <c:v>102.39524953295971</c:v>
                </c:pt>
                <c:pt idx="6">
                  <c:v>105.50440352281825</c:v>
                </c:pt>
                <c:pt idx="7">
                  <c:v>105.25753936482521</c:v>
                </c:pt>
                <c:pt idx="8">
                  <c:v>103.64291433146518</c:v>
                </c:pt>
                <c:pt idx="9">
                  <c:v>105.49773151854818</c:v>
                </c:pt>
                <c:pt idx="10">
                  <c:v>108.21990926074191</c:v>
                </c:pt>
                <c:pt idx="11">
                  <c:v>108.18654923939151</c:v>
                </c:pt>
                <c:pt idx="12">
                  <c:v>105.87803576194288</c:v>
                </c:pt>
                <c:pt idx="13">
                  <c:v>107.81291700026688</c:v>
                </c:pt>
                <c:pt idx="14">
                  <c:v>110.8553509474246</c:v>
                </c:pt>
                <c:pt idx="15">
                  <c:v>111.96290365625833</c:v>
                </c:pt>
                <c:pt idx="16">
                  <c:v>110.36829463570857</c:v>
                </c:pt>
                <c:pt idx="17">
                  <c:v>113.41740058713638</c:v>
                </c:pt>
                <c:pt idx="18">
                  <c:v>117.22044302108354</c:v>
                </c:pt>
                <c:pt idx="19">
                  <c:v>119.49559647718175</c:v>
                </c:pt>
                <c:pt idx="20">
                  <c:v>118.69495596477182</c:v>
                </c:pt>
                <c:pt idx="21">
                  <c:v>119.95596477181745</c:v>
                </c:pt>
                <c:pt idx="22">
                  <c:v>123.5721910862023</c:v>
                </c:pt>
                <c:pt idx="23">
                  <c:v>123.25193488123833</c:v>
                </c:pt>
                <c:pt idx="24">
                  <c:v>118.09447558046438</c:v>
                </c:pt>
              </c:numCache>
            </c:numRef>
          </c:val>
          <c:smooth val="0"/>
          <c:extLst>
            <c:ext xmlns:c16="http://schemas.microsoft.com/office/drawing/2014/chart" uri="{C3380CC4-5D6E-409C-BE32-E72D297353CC}">
              <c16:uniqueId val="{00000001-510B-4966-98C3-758141B0A05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102.12920890131656</c:v>
                </c:pt>
                <c:pt idx="2">
                  <c:v>100.43399743679366</c:v>
                </c:pt>
                <c:pt idx="3">
                  <c:v>99.848537807293496</c:v>
                </c:pt>
                <c:pt idx="4">
                  <c:v>96.647442619130842</c:v>
                </c:pt>
                <c:pt idx="5">
                  <c:v>98.130024466969587</c:v>
                </c:pt>
                <c:pt idx="6">
                  <c:v>95.427006874053362</c:v>
                </c:pt>
                <c:pt idx="7">
                  <c:v>94.826983572177554</c:v>
                </c:pt>
                <c:pt idx="8">
                  <c:v>93.644413375276713</c:v>
                </c:pt>
                <c:pt idx="9">
                  <c:v>95.957124548526153</c:v>
                </c:pt>
                <c:pt idx="10">
                  <c:v>93.991028777816609</c:v>
                </c:pt>
                <c:pt idx="11">
                  <c:v>93.743446347430975</c:v>
                </c:pt>
                <c:pt idx="12">
                  <c:v>93.490038448095063</c:v>
                </c:pt>
                <c:pt idx="13">
                  <c:v>95.013398578585566</c:v>
                </c:pt>
                <c:pt idx="14">
                  <c:v>93.609460561575204</c:v>
                </c:pt>
                <c:pt idx="15">
                  <c:v>93.347314458813941</c:v>
                </c:pt>
                <c:pt idx="16">
                  <c:v>92.208435279039961</c:v>
                </c:pt>
                <c:pt idx="17">
                  <c:v>93.545380403122451</c:v>
                </c:pt>
                <c:pt idx="18">
                  <c:v>91.605499242689035</c:v>
                </c:pt>
                <c:pt idx="19">
                  <c:v>95.488174298030998</c:v>
                </c:pt>
                <c:pt idx="20">
                  <c:v>94.148316439473376</c:v>
                </c:pt>
                <c:pt idx="21">
                  <c:v>95.925084469299776</c:v>
                </c:pt>
                <c:pt idx="22">
                  <c:v>93.545380403122451</c:v>
                </c:pt>
                <c:pt idx="23">
                  <c:v>93.688104392403588</c:v>
                </c:pt>
                <c:pt idx="24">
                  <c:v>89.304439007340079</c:v>
                </c:pt>
              </c:numCache>
            </c:numRef>
          </c:val>
          <c:smooth val="0"/>
          <c:extLst>
            <c:ext xmlns:c16="http://schemas.microsoft.com/office/drawing/2014/chart" uri="{C3380CC4-5D6E-409C-BE32-E72D297353CC}">
              <c16:uniqueId val="{00000002-510B-4966-98C3-758141B0A05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10B-4966-98C3-758141B0A058}"/>
                </c:ext>
              </c:extLst>
            </c:dLbl>
            <c:dLbl>
              <c:idx val="1"/>
              <c:delete val="1"/>
              <c:extLst>
                <c:ext xmlns:c15="http://schemas.microsoft.com/office/drawing/2012/chart" uri="{CE6537A1-D6FC-4f65-9D91-7224C49458BB}"/>
                <c:ext xmlns:c16="http://schemas.microsoft.com/office/drawing/2014/chart" uri="{C3380CC4-5D6E-409C-BE32-E72D297353CC}">
                  <c16:uniqueId val="{00000004-510B-4966-98C3-758141B0A058}"/>
                </c:ext>
              </c:extLst>
            </c:dLbl>
            <c:dLbl>
              <c:idx val="2"/>
              <c:delete val="1"/>
              <c:extLst>
                <c:ext xmlns:c15="http://schemas.microsoft.com/office/drawing/2012/chart" uri="{CE6537A1-D6FC-4f65-9D91-7224C49458BB}"/>
                <c:ext xmlns:c16="http://schemas.microsoft.com/office/drawing/2014/chart" uri="{C3380CC4-5D6E-409C-BE32-E72D297353CC}">
                  <c16:uniqueId val="{00000005-510B-4966-98C3-758141B0A058}"/>
                </c:ext>
              </c:extLst>
            </c:dLbl>
            <c:dLbl>
              <c:idx val="3"/>
              <c:delete val="1"/>
              <c:extLst>
                <c:ext xmlns:c15="http://schemas.microsoft.com/office/drawing/2012/chart" uri="{CE6537A1-D6FC-4f65-9D91-7224C49458BB}"/>
                <c:ext xmlns:c16="http://schemas.microsoft.com/office/drawing/2014/chart" uri="{C3380CC4-5D6E-409C-BE32-E72D297353CC}">
                  <c16:uniqueId val="{00000006-510B-4966-98C3-758141B0A058}"/>
                </c:ext>
              </c:extLst>
            </c:dLbl>
            <c:dLbl>
              <c:idx val="4"/>
              <c:delete val="1"/>
              <c:extLst>
                <c:ext xmlns:c15="http://schemas.microsoft.com/office/drawing/2012/chart" uri="{CE6537A1-D6FC-4f65-9D91-7224C49458BB}"/>
                <c:ext xmlns:c16="http://schemas.microsoft.com/office/drawing/2014/chart" uri="{C3380CC4-5D6E-409C-BE32-E72D297353CC}">
                  <c16:uniqueId val="{00000007-510B-4966-98C3-758141B0A058}"/>
                </c:ext>
              </c:extLst>
            </c:dLbl>
            <c:dLbl>
              <c:idx val="5"/>
              <c:delete val="1"/>
              <c:extLst>
                <c:ext xmlns:c15="http://schemas.microsoft.com/office/drawing/2012/chart" uri="{CE6537A1-D6FC-4f65-9D91-7224C49458BB}"/>
                <c:ext xmlns:c16="http://schemas.microsoft.com/office/drawing/2014/chart" uri="{C3380CC4-5D6E-409C-BE32-E72D297353CC}">
                  <c16:uniqueId val="{00000008-510B-4966-98C3-758141B0A058}"/>
                </c:ext>
              </c:extLst>
            </c:dLbl>
            <c:dLbl>
              <c:idx val="6"/>
              <c:delete val="1"/>
              <c:extLst>
                <c:ext xmlns:c15="http://schemas.microsoft.com/office/drawing/2012/chart" uri="{CE6537A1-D6FC-4f65-9D91-7224C49458BB}"/>
                <c:ext xmlns:c16="http://schemas.microsoft.com/office/drawing/2014/chart" uri="{C3380CC4-5D6E-409C-BE32-E72D297353CC}">
                  <c16:uniqueId val="{00000009-510B-4966-98C3-758141B0A058}"/>
                </c:ext>
              </c:extLst>
            </c:dLbl>
            <c:dLbl>
              <c:idx val="7"/>
              <c:delete val="1"/>
              <c:extLst>
                <c:ext xmlns:c15="http://schemas.microsoft.com/office/drawing/2012/chart" uri="{CE6537A1-D6FC-4f65-9D91-7224C49458BB}"/>
                <c:ext xmlns:c16="http://schemas.microsoft.com/office/drawing/2014/chart" uri="{C3380CC4-5D6E-409C-BE32-E72D297353CC}">
                  <c16:uniqueId val="{0000000A-510B-4966-98C3-758141B0A058}"/>
                </c:ext>
              </c:extLst>
            </c:dLbl>
            <c:dLbl>
              <c:idx val="8"/>
              <c:delete val="1"/>
              <c:extLst>
                <c:ext xmlns:c15="http://schemas.microsoft.com/office/drawing/2012/chart" uri="{CE6537A1-D6FC-4f65-9D91-7224C49458BB}"/>
                <c:ext xmlns:c16="http://schemas.microsoft.com/office/drawing/2014/chart" uri="{C3380CC4-5D6E-409C-BE32-E72D297353CC}">
                  <c16:uniqueId val="{0000000B-510B-4966-98C3-758141B0A058}"/>
                </c:ext>
              </c:extLst>
            </c:dLbl>
            <c:dLbl>
              <c:idx val="9"/>
              <c:delete val="1"/>
              <c:extLst>
                <c:ext xmlns:c15="http://schemas.microsoft.com/office/drawing/2012/chart" uri="{CE6537A1-D6FC-4f65-9D91-7224C49458BB}"/>
                <c:ext xmlns:c16="http://schemas.microsoft.com/office/drawing/2014/chart" uri="{C3380CC4-5D6E-409C-BE32-E72D297353CC}">
                  <c16:uniqueId val="{0000000C-510B-4966-98C3-758141B0A058}"/>
                </c:ext>
              </c:extLst>
            </c:dLbl>
            <c:dLbl>
              <c:idx val="10"/>
              <c:delete val="1"/>
              <c:extLst>
                <c:ext xmlns:c15="http://schemas.microsoft.com/office/drawing/2012/chart" uri="{CE6537A1-D6FC-4f65-9D91-7224C49458BB}"/>
                <c:ext xmlns:c16="http://schemas.microsoft.com/office/drawing/2014/chart" uri="{C3380CC4-5D6E-409C-BE32-E72D297353CC}">
                  <c16:uniqueId val="{0000000D-510B-4966-98C3-758141B0A058}"/>
                </c:ext>
              </c:extLst>
            </c:dLbl>
            <c:dLbl>
              <c:idx val="11"/>
              <c:delete val="1"/>
              <c:extLst>
                <c:ext xmlns:c15="http://schemas.microsoft.com/office/drawing/2012/chart" uri="{CE6537A1-D6FC-4f65-9D91-7224C49458BB}"/>
                <c:ext xmlns:c16="http://schemas.microsoft.com/office/drawing/2014/chart" uri="{C3380CC4-5D6E-409C-BE32-E72D297353CC}">
                  <c16:uniqueId val="{0000000E-510B-4966-98C3-758141B0A058}"/>
                </c:ext>
              </c:extLst>
            </c:dLbl>
            <c:dLbl>
              <c:idx val="12"/>
              <c:delete val="1"/>
              <c:extLst>
                <c:ext xmlns:c15="http://schemas.microsoft.com/office/drawing/2012/chart" uri="{CE6537A1-D6FC-4f65-9D91-7224C49458BB}"/>
                <c:ext xmlns:c16="http://schemas.microsoft.com/office/drawing/2014/chart" uri="{C3380CC4-5D6E-409C-BE32-E72D297353CC}">
                  <c16:uniqueId val="{0000000F-510B-4966-98C3-758141B0A05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10B-4966-98C3-758141B0A058}"/>
                </c:ext>
              </c:extLst>
            </c:dLbl>
            <c:dLbl>
              <c:idx val="14"/>
              <c:delete val="1"/>
              <c:extLst>
                <c:ext xmlns:c15="http://schemas.microsoft.com/office/drawing/2012/chart" uri="{CE6537A1-D6FC-4f65-9D91-7224C49458BB}"/>
                <c:ext xmlns:c16="http://schemas.microsoft.com/office/drawing/2014/chart" uri="{C3380CC4-5D6E-409C-BE32-E72D297353CC}">
                  <c16:uniqueId val="{00000011-510B-4966-98C3-758141B0A058}"/>
                </c:ext>
              </c:extLst>
            </c:dLbl>
            <c:dLbl>
              <c:idx val="15"/>
              <c:delete val="1"/>
              <c:extLst>
                <c:ext xmlns:c15="http://schemas.microsoft.com/office/drawing/2012/chart" uri="{CE6537A1-D6FC-4f65-9D91-7224C49458BB}"/>
                <c:ext xmlns:c16="http://schemas.microsoft.com/office/drawing/2014/chart" uri="{C3380CC4-5D6E-409C-BE32-E72D297353CC}">
                  <c16:uniqueId val="{00000012-510B-4966-98C3-758141B0A058}"/>
                </c:ext>
              </c:extLst>
            </c:dLbl>
            <c:dLbl>
              <c:idx val="16"/>
              <c:delete val="1"/>
              <c:extLst>
                <c:ext xmlns:c15="http://schemas.microsoft.com/office/drawing/2012/chart" uri="{CE6537A1-D6FC-4f65-9D91-7224C49458BB}"/>
                <c:ext xmlns:c16="http://schemas.microsoft.com/office/drawing/2014/chart" uri="{C3380CC4-5D6E-409C-BE32-E72D297353CC}">
                  <c16:uniqueId val="{00000013-510B-4966-98C3-758141B0A058}"/>
                </c:ext>
              </c:extLst>
            </c:dLbl>
            <c:dLbl>
              <c:idx val="17"/>
              <c:delete val="1"/>
              <c:extLst>
                <c:ext xmlns:c15="http://schemas.microsoft.com/office/drawing/2012/chart" uri="{CE6537A1-D6FC-4f65-9D91-7224C49458BB}"/>
                <c:ext xmlns:c16="http://schemas.microsoft.com/office/drawing/2014/chart" uri="{C3380CC4-5D6E-409C-BE32-E72D297353CC}">
                  <c16:uniqueId val="{00000014-510B-4966-98C3-758141B0A058}"/>
                </c:ext>
              </c:extLst>
            </c:dLbl>
            <c:dLbl>
              <c:idx val="18"/>
              <c:delete val="1"/>
              <c:extLst>
                <c:ext xmlns:c15="http://schemas.microsoft.com/office/drawing/2012/chart" uri="{CE6537A1-D6FC-4f65-9D91-7224C49458BB}"/>
                <c:ext xmlns:c16="http://schemas.microsoft.com/office/drawing/2014/chart" uri="{C3380CC4-5D6E-409C-BE32-E72D297353CC}">
                  <c16:uniqueId val="{00000015-510B-4966-98C3-758141B0A058}"/>
                </c:ext>
              </c:extLst>
            </c:dLbl>
            <c:dLbl>
              <c:idx val="19"/>
              <c:delete val="1"/>
              <c:extLst>
                <c:ext xmlns:c15="http://schemas.microsoft.com/office/drawing/2012/chart" uri="{CE6537A1-D6FC-4f65-9D91-7224C49458BB}"/>
                <c:ext xmlns:c16="http://schemas.microsoft.com/office/drawing/2014/chart" uri="{C3380CC4-5D6E-409C-BE32-E72D297353CC}">
                  <c16:uniqueId val="{00000016-510B-4966-98C3-758141B0A058}"/>
                </c:ext>
              </c:extLst>
            </c:dLbl>
            <c:dLbl>
              <c:idx val="20"/>
              <c:delete val="1"/>
              <c:extLst>
                <c:ext xmlns:c15="http://schemas.microsoft.com/office/drawing/2012/chart" uri="{CE6537A1-D6FC-4f65-9D91-7224C49458BB}"/>
                <c:ext xmlns:c16="http://schemas.microsoft.com/office/drawing/2014/chart" uri="{C3380CC4-5D6E-409C-BE32-E72D297353CC}">
                  <c16:uniqueId val="{00000017-510B-4966-98C3-758141B0A058}"/>
                </c:ext>
              </c:extLst>
            </c:dLbl>
            <c:dLbl>
              <c:idx val="21"/>
              <c:delete val="1"/>
              <c:extLst>
                <c:ext xmlns:c15="http://schemas.microsoft.com/office/drawing/2012/chart" uri="{CE6537A1-D6FC-4f65-9D91-7224C49458BB}"/>
                <c:ext xmlns:c16="http://schemas.microsoft.com/office/drawing/2014/chart" uri="{C3380CC4-5D6E-409C-BE32-E72D297353CC}">
                  <c16:uniqueId val="{00000018-510B-4966-98C3-758141B0A058}"/>
                </c:ext>
              </c:extLst>
            </c:dLbl>
            <c:dLbl>
              <c:idx val="22"/>
              <c:delete val="1"/>
              <c:extLst>
                <c:ext xmlns:c15="http://schemas.microsoft.com/office/drawing/2012/chart" uri="{CE6537A1-D6FC-4f65-9D91-7224C49458BB}"/>
                <c:ext xmlns:c16="http://schemas.microsoft.com/office/drawing/2014/chart" uri="{C3380CC4-5D6E-409C-BE32-E72D297353CC}">
                  <c16:uniqueId val="{00000019-510B-4966-98C3-758141B0A058}"/>
                </c:ext>
              </c:extLst>
            </c:dLbl>
            <c:dLbl>
              <c:idx val="23"/>
              <c:delete val="1"/>
              <c:extLst>
                <c:ext xmlns:c15="http://schemas.microsoft.com/office/drawing/2012/chart" uri="{CE6537A1-D6FC-4f65-9D91-7224C49458BB}"/>
                <c:ext xmlns:c16="http://schemas.microsoft.com/office/drawing/2014/chart" uri="{C3380CC4-5D6E-409C-BE32-E72D297353CC}">
                  <c16:uniqueId val="{0000001A-510B-4966-98C3-758141B0A058}"/>
                </c:ext>
              </c:extLst>
            </c:dLbl>
            <c:dLbl>
              <c:idx val="24"/>
              <c:delete val="1"/>
              <c:extLst>
                <c:ext xmlns:c15="http://schemas.microsoft.com/office/drawing/2012/chart" uri="{CE6537A1-D6FC-4f65-9D91-7224C49458BB}"/>
                <c:ext xmlns:c16="http://schemas.microsoft.com/office/drawing/2014/chart" uri="{C3380CC4-5D6E-409C-BE32-E72D297353CC}">
                  <c16:uniqueId val="{0000001B-510B-4966-98C3-758141B0A05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10B-4966-98C3-758141B0A05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Krefeld (361)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190859</v>
      </c>
      <c r="F11" s="238">
        <v>190941</v>
      </c>
      <c r="G11" s="238">
        <v>192180</v>
      </c>
      <c r="H11" s="238">
        <v>188465</v>
      </c>
      <c r="I11" s="265">
        <v>188115</v>
      </c>
      <c r="J11" s="263">
        <v>2744</v>
      </c>
      <c r="K11" s="266">
        <v>1.458682189086463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17.909032322290276</v>
      </c>
      <c r="E13" s="115">
        <v>34181</v>
      </c>
      <c r="F13" s="114">
        <v>33726</v>
      </c>
      <c r="G13" s="114">
        <v>34445</v>
      </c>
      <c r="H13" s="114">
        <v>33910</v>
      </c>
      <c r="I13" s="140">
        <v>33060</v>
      </c>
      <c r="J13" s="115">
        <v>1121</v>
      </c>
      <c r="K13" s="116">
        <v>3.3908045977011496</v>
      </c>
    </row>
    <row r="14" spans="1:255" ht="14.1" customHeight="1" x14ac:dyDescent="0.2">
      <c r="A14" s="306" t="s">
        <v>230</v>
      </c>
      <c r="B14" s="307"/>
      <c r="C14" s="308"/>
      <c r="D14" s="113">
        <v>59.675467229735041</v>
      </c>
      <c r="E14" s="115">
        <v>113896</v>
      </c>
      <c r="F14" s="114">
        <v>114590</v>
      </c>
      <c r="G14" s="114">
        <v>115254</v>
      </c>
      <c r="H14" s="114">
        <v>112820</v>
      </c>
      <c r="I14" s="140">
        <v>113239</v>
      </c>
      <c r="J14" s="115">
        <v>657</v>
      </c>
      <c r="K14" s="116">
        <v>0.58018880421056351</v>
      </c>
    </row>
    <row r="15" spans="1:255" ht="14.1" customHeight="1" x14ac:dyDescent="0.2">
      <c r="A15" s="306" t="s">
        <v>231</v>
      </c>
      <c r="B15" s="307"/>
      <c r="C15" s="308"/>
      <c r="D15" s="113">
        <v>11.400038772077817</v>
      </c>
      <c r="E15" s="115">
        <v>21758</v>
      </c>
      <c r="F15" s="114">
        <v>21675</v>
      </c>
      <c r="G15" s="114">
        <v>21626</v>
      </c>
      <c r="H15" s="114">
        <v>21301</v>
      </c>
      <c r="I15" s="140">
        <v>21394</v>
      </c>
      <c r="J15" s="115">
        <v>364</v>
      </c>
      <c r="K15" s="116">
        <v>1.701411610731981</v>
      </c>
    </row>
    <row r="16" spans="1:255" ht="14.1" customHeight="1" x14ac:dyDescent="0.2">
      <c r="A16" s="306" t="s">
        <v>232</v>
      </c>
      <c r="B16" s="307"/>
      <c r="C16" s="308"/>
      <c r="D16" s="113">
        <v>10.696377954406133</v>
      </c>
      <c r="E16" s="115">
        <v>20415</v>
      </c>
      <c r="F16" s="114">
        <v>20331</v>
      </c>
      <c r="G16" s="114">
        <v>20203</v>
      </c>
      <c r="H16" s="114">
        <v>19811</v>
      </c>
      <c r="I16" s="140">
        <v>19787</v>
      </c>
      <c r="J16" s="115">
        <v>628</v>
      </c>
      <c r="K16" s="116">
        <v>3.1738009804417042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0.88651831980676832</v>
      </c>
      <c r="E18" s="115">
        <v>1692</v>
      </c>
      <c r="F18" s="114">
        <v>1429</v>
      </c>
      <c r="G18" s="114">
        <v>2118</v>
      </c>
      <c r="H18" s="114">
        <v>2116</v>
      </c>
      <c r="I18" s="140">
        <v>1624</v>
      </c>
      <c r="J18" s="115">
        <v>68</v>
      </c>
      <c r="K18" s="116">
        <v>4.1871921182266014</v>
      </c>
    </row>
    <row r="19" spans="1:255" ht="14.1" customHeight="1" x14ac:dyDescent="0.2">
      <c r="A19" s="306" t="s">
        <v>235</v>
      </c>
      <c r="B19" s="307" t="s">
        <v>236</v>
      </c>
      <c r="C19" s="308"/>
      <c r="D19" s="113">
        <v>0.68584661975594552</v>
      </c>
      <c r="E19" s="115">
        <v>1309</v>
      </c>
      <c r="F19" s="114">
        <v>1050</v>
      </c>
      <c r="G19" s="114">
        <v>1747</v>
      </c>
      <c r="H19" s="114">
        <v>1746</v>
      </c>
      <c r="I19" s="140">
        <v>1241</v>
      </c>
      <c r="J19" s="115">
        <v>68</v>
      </c>
      <c r="K19" s="116">
        <v>5.4794520547945202</v>
      </c>
    </row>
    <row r="20" spans="1:255" ht="14.1" customHeight="1" x14ac:dyDescent="0.2">
      <c r="A20" s="306">
        <v>12</v>
      </c>
      <c r="B20" s="307" t="s">
        <v>237</v>
      </c>
      <c r="C20" s="308"/>
      <c r="D20" s="113">
        <v>1.352307200603587</v>
      </c>
      <c r="E20" s="115">
        <v>2581</v>
      </c>
      <c r="F20" s="114">
        <v>2445</v>
      </c>
      <c r="G20" s="114">
        <v>2647</v>
      </c>
      <c r="H20" s="114">
        <v>2572</v>
      </c>
      <c r="I20" s="140">
        <v>2589</v>
      </c>
      <c r="J20" s="115">
        <v>-8</v>
      </c>
      <c r="K20" s="116">
        <v>-0.30899961375048279</v>
      </c>
    </row>
    <row r="21" spans="1:255" ht="14.1" customHeight="1" x14ac:dyDescent="0.2">
      <c r="A21" s="306">
        <v>21</v>
      </c>
      <c r="B21" s="307" t="s">
        <v>238</v>
      </c>
      <c r="C21" s="308"/>
      <c r="D21" s="113">
        <v>0.27402427970386517</v>
      </c>
      <c r="E21" s="115">
        <v>523</v>
      </c>
      <c r="F21" s="114">
        <v>541</v>
      </c>
      <c r="G21" s="114">
        <v>542</v>
      </c>
      <c r="H21" s="114">
        <v>530</v>
      </c>
      <c r="I21" s="140">
        <v>542</v>
      </c>
      <c r="J21" s="115">
        <v>-19</v>
      </c>
      <c r="K21" s="116">
        <v>-3.5055350553505535</v>
      </c>
    </row>
    <row r="22" spans="1:255" ht="14.1" customHeight="1" x14ac:dyDescent="0.2">
      <c r="A22" s="306">
        <v>22</v>
      </c>
      <c r="B22" s="307" t="s">
        <v>239</v>
      </c>
      <c r="C22" s="308"/>
      <c r="D22" s="113">
        <v>1.1600186525131118</v>
      </c>
      <c r="E22" s="115">
        <v>2214</v>
      </c>
      <c r="F22" s="114">
        <v>2249</v>
      </c>
      <c r="G22" s="114">
        <v>2276</v>
      </c>
      <c r="H22" s="114">
        <v>2217</v>
      </c>
      <c r="I22" s="140">
        <v>2269</v>
      </c>
      <c r="J22" s="115">
        <v>-55</v>
      </c>
      <c r="K22" s="116">
        <v>-2.4239753195240192</v>
      </c>
    </row>
    <row r="23" spans="1:255" ht="14.1" customHeight="1" x14ac:dyDescent="0.2">
      <c r="A23" s="306">
        <v>23</v>
      </c>
      <c r="B23" s="307" t="s">
        <v>240</v>
      </c>
      <c r="C23" s="308"/>
      <c r="D23" s="113">
        <v>0.90957198769772452</v>
      </c>
      <c r="E23" s="115">
        <v>1736</v>
      </c>
      <c r="F23" s="114">
        <v>1684</v>
      </c>
      <c r="G23" s="114">
        <v>1690</v>
      </c>
      <c r="H23" s="114">
        <v>1630</v>
      </c>
      <c r="I23" s="140">
        <v>1640</v>
      </c>
      <c r="J23" s="115">
        <v>96</v>
      </c>
      <c r="K23" s="116">
        <v>5.8536585365853657</v>
      </c>
    </row>
    <row r="24" spans="1:255" ht="14.1" customHeight="1" x14ac:dyDescent="0.2">
      <c r="A24" s="306">
        <v>24</v>
      </c>
      <c r="B24" s="307" t="s">
        <v>241</v>
      </c>
      <c r="C24" s="308"/>
      <c r="D24" s="113">
        <v>3.5560282721799861</v>
      </c>
      <c r="E24" s="115">
        <v>6787</v>
      </c>
      <c r="F24" s="114">
        <v>6889</v>
      </c>
      <c r="G24" s="114">
        <v>6999</v>
      </c>
      <c r="H24" s="114">
        <v>6891</v>
      </c>
      <c r="I24" s="140">
        <v>6923</v>
      </c>
      <c r="J24" s="115">
        <v>-136</v>
      </c>
      <c r="K24" s="116">
        <v>-1.964466271847465</v>
      </c>
    </row>
    <row r="25" spans="1:255" ht="14.1" customHeight="1" x14ac:dyDescent="0.2">
      <c r="A25" s="306">
        <v>25</v>
      </c>
      <c r="B25" s="307" t="s">
        <v>242</v>
      </c>
      <c r="C25" s="308"/>
      <c r="D25" s="113">
        <v>5.0566124730822226</v>
      </c>
      <c r="E25" s="115">
        <v>9651</v>
      </c>
      <c r="F25" s="114">
        <v>9618</v>
      </c>
      <c r="G25" s="114">
        <v>9697</v>
      </c>
      <c r="H25" s="114">
        <v>9531</v>
      </c>
      <c r="I25" s="140">
        <v>9485</v>
      </c>
      <c r="J25" s="115">
        <v>166</v>
      </c>
      <c r="K25" s="116">
        <v>1.750131787032156</v>
      </c>
    </row>
    <row r="26" spans="1:255" ht="14.1" customHeight="1" x14ac:dyDescent="0.2">
      <c r="A26" s="306">
        <v>26</v>
      </c>
      <c r="B26" s="307" t="s">
        <v>243</v>
      </c>
      <c r="C26" s="308"/>
      <c r="D26" s="113">
        <v>3.0844759744104286</v>
      </c>
      <c r="E26" s="115">
        <v>5887</v>
      </c>
      <c r="F26" s="114">
        <v>5926</v>
      </c>
      <c r="G26" s="114">
        <v>5939</v>
      </c>
      <c r="H26" s="114">
        <v>5724</v>
      </c>
      <c r="I26" s="140">
        <v>5745</v>
      </c>
      <c r="J26" s="115">
        <v>142</v>
      </c>
      <c r="K26" s="116">
        <v>2.4717145343777198</v>
      </c>
    </row>
    <row r="27" spans="1:255" ht="14.1" customHeight="1" x14ac:dyDescent="0.2">
      <c r="A27" s="306">
        <v>27</v>
      </c>
      <c r="B27" s="307" t="s">
        <v>244</v>
      </c>
      <c r="C27" s="308"/>
      <c r="D27" s="113">
        <v>2.5741515988242631</v>
      </c>
      <c r="E27" s="115">
        <v>4913</v>
      </c>
      <c r="F27" s="114">
        <v>4936</v>
      </c>
      <c r="G27" s="114">
        <v>4960</v>
      </c>
      <c r="H27" s="114">
        <v>4867</v>
      </c>
      <c r="I27" s="140">
        <v>4858</v>
      </c>
      <c r="J27" s="115">
        <v>55</v>
      </c>
      <c r="K27" s="116">
        <v>1.1321531494442156</v>
      </c>
    </row>
    <row r="28" spans="1:255" ht="14.1" customHeight="1" x14ac:dyDescent="0.2">
      <c r="A28" s="306">
        <v>28</v>
      </c>
      <c r="B28" s="307" t="s">
        <v>245</v>
      </c>
      <c r="C28" s="308"/>
      <c r="D28" s="113">
        <v>0.56638670432099092</v>
      </c>
      <c r="E28" s="115">
        <v>1081</v>
      </c>
      <c r="F28" s="114">
        <v>1094</v>
      </c>
      <c r="G28" s="114">
        <v>1120</v>
      </c>
      <c r="H28" s="114">
        <v>1121</v>
      </c>
      <c r="I28" s="140">
        <v>1127</v>
      </c>
      <c r="J28" s="115">
        <v>-46</v>
      </c>
      <c r="K28" s="116">
        <v>-4.0816326530612246</v>
      </c>
    </row>
    <row r="29" spans="1:255" ht="14.1" customHeight="1" x14ac:dyDescent="0.2">
      <c r="A29" s="306">
        <v>29</v>
      </c>
      <c r="B29" s="307" t="s">
        <v>246</v>
      </c>
      <c r="C29" s="308"/>
      <c r="D29" s="113">
        <v>4.0066226900486743</v>
      </c>
      <c r="E29" s="115">
        <v>7647</v>
      </c>
      <c r="F29" s="114">
        <v>7574</v>
      </c>
      <c r="G29" s="114">
        <v>7714</v>
      </c>
      <c r="H29" s="114">
        <v>7490</v>
      </c>
      <c r="I29" s="140">
        <v>7441</v>
      </c>
      <c r="J29" s="115">
        <v>206</v>
      </c>
      <c r="K29" s="116">
        <v>2.7684451014648568</v>
      </c>
    </row>
    <row r="30" spans="1:255" ht="14.1" customHeight="1" x14ac:dyDescent="0.2">
      <c r="A30" s="306" t="s">
        <v>247</v>
      </c>
      <c r="B30" s="307" t="s">
        <v>248</v>
      </c>
      <c r="C30" s="308"/>
      <c r="D30" s="113">
        <v>2.9000466312827795</v>
      </c>
      <c r="E30" s="115">
        <v>5535</v>
      </c>
      <c r="F30" s="114">
        <v>5330</v>
      </c>
      <c r="G30" s="114">
        <v>5453</v>
      </c>
      <c r="H30" s="114">
        <v>5233</v>
      </c>
      <c r="I30" s="140">
        <v>5164</v>
      </c>
      <c r="J30" s="115">
        <v>371</v>
      </c>
      <c r="K30" s="116">
        <v>7.1843532145623552</v>
      </c>
    </row>
    <row r="31" spans="1:255" ht="14.1" customHeight="1" x14ac:dyDescent="0.2">
      <c r="A31" s="306" t="s">
        <v>249</v>
      </c>
      <c r="B31" s="307" t="s">
        <v>250</v>
      </c>
      <c r="C31" s="308"/>
      <c r="D31" s="113">
        <v>1.087713966855113</v>
      </c>
      <c r="E31" s="115">
        <v>2076</v>
      </c>
      <c r="F31" s="114">
        <v>2200</v>
      </c>
      <c r="G31" s="114">
        <v>2218</v>
      </c>
      <c r="H31" s="114">
        <v>2212</v>
      </c>
      <c r="I31" s="140">
        <v>2233</v>
      </c>
      <c r="J31" s="115">
        <v>-157</v>
      </c>
      <c r="K31" s="116">
        <v>-7.0309001343484105</v>
      </c>
    </row>
    <row r="32" spans="1:255" ht="14.1" customHeight="1" x14ac:dyDescent="0.2">
      <c r="A32" s="306">
        <v>31</v>
      </c>
      <c r="B32" s="307" t="s">
        <v>251</v>
      </c>
      <c r="C32" s="308"/>
      <c r="D32" s="113">
        <v>0.51608779255890469</v>
      </c>
      <c r="E32" s="115">
        <v>985</v>
      </c>
      <c r="F32" s="114">
        <v>985</v>
      </c>
      <c r="G32" s="114">
        <v>970</v>
      </c>
      <c r="H32" s="114">
        <v>962</v>
      </c>
      <c r="I32" s="140">
        <v>957</v>
      </c>
      <c r="J32" s="115">
        <v>28</v>
      </c>
      <c r="K32" s="116">
        <v>2.9258098223615465</v>
      </c>
    </row>
    <row r="33" spans="1:11" ht="14.1" customHeight="1" x14ac:dyDescent="0.2">
      <c r="A33" s="306">
        <v>32</v>
      </c>
      <c r="B33" s="307" t="s">
        <v>252</v>
      </c>
      <c r="C33" s="308"/>
      <c r="D33" s="113">
        <v>1.7269293038316245</v>
      </c>
      <c r="E33" s="115">
        <v>3296</v>
      </c>
      <c r="F33" s="114">
        <v>3263</v>
      </c>
      <c r="G33" s="114">
        <v>3324</v>
      </c>
      <c r="H33" s="114">
        <v>3262</v>
      </c>
      <c r="I33" s="140">
        <v>3234</v>
      </c>
      <c r="J33" s="115">
        <v>62</v>
      </c>
      <c r="K33" s="116">
        <v>1.9171304885590601</v>
      </c>
    </row>
    <row r="34" spans="1:11" ht="14.1" customHeight="1" x14ac:dyDescent="0.2">
      <c r="A34" s="306">
        <v>33</v>
      </c>
      <c r="B34" s="307" t="s">
        <v>253</v>
      </c>
      <c r="C34" s="308"/>
      <c r="D34" s="113">
        <v>0.87132385687863811</v>
      </c>
      <c r="E34" s="115">
        <v>1663</v>
      </c>
      <c r="F34" s="114">
        <v>1663</v>
      </c>
      <c r="G34" s="114">
        <v>1727</v>
      </c>
      <c r="H34" s="114">
        <v>1656</v>
      </c>
      <c r="I34" s="140">
        <v>1663</v>
      </c>
      <c r="J34" s="115">
        <v>0</v>
      </c>
      <c r="K34" s="116">
        <v>0</v>
      </c>
    </row>
    <row r="35" spans="1:11" ht="14.1" customHeight="1" x14ac:dyDescent="0.2">
      <c r="A35" s="306">
        <v>34</v>
      </c>
      <c r="B35" s="307" t="s">
        <v>254</v>
      </c>
      <c r="C35" s="308"/>
      <c r="D35" s="113">
        <v>2.1282727039332703</v>
      </c>
      <c r="E35" s="115">
        <v>4062</v>
      </c>
      <c r="F35" s="114">
        <v>4035</v>
      </c>
      <c r="G35" s="114">
        <v>4022</v>
      </c>
      <c r="H35" s="114">
        <v>3894</v>
      </c>
      <c r="I35" s="140">
        <v>3890</v>
      </c>
      <c r="J35" s="115">
        <v>172</v>
      </c>
      <c r="K35" s="116">
        <v>4.4215938303341904</v>
      </c>
    </row>
    <row r="36" spans="1:11" ht="14.1" customHeight="1" x14ac:dyDescent="0.2">
      <c r="A36" s="306">
        <v>41</v>
      </c>
      <c r="B36" s="307" t="s">
        <v>255</v>
      </c>
      <c r="C36" s="308"/>
      <c r="D36" s="113">
        <v>2.6616507474103921</v>
      </c>
      <c r="E36" s="115">
        <v>5080</v>
      </c>
      <c r="F36" s="114">
        <v>5109</v>
      </c>
      <c r="G36" s="114">
        <v>5125</v>
      </c>
      <c r="H36" s="114">
        <v>5006</v>
      </c>
      <c r="I36" s="140">
        <v>5039</v>
      </c>
      <c r="J36" s="115">
        <v>41</v>
      </c>
      <c r="K36" s="116">
        <v>0.81365350267910297</v>
      </c>
    </row>
    <row r="37" spans="1:11" ht="14.1" customHeight="1" x14ac:dyDescent="0.2">
      <c r="A37" s="306">
        <v>42</v>
      </c>
      <c r="B37" s="307" t="s">
        <v>256</v>
      </c>
      <c r="C37" s="308"/>
      <c r="D37" s="113">
        <v>0.12993885538538921</v>
      </c>
      <c r="E37" s="115">
        <v>248</v>
      </c>
      <c r="F37" s="114">
        <v>248</v>
      </c>
      <c r="G37" s="114">
        <v>244</v>
      </c>
      <c r="H37" s="114">
        <v>230</v>
      </c>
      <c r="I37" s="140">
        <v>232</v>
      </c>
      <c r="J37" s="115">
        <v>16</v>
      </c>
      <c r="K37" s="116">
        <v>6.8965517241379306</v>
      </c>
    </row>
    <row r="38" spans="1:11" ht="14.1" customHeight="1" x14ac:dyDescent="0.2">
      <c r="A38" s="306">
        <v>43</v>
      </c>
      <c r="B38" s="307" t="s">
        <v>257</v>
      </c>
      <c r="C38" s="308"/>
      <c r="D38" s="113">
        <v>1.462860017080672</v>
      </c>
      <c r="E38" s="115">
        <v>2792</v>
      </c>
      <c r="F38" s="114">
        <v>2776</v>
      </c>
      <c r="G38" s="114">
        <v>2759</v>
      </c>
      <c r="H38" s="114">
        <v>2708</v>
      </c>
      <c r="I38" s="140">
        <v>2730</v>
      </c>
      <c r="J38" s="115">
        <v>62</v>
      </c>
      <c r="K38" s="116">
        <v>2.271062271062271</v>
      </c>
    </row>
    <row r="39" spans="1:11" ht="14.1" customHeight="1" x14ac:dyDescent="0.2">
      <c r="A39" s="306">
        <v>51</v>
      </c>
      <c r="B39" s="307" t="s">
        <v>258</v>
      </c>
      <c r="C39" s="308"/>
      <c r="D39" s="113">
        <v>8.5707249854604708</v>
      </c>
      <c r="E39" s="115">
        <v>16358</v>
      </c>
      <c r="F39" s="114">
        <v>16415</v>
      </c>
      <c r="G39" s="114">
        <v>16429</v>
      </c>
      <c r="H39" s="114">
        <v>16214</v>
      </c>
      <c r="I39" s="140">
        <v>16205</v>
      </c>
      <c r="J39" s="115">
        <v>153</v>
      </c>
      <c r="K39" s="116">
        <v>0.94415303918543658</v>
      </c>
    </row>
    <row r="40" spans="1:11" ht="14.1" customHeight="1" x14ac:dyDescent="0.2">
      <c r="A40" s="306" t="s">
        <v>259</v>
      </c>
      <c r="B40" s="307" t="s">
        <v>260</v>
      </c>
      <c r="C40" s="308"/>
      <c r="D40" s="113">
        <v>7.6747756196983117</v>
      </c>
      <c r="E40" s="115">
        <v>14648</v>
      </c>
      <c r="F40" s="114">
        <v>14656</v>
      </c>
      <c r="G40" s="114">
        <v>14690</v>
      </c>
      <c r="H40" s="114">
        <v>14523</v>
      </c>
      <c r="I40" s="140">
        <v>14503</v>
      </c>
      <c r="J40" s="115">
        <v>145</v>
      </c>
      <c r="K40" s="116">
        <v>0.99979314624560434</v>
      </c>
    </row>
    <row r="41" spans="1:11" ht="14.1" customHeight="1" x14ac:dyDescent="0.2">
      <c r="A41" s="306"/>
      <c r="B41" s="307" t="s">
        <v>261</v>
      </c>
      <c r="C41" s="308"/>
      <c r="D41" s="113">
        <v>6.7777783599411086</v>
      </c>
      <c r="E41" s="115">
        <v>12936</v>
      </c>
      <c r="F41" s="114">
        <v>12911</v>
      </c>
      <c r="G41" s="114">
        <v>12978</v>
      </c>
      <c r="H41" s="114">
        <v>12866</v>
      </c>
      <c r="I41" s="140">
        <v>12863</v>
      </c>
      <c r="J41" s="115">
        <v>73</v>
      </c>
      <c r="K41" s="116">
        <v>0.56751924123454867</v>
      </c>
    </row>
    <row r="42" spans="1:11" ht="14.1" customHeight="1" x14ac:dyDescent="0.2">
      <c r="A42" s="306">
        <v>52</v>
      </c>
      <c r="B42" s="307" t="s">
        <v>262</v>
      </c>
      <c r="C42" s="308"/>
      <c r="D42" s="113">
        <v>3.416658370839206</v>
      </c>
      <c r="E42" s="115">
        <v>6521</v>
      </c>
      <c r="F42" s="114">
        <v>6502</v>
      </c>
      <c r="G42" s="114">
        <v>6551</v>
      </c>
      <c r="H42" s="114">
        <v>6492</v>
      </c>
      <c r="I42" s="140">
        <v>6411</v>
      </c>
      <c r="J42" s="115">
        <v>110</v>
      </c>
      <c r="K42" s="116">
        <v>1.7158009670878178</v>
      </c>
    </row>
    <row r="43" spans="1:11" ht="14.1" customHeight="1" x14ac:dyDescent="0.2">
      <c r="A43" s="306" t="s">
        <v>263</v>
      </c>
      <c r="B43" s="307" t="s">
        <v>264</v>
      </c>
      <c r="C43" s="308"/>
      <c r="D43" s="113">
        <v>3.0310333806632119</v>
      </c>
      <c r="E43" s="115">
        <v>5785</v>
      </c>
      <c r="F43" s="114">
        <v>5767</v>
      </c>
      <c r="G43" s="114">
        <v>5810</v>
      </c>
      <c r="H43" s="114">
        <v>5761</v>
      </c>
      <c r="I43" s="140">
        <v>5724</v>
      </c>
      <c r="J43" s="115">
        <v>61</v>
      </c>
      <c r="K43" s="116">
        <v>1.0656883298392732</v>
      </c>
    </row>
    <row r="44" spans="1:11" ht="14.1" customHeight="1" x14ac:dyDescent="0.2">
      <c r="A44" s="306">
        <v>53</v>
      </c>
      <c r="B44" s="307" t="s">
        <v>265</v>
      </c>
      <c r="C44" s="308"/>
      <c r="D44" s="113">
        <v>0.85036597697776894</v>
      </c>
      <c r="E44" s="115">
        <v>1623</v>
      </c>
      <c r="F44" s="114">
        <v>1579</v>
      </c>
      <c r="G44" s="114">
        <v>1593</v>
      </c>
      <c r="H44" s="114">
        <v>1582</v>
      </c>
      <c r="I44" s="140">
        <v>1593</v>
      </c>
      <c r="J44" s="115">
        <v>30</v>
      </c>
      <c r="K44" s="116">
        <v>1.8832391713747645</v>
      </c>
    </row>
    <row r="45" spans="1:11" ht="14.1" customHeight="1" x14ac:dyDescent="0.2">
      <c r="A45" s="306" t="s">
        <v>266</v>
      </c>
      <c r="B45" s="307" t="s">
        <v>267</v>
      </c>
      <c r="C45" s="308"/>
      <c r="D45" s="113">
        <v>0.75710341141890092</v>
      </c>
      <c r="E45" s="115">
        <v>1445</v>
      </c>
      <c r="F45" s="114">
        <v>1410</v>
      </c>
      <c r="G45" s="114">
        <v>1430</v>
      </c>
      <c r="H45" s="114">
        <v>1406</v>
      </c>
      <c r="I45" s="140">
        <v>1427</v>
      </c>
      <c r="J45" s="115">
        <v>18</v>
      </c>
      <c r="K45" s="116">
        <v>1.2613875262789067</v>
      </c>
    </row>
    <row r="46" spans="1:11" ht="14.1" customHeight="1" x14ac:dyDescent="0.2">
      <c r="A46" s="306">
        <v>54</v>
      </c>
      <c r="B46" s="307" t="s">
        <v>268</v>
      </c>
      <c r="C46" s="308"/>
      <c r="D46" s="113">
        <v>2.0009535835354897</v>
      </c>
      <c r="E46" s="115">
        <v>3819</v>
      </c>
      <c r="F46" s="114">
        <v>3773</v>
      </c>
      <c r="G46" s="114">
        <v>3919</v>
      </c>
      <c r="H46" s="114">
        <v>3892</v>
      </c>
      <c r="I46" s="140">
        <v>3878</v>
      </c>
      <c r="J46" s="115">
        <v>-59</v>
      </c>
      <c r="K46" s="116">
        <v>-1.521402784940691</v>
      </c>
    </row>
    <row r="47" spans="1:11" ht="14.1" customHeight="1" x14ac:dyDescent="0.2">
      <c r="A47" s="306">
        <v>61</v>
      </c>
      <c r="B47" s="307" t="s">
        <v>269</v>
      </c>
      <c r="C47" s="308"/>
      <c r="D47" s="113">
        <v>3.7540802372432003</v>
      </c>
      <c r="E47" s="115">
        <v>7165</v>
      </c>
      <c r="F47" s="114">
        <v>7137</v>
      </c>
      <c r="G47" s="114">
        <v>7166</v>
      </c>
      <c r="H47" s="114">
        <v>7093</v>
      </c>
      <c r="I47" s="140">
        <v>7171</v>
      </c>
      <c r="J47" s="115">
        <v>-6</v>
      </c>
      <c r="K47" s="116">
        <v>-8.3670338864872407E-2</v>
      </c>
    </row>
    <row r="48" spans="1:11" ht="14.1" customHeight="1" x14ac:dyDescent="0.2">
      <c r="A48" s="306">
        <v>62</v>
      </c>
      <c r="B48" s="307" t="s">
        <v>270</v>
      </c>
      <c r="C48" s="308"/>
      <c r="D48" s="113">
        <v>7.6045667220303992</v>
      </c>
      <c r="E48" s="115">
        <v>14514</v>
      </c>
      <c r="F48" s="114">
        <v>14586</v>
      </c>
      <c r="G48" s="114">
        <v>14457</v>
      </c>
      <c r="H48" s="114">
        <v>14185</v>
      </c>
      <c r="I48" s="140">
        <v>14212</v>
      </c>
      <c r="J48" s="115">
        <v>302</v>
      </c>
      <c r="K48" s="116">
        <v>2.1249648184632703</v>
      </c>
    </row>
    <row r="49" spans="1:11" ht="14.1" customHeight="1" x14ac:dyDescent="0.2">
      <c r="A49" s="306">
        <v>63</v>
      </c>
      <c r="B49" s="307" t="s">
        <v>271</v>
      </c>
      <c r="C49" s="308"/>
      <c r="D49" s="113">
        <v>1.5220660278006277</v>
      </c>
      <c r="E49" s="115">
        <v>2905</v>
      </c>
      <c r="F49" s="114">
        <v>3277</v>
      </c>
      <c r="G49" s="114">
        <v>3287</v>
      </c>
      <c r="H49" s="114">
        <v>3342</v>
      </c>
      <c r="I49" s="140">
        <v>3273</v>
      </c>
      <c r="J49" s="115">
        <v>-368</v>
      </c>
      <c r="K49" s="116">
        <v>-11.243507485487321</v>
      </c>
    </row>
    <row r="50" spans="1:11" ht="14.1" customHeight="1" x14ac:dyDescent="0.2">
      <c r="A50" s="306" t="s">
        <v>272</v>
      </c>
      <c r="B50" s="307" t="s">
        <v>273</v>
      </c>
      <c r="C50" s="308"/>
      <c r="D50" s="113">
        <v>0.25516218779308286</v>
      </c>
      <c r="E50" s="115">
        <v>487</v>
      </c>
      <c r="F50" s="114">
        <v>804</v>
      </c>
      <c r="G50" s="114">
        <v>776</v>
      </c>
      <c r="H50" s="114">
        <v>804</v>
      </c>
      <c r="I50" s="140">
        <v>771</v>
      </c>
      <c r="J50" s="115">
        <v>-284</v>
      </c>
      <c r="K50" s="116">
        <v>-36.835278858625159</v>
      </c>
    </row>
    <row r="51" spans="1:11" ht="14.1" customHeight="1" x14ac:dyDescent="0.2">
      <c r="A51" s="306" t="s">
        <v>274</v>
      </c>
      <c r="B51" s="307" t="s">
        <v>275</v>
      </c>
      <c r="C51" s="308"/>
      <c r="D51" s="113">
        <v>1.0389868960855919</v>
      </c>
      <c r="E51" s="115">
        <v>1983</v>
      </c>
      <c r="F51" s="114">
        <v>2027</v>
      </c>
      <c r="G51" s="114">
        <v>2068</v>
      </c>
      <c r="H51" s="114">
        <v>2104</v>
      </c>
      <c r="I51" s="140">
        <v>2063</v>
      </c>
      <c r="J51" s="115">
        <v>-80</v>
      </c>
      <c r="K51" s="116">
        <v>-3.877847794474067</v>
      </c>
    </row>
    <row r="52" spans="1:11" ht="14.1" customHeight="1" x14ac:dyDescent="0.2">
      <c r="A52" s="306">
        <v>71</v>
      </c>
      <c r="B52" s="307" t="s">
        <v>276</v>
      </c>
      <c r="C52" s="308"/>
      <c r="D52" s="113">
        <v>12.008865183198068</v>
      </c>
      <c r="E52" s="115">
        <v>22920</v>
      </c>
      <c r="F52" s="114">
        <v>22965</v>
      </c>
      <c r="G52" s="114">
        <v>22850</v>
      </c>
      <c r="H52" s="114">
        <v>22341</v>
      </c>
      <c r="I52" s="140">
        <v>22454</v>
      </c>
      <c r="J52" s="115">
        <v>466</v>
      </c>
      <c r="K52" s="116">
        <v>2.0753540571835751</v>
      </c>
    </row>
    <row r="53" spans="1:11" ht="14.1" customHeight="1" x14ac:dyDescent="0.2">
      <c r="A53" s="306" t="s">
        <v>277</v>
      </c>
      <c r="B53" s="307" t="s">
        <v>278</v>
      </c>
      <c r="C53" s="308"/>
      <c r="D53" s="113">
        <v>4.8690394479694437</v>
      </c>
      <c r="E53" s="115">
        <v>9293</v>
      </c>
      <c r="F53" s="114">
        <v>9298</v>
      </c>
      <c r="G53" s="114">
        <v>9266</v>
      </c>
      <c r="H53" s="114">
        <v>9029</v>
      </c>
      <c r="I53" s="140">
        <v>9059</v>
      </c>
      <c r="J53" s="115">
        <v>234</v>
      </c>
      <c r="K53" s="116">
        <v>2.5830665636383707</v>
      </c>
    </row>
    <row r="54" spans="1:11" ht="14.1" customHeight="1" x14ac:dyDescent="0.2">
      <c r="A54" s="306" t="s">
        <v>279</v>
      </c>
      <c r="B54" s="307" t="s">
        <v>280</v>
      </c>
      <c r="C54" s="308"/>
      <c r="D54" s="113">
        <v>5.8923079341293834</v>
      </c>
      <c r="E54" s="115">
        <v>11246</v>
      </c>
      <c r="F54" s="114">
        <v>11360</v>
      </c>
      <c r="G54" s="114">
        <v>11302</v>
      </c>
      <c r="H54" s="114">
        <v>11101</v>
      </c>
      <c r="I54" s="140">
        <v>11182</v>
      </c>
      <c r="J54" s="115">
        <v>64</v>
      </c>
      <c r="K54" s="116">
        <v>0.57234841709890893</v>
      </c>
    </row>
    <row r="55" spans="1:11" ht="14.1" customHeight="1" x14ac:dyDescent="0.2">
      <c r="A55" s="306">
        <v>72</v>
      </c>
      <c r="B55" s="307" t="s">
        <v>281</v>
      </c>
      <c r="C55" s="308"/>
      <c r="D55" s="113">
        <v>3.1064817483063414</v>
      </c>
      <c r="E55" s="115">
        <v>5929</v>
      </c>
      <c r="F55" s="114">
        <v>5966</v>
      </c>
      <c r="G55" s="114">
        <v>5953</v>
      </c>
      <c r="H55" s="114">
        <v>5859</v>
      </c>
      <c r="I55" s="140">
        <v>5933</v>
      </c>
      <c r="J55" s="115">
        <v>-4</v>
      </c>
      <c r="K55" s="116">
        <v>-6.741951795044665E-2</v>
      </c>
    </row>
    <row r="56" spans="1:11" ht="14.1" customHeight="1" x14ac:dyDescent="0.2">
      <c r="A56" s="306" t="s">
        <v>282</v>
      </c>
      <c r="B56" s="307" t="s">
        <v>283</v>
      </c>
      <c r="C56" s="308"/>
      <c r="D56" s="113">
        <v>1.276334885962936</v>
      </c>
      <c r="E56" s="115">
        <v>2436</v>
      </c>
      <c r="F56" s="114">
        <v>2484</v>
      </c>
      <c r="G56" s="114">
        <v>2497</v>
      </c>
      <c r="H56" s="114">
        <v>2464</v>
      </c>
      <c r="I56" s="140">
        <v>2508</v>
      </c>
      <c r="J56" s="115">
        <v>-72</v>
      </c>
      <c r="K56" s="116">
        <v>-2.8708133971291865</v>
      </c>
    </row>
    <row r="57" spans="1:11" ht="14.1" customHeight="1" x14ac:dyDescent="0.2">
      <c r="A57" s="306" t="s">
        <v>284</v>
      </c>
      <c r="B57" s="307" t="s">
        <v>285</v>
      </c>
      <c r="C57" s="308"/>
      <c r="D57" s="113">
        <v>1.2129372992628065</v>
      </c>
      <c r="E57" s="115">
        <v>2315</v>
      </c>
      <c r="F57" s="114">
        <v>2268</v>
      </c>
      <c r="G57" s="114">
        <v>2242</v>
      </c>
      <c r="H57" s="114">
        <v>2216</v>
      </c>
      <c r="I57" s="140">
        <v>2233</v>
      </c>
      <c r="J57" s="115">
        <v>82</v>
      </c>
      <c r="K57" s="116">
        <v>3.6721898790864307</v>
      </c>
    </row>
    <row r="58" spans="1:11" ht="14.1" customHeight="1" x14ac:dyDescent="0.2">
      <c r="A58" s="306">
        <v>73</v>
      </c>
      <c r="B58" s="307" t="s">
        <v>286</v>
      </c>
      <c r="C58" s="308"/>
      <c r="D58" s="113">
        <v>2.2964596901377456</v>
      </c>
      <c r="E58" s="115">
        <v>4383</v>
      </c>
      <c r="F58" s="114">
        <v>4316</v>
      </c>
      <c r="G58" s="114">
        <v>4345</v>
      </c>
      <c r="H58" s="114">
        <v>4186</v>
      </c>
      <c r="I58" s="140">
        <v>4183</v>
      </c>
      <c r="J58" s="115">
        <v>200</v>
      </c>
      <c r="K58" s="116">
        <v>4.7812574707147979</v>
      </c>
    </row>
    <row r="59" spans="1:11" ht="14.1" customHeight="1" x14ac:dyDescent="0.2">
      <c r="A59" s="306" t="s">
        <v>287</v>
      </c>
      <c r="B59" s="307" t="s">
        <v>288</v>
      </c>
      <c r="C59" s="308"/>
      <c r="D59" s="113">
        <v>1.7672732226407977</v>
      </c>
      <c r="E59" s="115">
        <v>3373</v>
      </c>
      <c r="F59" s="114">
        <v>3319</v>
      </c>
      <c r="G59" s="114">
        <v>3305</v>
      </c>
      <c r="H59" s="114">
        <v>3195</v>
      </c>
      <c r="I59" s="140">
        <v>3181</v>
      </c>
      <c r="J59" s="115">
        <v>192</v>
      </c>
      <c r="K59" s="116">
        <v>6.0358377868594779</v>
      </c>
    </row>
    <row r="60" spans="1:11" ht="14.1" customHeight="1" x14ac:dyDescent="0.2">
      <c r="A60" s="306">
        <v>81</v>
      </c>
      <c r="B60" s="307" t="s">
        <v>289</v>
      </c>
      <c r="C60" s="308"/>
      <c r="D60" s="113">
        <v>8.389963271315473</v>
      </c>
      <c r="E60" s="115">
        <v>16013</v>
      </c>
      <c r="F60" s="114">
        <v>15914</v>
      </c>
      <c r="G60" s="114">
        <v>15856</v>
      </c>
      <c r="H60" s="114">
        <v>15588</v>
      </c>
      <c r="I60" s="140">
        <v>15594</v>
      </c>
      <c r="J60" s="115">
        <v>419</v>
      </c>
      <c r="K60" s="116">
        <v>2.6869308708477622</v>
      </c>
    </row>
    <row r="61" spans="1:11" ht="14.1" customHeight="1" x14ac:dyDescent="0.2">
      <c r="A61" s="306" t="s">
        <v>290</v>
      </c>
      <c r="B61" s="307" t="s">
        <v>291</v>
      </c>
      <c r="C61" s="308"/>
      <c r="D61" s="113">
        <v>2.1403234848762698</v>
      </c>
      <c r="E61" s="115">
        <v>4085</v>
      </c>
      <c r="F61" s="114">
        <v>4073</v>
      </c>
      <c r="G61" s="114">
        <v>4128</v>
      </c>
      <c r="H61" s="114">
        <v>3981</v>
      </c>
      <c r="I61" s="140">
        <v>3994</v>
      </c>
      <c r="J61" s="115">
        <v>91</v>
      </c>
      <c r="K61" s="116">
        <v>2.2784176264396594</v>
      </c>
    </row>
    <row r="62" spans="1:11" ht="14.1" customHeight="1" x14ac:dyDescent="0.2">
      <c r="A62" s="306" t="s">
        <v>292</v>
      </c>
      <c r="B62" s="307" t="s">
        <v>293</v>
      </c>
      <c r="C62" s="308"/>
      <c r="D62" s="113">
        <v>3.5073012014104652</v>
      </c>
      <c r="E62" s="115">
        <v>6694</v>
      </c>
      <c r="F62" s="114">
        <v>6730</v>
      </c>
      <c r="G62" s="114">
        <v>6687</v>
      </c>
      <c r="H62" s="114">
        <v>6593</v>
      </c>
      <c r="I62" s="140">
        <v>6542</v>
      </c>
      <c r="J62" s="115">
        <v>152</v>
      </c>
      <c r="K62" s="116">
        <v>2.3234484867013148</v>
      </c>
    </row>
    <row r="63" spans="1:11" ht="14.1" customHeight="1" x14ac:dyDescent="0.2">
      <c r="A63" s="306"/>
      <c r="B63" s="307" t="s">
        <v>294</v>
      </c>
      <c r="C63" s="308"/>
      <c r="D63" s="113">
        <v>3.1667356530213402</v>
      </c>
      <c r="E63" s="115">
        <v>6044</v>
      </c>
      <c r="F63" s="114">
        <v>6084</v>
      </c>
      <c r="G63" s="114">
        <v>6042</v>
      </c>
      <c r="H63" s="114">
        <v>5956</v>
      </c>
      <c r="I63" s="140">
        <v>5918</v>
      </c>
      <c r="J63" s="115">
        <v>126</v>
      </c>
      <c r="K63" s="116">
        <v>2.1290976681311253</v>
      </c>
    </row>
    <row r="64" spans="1:11" ht="14.1" customHeight="1" x14ac:dyDescent="0.2">
      <c r="A64" s="306" t="s">
        <v>295</v>
      </c>
      <c r="B64" s="307" t="s">
        <v>296</v>
      </c>
      <c r="C64" s="308"/>
      <c r="D64" s="113">
        <v>0.94677222452176735</v>
      </c>
      <c r="E64" s="115">
        <v>1807</v>
      </c>
      <c r="F64" s="114">
        <v>1790</v>
      </c>
      <c r="G64" s="114">
        <v>1766</v>
      </c>
      <c r="H64" s="114">
        <v>1729</v>
      </c>
      <c r="I64" s="140">
        <v>1737</v>
      </c>
      <c r="J64" s="115">
        <v>70</v>
      </c>
      <c r="K64" s="116">
        <v>4.0299366724237187</v>
      </c>
    </row>
    <row r="65" spans="1:11" ht="14.1" customHeight="1" x14ac:dyDescent="0.2">
      <c r="A65" s="306" t="s">
        <v>297</v>
      </c>
      <c r="B65" s="307" t="s">
        <v>298</v>
      </c>
      <c r="C65" s="308"/>
      <c r="D65" s="113">
        <v>0.92581434462089818</v>
      </c>
      <c r="E65" s="115">
        <v>1767</v>
      </c>
      <c r="F65" s="114">
        <v>1759</v>
      </c>
      <c r="G65" s="114">
        <v>1730</v>
      </c>
      <c r="H65" s="114">
        <v>1735</v>
      </c>
      <c r="I65" s="140">
        <v>1780</v>
      </c>
      <c r="J65" s="115">
        <v>-13</v>
      </c>
      <c r="K65" s="116">
        <v>-0.7303370786516854</v>
      </c>
    </row>
    <row r="66" spans="1:11" ht="14.1" customHeight="1" x14ac:dyDescent="0.2">
      <c r="A66" s="306">
        <v>82</v>
      </c>
      <c r="B66" s="307" t="s">
        <v>299</v>
      </c>
      <c r="C66" s="308"/>
      <c r="D66" s="113">
        <v>3.045179949596299</v>
      </c>
      <c r="E66" s="115">
        <v>5812</v>
      </c>
      <c r="F66" s="114">
        <v>5762</v>
      </c>
      <c r="G66" s="114">
        <v>5707</v>
      </c>
      <c r="H66" s="114">
        <v>5543</v>
      </c>
      <c r="I66" s="140">
        <v>5485</v>
      </c>
      <c r="J66" s="115">
        <v>327</v>
      </c>
      <c r="K66" s="116">
        <v>5.9617137648131271</v>
      </c>
    </row>
    <row r="67" spans="1:11" ht="14.1" customHeight="1" x14ac:dyDescent="0.2">
      <c r="A67" s="306" t="s">
        <v>300</v>
      </c>
      <c r="B67" s="307" t="s">
        <v>301</v>
      </c>
      <c r="C67" s="308"/>
      <c r="D67" s="113">
        <v>1.9239333748997951</v>
      </c>
      <c r="E67" s="115">
        <v>3672</v>
      </c>
      <c r="F67" s="114">
        <v>3632</v>
      </c>
      <c r="G67" s="114">
        <v>3569</v>
      </c>
      <c r="H67" s="114">
        <v>3485</v>
      </c>
      <c r="I67" s="140">
        <v>3411</v>
      </c>
      <c r="J67" s="115">
        <v>261</v>
      </c>
      <c r="K67" s="116">
        <v>7.6517150395778364</v>
      </c>
    </row>
    <row r="68" spans="1:11" ht="14.1" customHeight="1" x14ac:dyDescent="0.2">
      <c r="A68" s="306" t="s">
        <v>302</v>
      </c>
      <c r="B68" s="307" t="s">
        <v>303</v>
      </c>
      <c r="C68" s="308"/>
      <c r="D68" s="113">
        <v>0.52185120953164377</v>
      </c>
      <c r="E68" s="115">
        <v>996</v>
      </c>
      <c r="F68" s="114">
        <v>1018</v>
      </c>
      <c r="G68" s="114">
        <v>1027</v>
      </c>
      <c r="H68" s="114">
        <v>973</v>
      </c>
      <c r="I68" s="140">
        <v>976</v>
      </c>
      <c r="J68" s="115">
        <v>20</v>
      </c>
      <c r="K68" s="116">
        <v>2.0491803278688523</v>
      </c>
    </row>
    <row r="69" spans="1:11" ht="14.1" customHeight="1" x14ac:dyDescent="0.2">
      <c r="A69" s="306">
        <v>83</v>
      </c>
      <c r="B69" s="307" t="s">
        <v>304</v>
      </c>
      <c r="C69" s="308"/>
      <c r="D69" s="113">
        <v>6.3596686559187674</v>
      </c>
      <c r="E69" s="115">
        <v>12138</v>
      </c>
      <c r="F69" s="114">
        <v>12259</v>
      </c>
      <c r="G69" s="114">
        <v>12179</v>
      </c>
      <c r="H69" s="114">
        <v>11881</v>
      </c>
      <c r="I69" s="140">
        <v>11881</v>
      </c>
      <c r="J69" s="115">
        <v>257</v>
      </c>
      <c r="K69" s="116">
        <v>2.1631175826950595</v>
      </c>
    </row>
    <row r="70" spans="1:11" ht="14.1" customHeight="1" x14ac:dyDescent="0.2">
      <c r="A70" s="306" t="s">
        <v>305</v>
      </c>
      <c r="B70" s="307" t="s">
        <v>306</v>
      </c>
      <c r="C70" s="308"/>
      <c r="D70" s="113">
        <v>5.3453072687166969</v>
      </c>
      <c r="E70" s="115">
        <v>10202</v>
      </c>
      <c r="F70" s="114">
        <v>10321</v>
      </c>
      <c r="G70" s="114">
        <v>10257</v>
      </c>
      <c r="H70" s="114">
        <v>9983</v>
      </c>
      <c r="I70" s="140">
        <v>9971</v>
      </c>
      <c r="J70" s="115">
        <v>231</v>
      </c>
      <c r="K70" s="116">
        <v>2.3167184836024473</v>
      </c>
    </row>
    <row r="71" spans="1:11" ht="14.1" customHeight="1" x14ac:dyDescent="0.2">
      <c r="A71" s="306"/>
      <c r="B71" s="307" t="s">
        <v>307</v>
      </c>
      <c r="C71" s="308"/>
      <c r="D71" s="113">
        <v>2.7460062140113908</v>
      </c>
      <c r="E71" s="115">
        <v>5241</v>
      </c>
      <c r="F71" s="114">
        <v>5349</v>
      </c>
      <c r="G71" s="114">
        <v>5294</v>
      </c>
      <c r="H71" s="114">
        <v>5094</v>
      </c>
      <c r="I71" s="140">
        <v>5103</v>
      </c>
      <c r="J71" s="115">
        <v>138</v>
      </c>
      <c r="K71" s="116">
        <v>2.7042915931804821</v>
      </c>
    </row>
    <row r="72" spans="1:11" ht="14.1" customHeight="1" x14ac:dyDescent="0.2">
      <c r="A72" s="306">
        <v>84</v>
      </c>
      <c r="B72" s="307" t="s">
        <v>308</v>
      </c>
      <c r="C72" s="308"/>
      <c r="D72" s="113">
        <v>1.4439979251698898</v>
      </c>
      <c r="E72" s="115">
        <v>2756</v>
      </c>
      <c r="F72" s="114">
        <v>2798</v>
      </c>
      <c r="G72" s="114">
        <v>2737</v>
      </c>
      <c r="H72" s="114">
        <v>2706</v>
      </c>
      <c r="I72" s="140">
        <v>2664</v>
      </c>
      <c r="J72" s="115">
        <v>92</v>
      </c>
      <c r="K72" s="116">
        <v>3.4534534534534536</v>
      </c>
    </row>
    <row r="73" spans="1:11" ht="14.1" customHeight="1" x14ac:dyDescent="0.2">
      <c r="A73" s="306" t="s">
        <v>309</v>
      </c>
      <c r="B73" s="307" t="s">
        <v>310</v>
      </c>
      <c r="C73" s="308"/>
      <c r="D73" s="113">
        <v>0.6124940401029032</v>
      </c>
      <c r="E73" s="115">
        <v>1169</v>
      </c>
      <c r="F73" s="114">
        <v>1160</v>
      </c>
      <c r="G73" s="114">
        <v>1132</v>
      </c>
      <c r="H73" s="114">
        <v>1155</v>
      </c>
      <c r="I73" s="140">
        <v>1125</v>
      </c>
      <c r="J73" s="115">
        <v>44</v>
      </c>
      <c r="K73" s="116">
        <v>3.911111111111111</v>
      </c>
    </row>
    <row r="74" spans="1:11" ht="14.1" customHeight="1" x14ac:dyDescent="0.2">
      <c r="A74" s="306" t="s">
        <v>311</v>
      </c>
      <c r="B74" s="307" t="s">
        <v>312</v>
      </c>
      <c r="C74" s="308"/>
      <c r="D74" s="113">
        <v>0.24520719484016998</v>
      </c>
      <c r="E74" s="115">
        <v>468</v>
      </c>
      <c r="F74" s="114">
        <v>469</v>
      </c>
      <c r="G74" s="114">
        <v>466</v>
      </c>
      <c r="H74" s="114">
        <v>468</v>
      </c>
      <c r="I74" s="140">
        <v>472</v>
      </c>
      <c r="J74" s="115">
        <v>-4</v>
      </c>
      <c r="K74" s="116">
        <v>-0.84745762711864403</v>
      </c>
    </row>
    <row r="75" spans="1:11" ht="14.1" customHeight="1" x14ac:dyDescent="0.2">
      <c r="A75" s="306" t="s">
        <v>313</v>
      </c>
      <c r="B75" s="307" t="s">
        <v>314</v>
      </c>
      <c r="C75" s="308"/>
      <c r="D75" s="113">
        <v>0.11579228645230248</v>
      </c>
      <c r="E75" s="115">
        <v>221</v>
      </c>
      <c r="F75" s="114">
        <v>228</v>
      </c>
      <c r="G75" s="114">
        <v>224</v>
      </c>
      <c r="H75" s="114">
        <v>221</v>
      </c>
      <c r="I75" s="140">
        <v>212</v>
      </c>
      <c r="J75" s="115">
        <v>9</v>
      </c>
      <c r="K75" s="116">
        <v>4.2452830188679247</v>
      </c>
    </row>
    <row r="76" spans="1:11" ht="14.1" customHeight="1" x14ac:dyDescent="0.2">
      <c r="A76" s="306">
        <v>91</v>
      </c>
      <c r="B76" s="307" t="s">
        <v>315</v>
      </c>
      <c r="C76" s="308"/>
      <c r="D76" s="113">
        <v>0.35942764029990726</v>
      </c>
      <c r="E76" s="115">
        <v>686</v>
      </c>
      <c r="F76" s="114">
        <v>679</v>
      </c>
      <c r="G76" s="114">
        <v>667</v>
      </c>
      <c r="H76" s="114">
        <v>655</v>
      </c>
      <c r="I76" s="140">
        <v>657</v>
      </c>
      <c r="J76" s="115">
        <v>29</v>
      </c>
      <c r="K76" s="116">
        <v>4.4140030441400304</v>
      </c>
    </row>
    <row r="77" spans="1:11" ht="14.1" customHeight="1" x14ac:dyDescent="0.2">
      <c r="A77" s="306">
        <v>92</v>
      </c>
      <c r="B77" s="307" t="s">
        <v>316</v>
      </c>
      <c r="C77" s="308"/>
      <c r="D77" s="113">
        <v>1.525209709785758</v>
      </c>
      <c r="E77" s="115">
        <v>2911</v>
      </c>
      <c r="F77" s="114">
        <v>2924</v>
      </c>
      <c r="G77" s="114">
        <v>2902</v>
      </c>
      <c r="H77" s="114">
        <v>2913</v>
      </c>
      <c r="I77" s="140">
        <v>2916</v>
      </c>
      <c r="J77" s="115">
        <v>-5</v>
      </c>
      <c r="K77" s="116">
        <v>-0.17146776406035666</v>
      </c>
    </row>
    <row r="78" spans="1:11" ht="14.1" customHeight="1" x14ac:dyDescent="0.2">
      <c r="A78" s="306">
        <v>93</v>
      </c>
      <c r="B78" s="307" t="s">
        <v>317</v>
      </c>
      <c r="C78" s="308"/>
      <c r="D78" s="113">
        <v>0.15770804625404095</v>
      </c>
      <c r="E78" s="115">
        <v>301</v>
      </c>
      <c r="F78" s="114">
        <v>307</v>
      </c>
      <c r="G78" s="114">
        <v>319</v>
      </c>
      <c r="H78" s="114">
        <v>309</v>
      </c>
      <c r="I78" s="140">
        <v>310</v>
      </c>
      <c r="J78" s="115">
        <v>-9</v>
      </c>
      <c r="K78" s="116">
        <v>-2.903225806451613</v>
      </c>
    </row>
    <row r="79" spans="1:11" ht="14.1" customHeight="1" x14ac:dyDescent="0.2">
      <c r="A79" s="306">
        <v>94</v>
      </c>
      <c r="B79" s="307" t="s">
        <v>318</v>
      </c>
      <c r="C79" s="308"/>
      <c r="D79" s="113">
        <v>0.33951765439408149</v>
      </c>
      <c r="E79" s="115">
        <v>648</v>
      </c>
      <c r="F79" s="114">
        <v>689</v>
      </c>
      <c r="G79" s="114">
        <v>726</v>
      </c>
      <c r="H79" s="114">
        <v>642</v>
      </c>
      <c r="I79" s="140">
        <v>659</v>
      </c>
      <c r="J79" s="115">
        <v>-11</v>
      </c>
      <c r="K79" s="116">
        <v>-1.6691957511380879</v>
      </c>
    </row>
    <row r="80" spans="1:11" ht="14.1" customHeight="1" x14ac:dyDescent="0.2">
      <c r="A80" s="306" t="s">
        <v>319</v>
      </c>
      <c r="B80" s="307" t="s">
        <v>320</v>
      </c>
      <c r="C80" s="308"/>
      <c r="D80" s="113">
        <v>5.2394699752173072E-3</v>
      </c>
      <c r="E80" s="115">
        <v>10</v>
      </c>
      <c r="F80" s="114">
        <v>10</v>
      </c>
      <c r="G80" s="114">
        <v>12</v>
      </c>
      <c r="H80" s="114">
        <v>12</v>
      </c>
      <c r="I80" s="140">
        <v>13</v>
      </c>
      <c r="J80" s="115">
        <v>-3</v>
      </c>
      <c r="K80" s="116">
        <v>-23.076923076923077</v>
      </c>
    </row>
    <row r="81" spans="1:11" ht="14.1" customHeight="1" x14ac:dyDescent="0.2">
      <c r="A81" s="310" t="s">
        <v>321</v>
      </c>
      <c r="B81" s="311" t="s">
        <v>224</v>
      </c>
      <c r="C81" s="312"/>
      <c r="D81" s="125">
        <v>0.319083721490734</v>
      </c>
      <c r="E81" s="143">
        <v>609</v>
      </c>
      <c r="F81" s="144">
        <v>619</v>
      </c>
      <c r="G81" s="144">
        <v>652</v>
      </c>
      <c r="H81" s="144">
        <v>623</v>
      </c>
      <c r="I81" s="145">
        <v>635</v>
      </c>
      <c r="J81" s="143">
        <v>-26</v>
      </c>
      <c r="K81" s="146">
        <v>-4.0944881889763778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48360</v>
      </c>
      <c r="E12" s="114">
        <v>50638</v>
      </c>
      <c r="F12" s="114">
        <v>50637</v>
      </c>
      <c r="G12" s="114">
        <v>50912</v>
      </c>
      <c r="H12" s="140">
        <v>50113</v>
      </c>
      <c r="I12" s="115">
        <v>-1753</v>
      </c>
      <c r="J12" s="116">
        <v>-3.4980943068664816</v>
      </c>
      <c r="K12"/>
      <c r="L12"/>
      <c r="M12"/>
      <c r="N12"/>
      <c r="O12"/>
      <c r="P12"/>
    </row>
    <row r="13" spans="1:16" s="110" customFormat="1" ht="14.45" customHeight="1" x14ac:dyDescent="0.2">
      <c r="A13" s="120" t="s">
        <v>105</v>
      </c>
      <c r="B13" s="119" t="s">
        <v>106</v>
      </c>
      <c r="C13" s="113">
        <v>38.535980148883375</v>
      </c>
      <c r="D13" s="115">
        <v>18636</v>
      </c>
      <c r="E13" s="114">
        <v>19549</v>
      </c>
      <c r="F13" s="114">
        <v>19585</v>
      </c>
      <c r="G13" s="114">
        <v>19675</v>
      </c>
      <c r="H13" s="140">
        <v>19333</v>
      </c>
      <c r="I13" s="115">
        <v>-697</v>
      </c>
      <c r="J13" s="116">
        <v>-3.6052345730098794</v>
      </c>
      <c r="K13"/>
      <c r="L13"/>
      <c r="M13"/>
      <c r="N13"/>
      <c r="O13"/>
      <c r="P13"/>
    </row>
    <row r="14" spans="1:16" s="110" customFormat="1" ht="14.45" customHeight="1" x14ac:dyDescent="0.2">
      <c r="A14" s="120"/>
      <c r="B14" s="119" t="s">
        <v>107</v>
      </c>
      <c r="C14" s="113">
        <v>61.464019851116625</v>
      </c>
      <c r="D14" s="115">
        <v>29724</v>
      </c>
      <c r="E14" s="114">
        <v>31089</v>
      </c>
      <c r="F14" s="114">
        <v>31052</v>
      </c>
      <c r="G14" s="114">
        <v>31237</v>
      </c>
      <c r="H14" s="140">
        <v>30780</v>
      </c>
      <c r="I14" s="115">
        <v>-1056</v>
      </c>
      <c r="J14" s="116">
        <v>-3.4307992202729043</v>
      </c>
      <c r="K14"/>
      <c r="L14"/>
      <c r="M14"/>
      <c r="N14"/>
      <c r="O14"/>
      <c r="P14"/>
    </row>
    <row r="15" spans="1:16" s="110" customFormat="1" ht="14.45" customHeight="1" x14ac:dyDescent="0.2">
      <c r="A15" s="118" t="s">
        <v>105</v>
      </c>
      <c r="B15" s="121" t="s">
        <v>108</v>
      </c>
      <c r="C15" s="113">
        <v>18.056244830438377</v>
      </c>
      <c r="D15" s="115">
        <v>8732</v>
      </c>
      <c r="E15" s="114">
        <v>9434</v>
      </c>
      <c r="F15" s="114">
        <v>9380</v>
      </c>
      <c r="G15" s="114">
        <v>9517</v>
      </c>
      <c r="H15" s="140">
        <v>9086</v>
      </c>
      <c r="I15" s="115">
        <v>-354</v>
      </c>
      <c r="J15" s="116">
        <v>-3.8961038961038961</v>
      </c>
      <c r="K15"/>
      <c r="L15"/>
      <c r="M15"/>
      <c r="N15"/>
      <c r="O15"/>
      <c r="P15"/>
    </row>
    <row r="16" spans="1:16" s="110" customFormat="1" ht="14.45" customHeight="1" x14ac:dyDescent="0.2">
      <c r="A16" s="118"/>
      <c r="B16" s="121" t="s">
        <v>109</v>
      </c>
      <c r="C16" s="113">
        <v>47.1505376344086</v>
      </c>
      <c r="D16" s="115">
        <v>22802</v>
      </c>
      <c r="E16" s="114">
        <v>24068</v>
      </c>
      <c r="F16" s="114">
        <v>24091</v>
      </c>
      <c r="G16" s="114">
        <v>24327</v>
      </c>
      <c r="H16" s="140">
        <v>24235</v>
      </c>
      <c r="I16" s="115">
        <v>-1433</v>
      </c>
      <c r="J16" s="116">
        <v>-5.9129358365999591</v>
      </c>
      <c r="K16"/>
      <c r="L16"/>
      <c r="M16"/>
      <c r="N16"/>
      <c r="O16"/>
      <c r="P16"/>
    </row>
    <row r="17" spans="1:16" s="110" customFormat="1" ht="14.45" customHeight="1" x14ac:dyDescent="0.2">
      <c r="A17" s="118"/>
      <c r="B17" s="121" t="s">
        <v>110</v>
      </c>
      <c r="C17" s="113">
        <v>19.751861042183624</v>
      </c>
      <c r="D17" s="115">
        <v>9552</v>
      </c>
      <c r="E17" s="114">
        <v>9684</v>
      </c>
      <c r="F17" s="114">
        <v>9771</v>
      </c>
      <c r="G17" s="114">
        <v>9768</v>
      </c>
      <c r="H17" s="140">
        <v>9574</v>
      </c>
      <c r="I17" s="115">
        <v>-22</v>
      </c>
      <c r="J17" s="116">
        <v>-0.22978901190724879</v>
      </c>
      <c r="K17"/>
      <c r="L17"/>
      <c r="M17"/>
      <c r="N17"/>
      <c r="O17"/>
      <c r="P17"/>
    </row>
    <row r="18" spans="1:16" s="110" customFormat="1" ht="14.45" customHeight="1" x14ac:dyDescent="0.2">
      <c r="A18" s="120"/>
      <c r="B18" s="121" t="s">
        <v>111</v>
      </c>
      <c r="C18" s="113">
        <v>15.041356492969395</v>
      </c>
      <c r="D18" s="115">
        <v>7274</v>
      </c>
      <c r="E18" s="114">
        <v>7452</v>
      </c>
      <c r="F18" s="114">
        <v>7395</v>
      </c>
      <c r="G18" s="114">
        <v>7300</v>
      </c>
      <c r="H18" s="140">
        <v>7218</v>
      </c>
      <c r="I18" s="115">
        <v>56</v>
      </c>
      <c r="J18" s="116">
        <v>0.77583818232197288</v>
      </c>
      <c r="K18"/>
      <c r="L18"/>
      <c r="M18"/>
      <c r="N18"/>
      <c r="O18"/>
      <c r="P18"/>
    </row>
    <row r="19" spans="1:16" s="110" customFormat="1" ht="14.45" customHeight="1" x14ac:dyDescent="0.2">
      <c r="A19" s="120"/>
      <c r="B19" s="121" t="s">
        <v>112</v>
      </c>
      <c r="C19" s="113">
        <v>1.4867659222497933</v>
      </c>
      <c r="D19" s="115">
        <v>719</v>
      </c>
      <c r="E19" s="114">
        <v>690</v>
      </c>
      <c r="F19" s="114">
        <v>702</v>
      </c>
      <c r="G19" s="114">
        <v>600</v>
      </c>
      <c r="H19" s="140">
        <v>573</v>
      </c>
      <c r="I19" s="115">
        <v>146</v>
      </c>
      <c r="J19" s="116">
        <v>25.479930191972077</v>
      </c>
      <c r="K19"/>
      <c r="L19"/>
      <c r="M19"/>
      <c r="N19"/>
      <c r="O19"/>
      <c r="P19"/>
    </row>
    <row r="20" spans="1:16" s="110" customFormat="1" ht="14.45" customHeight="1" x14ac:dyDescent="0.2">
      <c r="A20" s="120" t="s">
        <v>113</v>
      </c>
      <c r="B20" s="119" t="s">
        <v>116</v>
      </c>
      <c r="C20" s="113">
        <v>87.630272952853602</v>
      </c>
      <c r="D20" s="115">
        <v>42378</v>
      </c>
      <c r="E20" s="114">
        <v>44288</v>
      </c>
      <c r="F20" s="114">
        <v>44321</v>
      </c>
      <c r="G20" s="114">
        <v>44715</v>
      </c>
      <c r="H20" s="140">
        <v>44049</v>
      </c>
      <c r="I20" s="115">
        <v>-1671</v>
      </c>
      <c r="J20" s="116">
        <v>-3.7935026901859294</v>
      </c>
      <c r="K20"/>
      <c r="L20"/>
      <c r="M20"/>
      <c r="N20"/>
      <c r="O20"/>
      <c r="P20"/>
    </row>
    <row r="21" spans="1:16" s="110" customFormat="1" ht="14.45" customHeight="1" x14ac:dyDescent="0.2">
      <c r="A21" s="123"/>
      <c r="B21" s="124" t="s">
        <v>117</v>
      </c>
      <c r="C21" s="125">
        <v>12.040942928039703</v>
      </c>
      <c r="D21" s="143">
        <v>5823</v>
      </c>
      <c r="E21" s="144">
        <v>6163</v>
      </c>
      <c r="F21" s="144">
        <v>6154</v>
      </c>
      <c r="G21" s="144">
        <v>6039</v>
      </c>
      <c r="H21" s="145">
        <v>5910</v>
      </c>
      <c r="I21" s="143">
        <v>-87</v>
      </c>
      <c r="J21" s="146">
        <v>-1.4720812182741116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49035</v>
      </c>
      <c r="E56" s="114">
        <v>51256</v>
      </c>
      <c r="F56" s="114">
        <v>51372</v>
      </c>
      <c r="G56" s="114">
        <v>51707</v>
      </c>
      <c r="H56" s="140">
        <v>51058</v>
      </c>
      <c r="I56" s="115">
        <v>-2023</v>
      </c>
      <c r="J56" s="116">
        <v>-3.9621606800109679</v>
      </c>
      <c r="K56"/>
      <c r="L56"/>
      <c r="M56"/>
      <c r="N56"/>
      <c r="O56"/>
      <c r="P56"/>
    </row>
    <row r="57" spans="1:16" s="110" customFormat="1" ht="14.45" customHeight="1" x14ac:dyDescent="0.2">
      <c r="A57" s="120" t="s">
        <v>105</v>
      </c>
      <c r="B57" s="119" t="s">
        <v>106</v>
      </c>
      <c r="C57" s="113">
        <v>39.881717140817784</v>
      </c>
      <c r="D57" s="115">
        <v>19556</v>
      </c>
      <c r="E57" s="114">
        <v>20388</v>
      </c>
      <c r="F57" s="114">
        <v>20462</v>
      </c>
      <c r="G57" s="114">
        <v>20515</v>
      </c>
      <c r="H57" s="140">
        <v>20127</v>
      </c>
      <c r="I57" s="115">
        <v>-571</v>
      </c>
      <c r="J57" s="116">
        <v>-2.8369851443334824</v>
      </c>
    </row>
    <row r="58" spans="1:16" s="110" customFormat="1" ht="14.45" customHeight="1" x14ac:dyDescent="0.2">
      <c r="A58" s="120"/>
      <c r="B58" s="119" t="s">
        <v>107</v>
      </c>
      <c r="C58" s="113">
        <v>60.118282859182216</v>
      </c>
      <c r="D58" s="115">
        <v>29479</v>
      </c>
      <c r="E58" s="114">
        <v>30868</v>
      </c>
      <c r="F58" s="114">
        <v>30910</v>
      </c>
      <c r="G58" s="114">
        <v>31192</v>
      </c>
      <c r="H58" s="140">
        <v>30931</v>
      </c>
      <c r="I58" s="115">
        <v>-1452</v>
      </c>
      <c r="J58" s="116">
        <v>-4.694319614626103</v>
      </c>
    </row>
    <row r="59" spans="1:16" s="110" customFormat="1" ht="14.45" customHeight="1" x14ac:dyDescent="0.2">
      <c r="A59" s="118" t="s">
        <v>105</v>
      </c>
      <c r="B59" s="121" t="s">
        <v>108</v>
      </c>
      <c r="C59" s="113">
        <v>16.612623636178242</v>
      </c>
      <c r="D59" s="115">
        <v>8146</v>
      </c>
      <c r="E59" s="114">
        <v>8795</v>
      </c>
      <c r="F59" s="114">
        <v>8823</v>
      </c>
      <c r="G59" s="114">
        <v>9048</v>
      </c>
      <c r="H59" s="140">
        <v>8675</v>
      </c>
      <c r="I59" s="115">
        <v>-529</v>
      </c>
      <c r="J59" s="116">
        <v>-6.097982708933718</v>
      </c>
    </row>
    <row r="60" spans="1:16" s="110" customFormat="1" ht="14.45" customHeight="1" x14ac:dyDescent="0.2">
      <c r="A60" s="118"/>
      <c r="B60" s="121" t="s">
        <v>109</v>
      </c>
      <c r="C60" s="113">
        <v>48.037116345467524</v>
      </c>
      <c r="D60" s="115">
        <v>23555</v>
      </c>
      <c r="E60" s="114">
        <v>24742</v>
      </c>
      <c r="F60" s="114">
        <v>24827</v>
      </c>
      <c r="G60" s="114">
        <v>25055</v>
      </c>
      <c r="H60" s="140">
        <v>25009</v>
      </c>
      <c r="I60" s="115">
        <v>-1454</v>
      </c>
      <c r="J60" s="116">
        <v>-5.8139069934823464</v>
      </c>
    </row>
    <row r="61" spans="1:16" s="110" customFormat="1" ht="14.45" customHeight="1" x14ac:dyDescent="0.2">
      <c r="A61" s="118"/>
      <c r="B61" s="121" t="s">
        <v>110</v>
      </c>
      <c r="C61" s="113">
        <v>20.187621086978687</v>
      </c>
      <c r="D61" s="115">
        <v>9899</v>
      </c>
      <c r="E61" s="114">
        <v>10076</v>
      </c>
      <c r="F61" s="114">
        <v>10151</v>
      </c>
      <c r="G61" s="114">
        <v>10155</v>
      </c>
      <c r="H61" s="140">
        <v>9982</v>
      </c>
      <c r="I61" s="115">
        <v>-83</v>
      </c>
      <c r="J61" s="116">
        <v>-0.83149669404928872</v>
      </c>
    </row>
    <row r="62" spans="1:16" s="110" customFormat="1" ht="14.45" customHeight="1" x14ac:dyDescent="0.2">
      <c r="A62" s="120"/>
      <c r="B62" s="121" t="s">
        <v>111</v>
      </c>
      <c r="C62" s="113">
        <v>15.162638931375549</v>
      </c>
      <c r="D62" s="115">
        <v>7435</v>
      </c>
      <c r="E62" s="114">
        <v>7643</v>
      </c>
      <c r="F62" s="114">
        <v>7571</v>
      </c>
      <c r="G62" s="114">
        <v>7449</v>
      </c>
      <c r="H62" s="140">
        <v>7392</v>
      </c>
      <c r="I62" s="115">
        <v>43</v>
      </c>
      <c r="J62" s="116">
        <v>0.58170995670995673</v>
      </c>
    </row>
    <row r="63" spans="1:16" s="110" customFormat="1" ht="14.45" customHeight="1" x14ac:dyDescent="0.2">
      <c r="A63" s="120"/>
      <c r="B63" s="121" t="s">
        <v>112</v>
      </c>
      <c r="C63" s="113">
        <v>1.4581421433669828</v>
      </c>
      <c r="D63" s="115">
        <v>715</v>
      </c>
      <c r="E63" s="114">
        <v>707</v>
      </c>
      <c r="F63" s="114">
        <v>697</v>
      </c>
      <c r="G63" s="114">
        <v>598</v>
      </c>
      <c r="H63" s="140">
        <v>573</v>
      </c>
      <c r="I63" s="115">
        <v>142</v>
      </c>
      <c r="J63" s="116">
        <v>24.781849912739965</v>
      </c>
    </row>
    <row r="64" spans="1:16" s="110" customFormat="1" ht="14.45" customHeight="1" x14ac:dyDescent="0.2">
      <c r="A64" s="120" t="s">
        <v>113</v>
      </c>
      <c r="B64" s="119" t="s">
        <v>116</v>
      </c>
      <c r="C64" s="113">
        <v>88.239012949933723</v>
      </c>
      <c r="D64" s="115">
        <v>43268</v>
      </c>
      <c r="E64" s="114">
        <v>45194</v>
      </c>
      <c r="F64" s="114">
        <v>45364</v>
      </c>
      <c r="G64" s="114">
        <v>45751</v>
      </c>
      <c r="H64" s="140">
        <v>45232</v>
      </c>
      <c r="I64" s="115">
        <v>-1964</v>
      </c>
      <c r="J64" s="116">
        <v>-4.3420587194906259</v>
      </c>
    </row>
    <row r="65" spans="1:10" s="110" customFormat="1" ht="14.45" customHeight="1" x14ac:dyDescent="0.2">
      <c r="A65" s="123"/>
      <c r="B65" s="124" t="s">
        <v>117</v>
      </c>
      <c r="C65" s="125">
        <v>11.44488630570001</v>
      </c>
      <c r="D65" s="143">
        <v>5612</v>
      </c>
      <c r="E65" s="144">
        <v>5885</v>
      </c>
      <c r="F65" s="144">
        <v>5848</v>
      </c>
      <c r="G65" s="144">
        <v>5795</v>
      </c>
      <c r="H65" s="145">
        <v>5684</v>
      </c>
      <c r="I65" s="143">
        <v>-72</v>
      </c>
      <c r="J65" s="146">
        <v>-1.2667135819845179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48360</v>
      </c>
      <c r="G11" s="114">
        <v>50638</v>
      </c>
      <c r="H11" s="114">
        <v>50637</v>
      </c>
      <c r="I11" s="114">
        <v>50912</v>
      </c>
      <c r="J11" s="140">
        <v>50113</v>
      </c>
      <c r="K11" s="114">
        <v>-1753</v>
      </c>
      <c r="L11" s="116">
        <v>-3.4980943068664816</v>
      </c>
    </row>
    <row r="12" spans="1:17" s="110" customFormat="1" ht="24" customHeight="1" x14ac:dyDescent="0.2">
      <c r="A12" s="604" t="s">
        <v>185</v>
      </c>
      <c r="B12" s="605"/>
      <c r="C12" s="605"/>
      <c r="D12" s="606"/>
      <c r="E12" s="113">
        <v>38.535980148883375</v>
      </c>
      <c r="F12" s="115">
        <v>18636</v>
      </c>
      <c r="G12" s="114">
        <v>19549</v>
      </c>
      <c r="H12" s="114">
        <v>19585</v>
      </c>
      <c r="I12" s="114">
        <v>19675</v>
      </c>
      <c r="J12" s="140">
        <v>19333</v>
      </c>
      <c r="K12" s="114">
        <v>-697</v>
      </c>
      <c r="L12" s="116">
        <v>-3.6052345730098794</v>
      </c>
    </row>
    <row r="13" spans="1:17" s="110" customFormat="1" ht="15" customHeight="1" x14ac:dyDescent="0.2">
      <c r="A13" s="120"/>
      <c r="B13" s="612" t="s">
        <v>107</v>
      </c>
      <c r="C13" s="612"/>
      <c r="E13" s="113">
        <v>61.464019851116625</v>
      </c>
      <c r="F13" s="115">
        <v>29724</v>
      </c>
      <c r="G13" s="114">
        <v>31089</v>
      </c>
      <c r="H13" s="114">
        <v>31052</v>
      </c>
      <c r="I13" s="114">
        <v>31237</v>
      </c>
      <c r="J13" s="140">
        <v>30780</v>
      </c>
      <c r="K13" s="114">
        <v>-1056</v>
      </c>
      <c r="L13" s="116">
        <v>-3.4307992202729043</v>
      </c>
    </row>
    <row r="14" spans="1:17" s="110" customFormat="1" ht="22.5" customHeight="1" x14ac:dyDescent="0.2">
      <c r="A14" s="604" t="s">
        <v>186</v>
      </c>
      <c r="B14" s="605"/>
      <c r="C14" s="605"/>
      <c r="D14" s="606"/>
      <c r="E14" s="113">
        <v>18.056244830438377</v>
      </c>
      <c r="F14" s="115">
        <v>8732</v>
      </c>
      <c r="G14" s="114">
        <v>9434</v>
      </c>
      <c r="H14" s="114">
        <v>9380</v>
      </c>
      <c r="I14" s="114">
        <v>9517</v>
      </c>
      <c r="J14" s="140">
        <v>9086</v>
      </c>
      <c r="K14" s="114">
        <v>-354</v>
      </c>
      <c r="L14" s="116">
        <v>-3.8961038961038961</v>
      </c>
    </row>
    <row r="15" spans="1:17" s="110" customFormat="1" ht="15" customHeight="1" x14ac:dyDescent="0.2">
      <c r="A15" s="120"/>
      <c r="B15" s="119"/>
      <c r="C15" s="258" t="s">
        <v>106</v>
      </c>
      <c r="E15" s="113">
        <v>41.491067338524964</v>
      </c>
      <c r="F15" s="115">
        <v>3623</v>
      </c>
      <c r="G15" s="114">
        <v>3898</v>
      </c>
      <c r="H15" s="114">
        <v>3864</v>
      </c>
      <c r="I15" s="114">
        <v>3972</v>
      </c>
      <c r="J15" s="140">
        <v>3837</v>
      </c>
      <c r="K15" s="114">
        <v>-214</v>
      </c>
      <c r="L15" s="116">
        <v>-5.5772739119103463</v>
      </c>
    </row>
    <row r="16" spans="1:17" s="110" customFormat="1" ht="15" customHeight="1" x14ac:dyDescent="0.2">
      <c r="A16" s="120"/>
      <c r="B16" s="119"/>
      <c r="C16" s="258" t="s">
        <v>107</v>
      </c>
      <c r="E16" s="113">
        <v>58.508932661475036</v>
      </c>
      <c r="F16" s="115">
        <v>5109</v>
      </c>
      <c r="G16" s="114">
        <v>5536</v>
      </c>
      <c r="H16" s="114">
        <v>5516</v>
      </c>
      <c r="I16" s="114">
        <v>5545</v>
      </c>
      <c r="J16" s="140">
        <v>5249</v>
      </c>
      <c r="K16" s="114">
        <v>-140</v>
      </c>
      <c r="L16" s="116">
        <v>-2.6671746999428461</v>
      </c>
    </row>
    <row r="17" spans="1:12" s="110" customFormat="1" ht="15" customHeight="1" x14ac:dyDescent="0.2">
      <c r="A17" s="120"/>
      <c r="B17" s="121" t="s">
        <v>109</v>
      </c>
      <c r="C17" s="258"/>
      <c r="E17" s="113">
        <v>47.1505376344086</v>
      </c>
      <c r="F17" s="115">
        <v>22802</v>
      </c>
      <c r="G17" s="114">
        <v>24068</v>
      </c>
      <c r="H17" s="114">
        <v>24091</v>
      </c>
      <c r="I17" s="114">
        <v>24327</v>
      </c>
      <c r="J17" s="140">
        <v>24235</v>
      </c>
      <c r="K17" s="114">
        <v>-1433</v>
      </c>
      <c r="L17" s="116">
        <v>-5.9129358365999591</v>
      </c>
    </row>
    <row r="18" spans="1:12" s="110" customFormat="1" ht="15" customHeight="1" x14ac:dyDescent="0.2">
      <c r="A18" s="120"/>
      <c r="B18" s="119"/>
      <c r="C18" s="258" t="s">
        <v>106</v>
      </c>
      <c r="E18" s="113">
        <v>35.189895623190949</v>
      </c>
      <c r="F18" s="115">
        <v>8024</v>
      </c>
      <c r="G18" s="114">
        <v>8547</v>
      </c>
      <c r="H18" s="114">
        <v>8579</v>
      </c>
      <c r="I18" s="114">
        <v>8607</v>
      </c>
      <c r="J18" s="140">
        <v>8538</v>
      </c>
      <c r="K18" s="114">
        <v>-514</v>
      </c>
      <c r="L18" s="116">
        <v>-6.0201452330756622</v>
      </c>
    </row>
    <row r="19" spans="1:12" s="110" customFormat="1" ht="15" customHeight="1" x14ac:dyDescent="0.2">
      <c r="A19" s="120"/>
      <c r="B19" s="119"/>
      <c r="C19" s="258" t="s">
        <v>107</v>
      </c>
      <c r="E19" s="113">
        <v>64.810104376809051</v>
      </c>
      <c r="F19" s="115">
        <v>14778</v>
      </c>
      <c r="G19" s="114">
        <v>15521</v>
      </c>
      <c r="H19" s="114">
        <v>15512</v>
      </c>
      <c r="I19" s="114">
        <v>15720</v>
      </c>
      <c r="J19" s="140">
        <v>15697</v>
      </c>
      <c r="K19" s="114">
        <v>-919</v>
      </c>
      <c r="L19" s="116">
        <v>-5.85462190227432</v>
      </c>
    </row>
    <row r="20" spans="1:12" s="110" customFormat="1" ht="15" customHeight="1" x14ac:dyDescent="0.2">
      <c r="A20" s="120"/>
      <c r="B20" s="121" t="s">
        <v>110</v>
      </c>
      <c r="C20" s="258"/>
      <c r="E20" s="113">
        <v>19.751861042183624</v>
      </c>
      <c r="F20" s="115">
        <v>9552</v>
      </c>
      <c r="G20" s="114">
        <v>9684</v>
      </c>
      <c r="H20" s="114">
        <v>9771</v>
      </c>
      <c r="I20" s="114">
        <v>9768</v>
      </c>
      <c r="J20" s="140">
        <v>9574</v>
      </c>
      <c r="K20" s="114">
        <v>-22</v>
      </c>
      <c r="L20" s="116">
        <v>-0.22978901190724879</v>
      </c>
    </row>
    <row r="21" spans="1:12" s="110" customFormat="1" ht="15" customHeight="1" x14ac:dyDescent="0.2">
      <c r="A21" s="120"/>
      <c r="B21" s="119"/>
      <c r="C21" s="258" t="s">
        <v>106</v>
      </c>
      <c r="E21" s="113">
        <v>33.678810720268004</v>
      </c>
      <c r="F21" s="115">
        <v>3217</v>
      </c>
      <c r="G21" s="114">
        <v>3234</v>
      </c>
      <c r="H21" s="114">
        <v>3285</v>
      </c>
      <c r="I21" s="114">
        <v>3277</v>
      </c>
      <c r="J21" s="140">
        <v>3190</v>
      </c>
      <c r="K21" s="114">
        <v>27</v>
      </c>
      <c r="L21" s="116">
        <v>0.84639498432601878</v>
      </c>
    </row>
    <row r="22" spans="1:12" s="110" customFormat="1" ht="15" customHeight="1" x14ac:dyDescent="0.2">
      <c r="A22" s="120"/>
      <c r="B22" s="119"/>
      <c r="C22" s="258" t="s">
        <v>107</v>
      </c>
      <c r="E22" s="113">
        <v>66.321189279731996</v>
      </c>
      <c r="F22" s="115">
        <v>6335</v>
      </c>
      <c r="G22" s="114">
        <v>6450</v>
      </c>
      <c r="H22" s="114">
        <v>6486</v>
      </c>
      <c r="I22" s="114">
        <v>6491</v>
      </c>
      <c r="J22" s="140">
        <v>6384</v>
      </c>
      <c r="K22" s="114">
        <v>-49</v>
      </c>
      <c r="L22" s="116">
        <v>-0.76754385964912286</v>
      </c>
    </row>
    <row r="23" spans="1:12" s="110" customFormat="1" ht="15" customHeight="1" x14ac:dyDescent="0.2">
      <c r="A23" s="120"/>
      <c r="B23" s="121" t="s">
        <v>111</v>
      </c>
      <c r="C23" s="258"/>
      <c r="E23" s="113">
        <v>15.041356492969395</v>
      </c>
      <c r="F23" s="115">
        <v>7274</v>
      </c>
      <c r="G23" s="114">
        <v>7452</v>
      </c>
      <c r="H23" s="114">
        <v>7395</v>
      </c>
      <c r="I23" s="114">
        <v>7300</v>
      </c>
      <c r="J23" s="140">
        <v>7218</v>
      </c>
      <c r="K23" s="114">
        <v>56</v>
      </c>
      <c r="L23" s="116">
        <v>0.77583818232197288</v>
      </c>
    </row>
    <row r="24" spans="1:12" s="110" customFormat="1" ht="15" customHeight="1" x14ac:dyDescent="0.2">
      <c r="A24" s="120"/>
      <c r="B24" s="119"/>
      <c r="C24" s="258" t="s">
        <v>106</v>
      </c>
      <c r="E24" s="113">
        <v>51.855925213087708</v>
      </c>
      <c r="F24" s="115">
        <v>3772</v>
      </c>
      <c r="G24" s="114">
        <v>3870</v>
      </c>
      <c r="H24" s="114">
        <v>3857</v>
      </c>
      <c r="I24" s="114">
        <v>3819</v>
      </c>
      <c r="J24" s="140">
        <v>3768</v>
      </c>
      <c r="K24" s="114">
        <v>4</v>
      </c>
      <c r="L24" s="116">
        <v>0.10615711252653928</v>
      </c>
    </row>
    <row r="25" spans="1:12" s="110" customFormat="1" ht="15" customHeight="1" x14ac:dyDescent="0.2">
      <c r="A25" s="120"/>
      <c r="B25" s="119"/>
      <c r="C25" s="258" t="s">
        <v>107</v>
      </c>
      <c r="E25" s="113">
        <v>48.144074786912292</v>
      </c>
      <c r="F25" s="115">
        <v>3502</v>
      </c>
      <c r="G25" s="114">
        <v>3582</v>
      </c>
      <c r="H25" s="114">
        <v>3538</v>
      </c>
      <c r="I25" s="114">
        <v>3481</v>
      </c>
      <c r="J25" s="140">
        <v>3450</v>
      </c>
      <c r="K25" s="114">
        <v>52</v>
      </c>
      <c r="L25" s="116">
        <v>1.5072463768115942</v>
      </c>
    </row>
    <row r="26" spans="1:12" s="110" customFormat="1" ht="15" customHeight="1" x14ac:dyDescent="0.2">
      <c r="A26" s="120"/>
      <c r="C26" s="121" t="s">
        <v>187</v>
      </c>
      <c r="D26" s="110" t="s">
        <v>188</v>
      </c>
      <c r="E26" s="113">
        <v>1.4867659222497933</v>
      </c>
      <c r="F26" s="115">
        <v>719</v>
      </c>
      <c r="G26" s="114">
        <v>690</v>
      </c>
      <c r="H26" s="114">
        <v>702</v>
      </c>
      <c r="I26" s="114">
        <v>600</v>
      </c>
      <c r="J26" s="140">
        <v>573</v>
      </c>
      <c r="K26" s="114">
        <v>146</v>
      </c>
      <c r="L26" s="116">
        <v>25.479930191972077</v>
      </c>
    </row>
    <row r="27" spans="1:12" s="110" customFormat="1" ht="15" customHeight="1" x14ac:dyDescent="0.2">
      <c r="A27" s="120"/>
      <c r="B27" s="119"/>
      <c r="D27" s="259" t="s">
        <v>106</v>
      </c>
      <c r="E27" s="113">
        <v>46.453407510431155</v>
      </c>
      <c r="F27" s="115">
        <v>334</v>
      </c>
      <c r="G27" s="114">
        <v>313</v>
      </c>
      <c r="H27" s="114">
        <v>318</v>
      </c>
      <c r="I27" s="114">
        <v>276</v>
      </c>
      <c r="J27" s="140">
        <v>274</v>
      </c>
      <c r="K27" s="114">
        <v>60</v>
      </c>
      <c r="L27" s="116">
        <v>21.897810218978101</v>
      </c>
    </row>
    <row r="28" spans="1:12" s="110" customFormat="1" ht="15" customHeight="1" x14ac:dyDescent="0.2">
      <c r="A28" s="120"/>
      <c r="B28" s="119"/>
      <c r="D28" s="259" t="s">
        <v>107</v>
      </c>
      <c r="E28" s="113">
        <v>53.546592489568845</v>
      </c>
      <c r="F28" s="115">
        <v>385</v>
      </c>
      <c r="G28" s="114">
        <v>377</v>
      </c>
      <c r="H28" s="114">
        <v>384</v>
      </c>
      <c r="I28" s="114">
        <v>324</v>
      </c>
      <c r="J28" s="140">
        <v>299</v>
      </c>
      <c r="K28" s="114">
        <v>86</v>
      </c>
      <c r="L28" s="116">
        <v>28.762541806020067</v>
      </c>
    </row>
    <row r="29" spans="1:12" s="110" customFormat="1" ht="24" customHeight="1" x14ac:dyDescent="0.2">
      <c r="A29" s="604" t="s">
        <v>189</v>
      </c>
      <c r="B29" s="605"/>
      <c r="C29" s="605"/>
      <c r="D29" s="606"/>
      <c r="E29" s="113">
        <v>87.630272952853602</v>
      </c>
      <c r="F29" s="115">
        <v>42378</v>
      </c>
      <c r="G29" s="114">
        <v>44288</v>
      </c>
      <c r="H29" s="114">
        <v>44321</v>
      </c>
      <c r="I29" s="114">
        <v>44715</v>
      </c>
      <c r="J29" s="140">
        <v>44049</v>
      </c>
      <c r="K29" s="114">
        <v>-1671</v>
      </c>
      <c r="L29" s="116">
        <v>-3.7935026901859294</v>
      </c>
    </row>
    <row r="30" spans="1:12" s="110" customFormat="1" ht="15" customHeight="1" x14ac:dyDescent="0.2">
      <c r="A30" s="120"/>
      <c r="B30" s="119"/>
      <c r="C30" s="258" t="s">
        <v>106</v>
      </c>
      <c r="E30" s="113">
        <v>38.276936146113549</v>
      </c>
      <c r="F30" s="115">
        <v>16221</v>
      </c>
      <c r="G30" s="114">
        <v>16979</v>
      </c>
      <c r="H30" s="114">
        <v>17004</v>
      </c>
      <c r="I30" s="114">
        <v>17171</v>
      </c>
      <c r="J30" s="140">
        <v>16880</v>
      </c>
      <c r="K30" s="114">
        <v>-659</v>
      </c>
      <c r="L30" s="116">
        <v>-3.9040284360189572</v>
      </c>
    </row>
    <row r="31" spans="1:12" s="110" customFormat="1" ht="15" customHeight="1" x14ac:dyDescent="0.2">
      <c r="A31" s="120"/>
      <c r="B31" s="119"/>
      <c r="C31" s="258" t="s">
        <v>107</v>
      </c>
      <c r="E31" s="113">
        <v>61.723063853886451</v>
      </c>
      <c r="F31" s="115">
        <v>26157</v>
      </c>
      <c r="G31" s="114">
        <v>27309</v>
      </c>
      <c r="H31" s="114">
        <v>27317</v>
      </c>
      <c r="I31" s="114">
        <v>27544</v>
      </c>
      <c r="J31" s="140">
        <v>27169</v>
      </c>
      <c r="K31" s="114">
        <v>-1012</v>
      </c>
      <c r="L31" s="116">
        <v>-3.7248334498877398</v>
      </c>
    </row>
    <row r="32" spans="1:12" s="110" customFormat="1" ht="15" customHeight="1" x14ac:dyDescent="0.2">
      <c r="A32" s="120"/>
      <c r="B32" s="119" t="s">
        <v>117</v>
      </c>
      <c r="C32" s="258"/>
      <c r="E32" s="113">
        <v>12.040942928039703</v>
      </c>
      <c r="F32" s="114">
        <v>5823</v>
      </c>
      <c r="G32" s="114">
        <v>6163</v>
      </c>
      <c r="H32" s="114">
        <v>6154</v>
      </c>
      <c r="I32" s="114">
        <v>6039</v>
      </c>
      <c r="J32" s="140">
        <v>5910</v>
      </c>
      <c r="K32" s="114">
        <v>-87</v>
      </c>
      <c r="L32" s="116">
        <v>-1.4720812182741116</v>
      </c>
    </row>
    <row r="33" spans="1:12" s="110" customFormat="1" ht="15" customHeight="1" x14ac:dyDescent="0.2">
      <c r="A33" s="120"/>
      <c r="B33" s="119"/>
      <c r="C33" s="258" t="s">
        <v>106</v>
      </c>
      <c r="E33" s="113">
        <v>40.631976644341407</v>
      </c>
      <c r="F33" s="114">
        <v>2366</v>
      </c>
      <c r="G33" s="114">
        <v>2505</v>
      </c>
      <c r="H33" s="114">
        <v>2529</v>
      </c>
      <c r="I33" s="114">
        <v>2457</v>
      </c>
      <c r="J33" s="140">
        <v>2408</v>
      </c>
      <c r="K33" s="114">
        <v>-42</v>
      </c>
      <c r="L33" s="116">
        <v>-1.7441860465116279</v>
      </c>
    </row>
    <row r="34" spans="1:12" s="110" customFormat="1" ht="15" customHeight="1" x14ac:dyDescent="0.2">
      <c r="A34" s="120"/>
      <c r="B34" s="119"/>
      <c r="C34" s="258" t="s">
        <v>107</v>
      </c>
      <c r="E34" s="113">
        <v>59.368023355658593</v>
      </c>
      <c r="F34" s="114">
        <v>3457</v>
      </c>
      <c r="G34" s="114">
        <v>3658</v>
      </c>
      <c r="H34" s="114">
        <v>3625</v>
      </c>
      <c r="I34" s="114">
        <v>3582</v>
      </c>
      <c r="J34" s="140">
        <v>3502</v>
      </c>
      <c r="K34" s="114">
        <v>-45</v>
      </c>
      <c r="L34" s="116">
        <v>-1.2849800114220447</v>
      </c>
    </row>
    <row r="35" spans="1:12" s="110" customFormat="1" ht="24" customHeight="1" x14ac:dyDescent="0.2">
      <c r="A35" s="604" t="s">
        <v>192</v>
      </c>
      <c r="B35" s="605"/>
      <c r="C35" s="605"/>
      <c r="D35" s="606"/>
      <c r="E35" s="113">
        <v>20.862282878411911</v>
      </c>
      <c r="F35" s="114">
        <v>10089</v>
      </c>
      <c r="G35" s="114">
        <v>10517</v>
      </c>
      <c r="H35" s="114">
        <v>10583</v>
      </c>
      <c r="I35" s="114">
        <v>10889</v>
      </c>
      <c r="J35" s="114">
        <v>10389</v>
      </c>
      <c r="K35" s="318">
        <v>-300</v>
      </c>
      <c r="L35" s="319">
        <v>-2.8876696505919721</v>
      </c>
    </row>
    <row r="36" spans="1:12" s="110" customFormat="1" ht="15" customHeight="1" x14ac:dyDescent="0.2">
      <c r="A36" s="120"/>
      <c r="B36" s="119"/>
      <c r="C36" s="258" t="s">
        <v>106</v>
      </c>
      <c r="E36" s="113">
        <v>40.985231440182375</v>
      </c>
      <c r="F36" s="114">
        <v>4135</v>
      </c>
      <c r="G36" s="114">
        <v>4284</v>
      </c>
      <c r="H36" s="114">
        <v>4377</v>
      </c>
      <c r="I36" s="114">
        <v>4483</v>
      </c>
      <c r="J36" s="114">
        <v>4291</v>
      </c>
      <c r="K36" s="318">
        <v>-156</v>
      </c>
      <c r="L36" s="116">
        <v>-3.6355161966907481</v>
      </c>
    </row>
    <row r="37" spans="1:12" s="110" customFormat="1" ht="15" customHeight="1" x14ac:dyDescent="0.2">
      <c r="A37" s="120"/>
      <c r="B37" s="119"/>
      <c r="C37" s="258" t="s">
        <v>107</v>
      </c>
      <c r="E37" s="113">
        <v>59.014768559817625</v>
      </c>
      <c r="F37" s="114">
        <v>5954</v>
      </c>
      <c r="G37" s="114">
        <v>6233</v>
      </c>
      <c r="H37" s="114">
        <v>6206</v>
      </c>
      <c r="I37" s="114">
        <v>6406</v>
      </c>
      <c r="J37" s="140">
        <v>6098</v>
      </c>
      <c r="K37" s="114">
        <v>-144</v>
      </c>
      <c r="L37" s="116">
        <v>-2.3614299770416531</v>
      </c>
    </row>
    <row r="38" spans="1:12" s="110" customFormat="1" ht="15" customHeight="1" x14ac:dyDescent="0.2">
      <c r="A38" s="120"/>
      <c r="B38" s="119" t="s">
        <v>329</v>
      </c>
      <c r="C38" s="258"/>
      <c r="E38" s="113">
        <v>47.553763440860216</v>
      </c>
      <c r="F38" s="114">
        <v>22997</v>
      </c>
      <c r="G38" s="114">
        <v>23767</v>
      </c>
      <c r="H38" s="114">
        <v>23731</v>
      </c>
      <c r="I38" s="114">
        <v>23692</v>
      </c>
      <c r="J38" s="140">
        <v>23480</v>
      </c>
      <c r="K38" s="114">
        <v>-483</v>
      </c>
      <c r="L38" s="116">
        <v>-2.0570698466780239</v>
      </c>
    </row>
    <row r="39" spans="1:12" s="110" customFormat="1" ht="15" customHeight="1" x14ac:dyDescent="0.2">
      <c r="A39" s="120"/>
      <c r="B39" s="119"/>
      <c r="C39" s="258" t="s">
        <v>106</v>
      </c>
      <c r="E39" s="113">
        <v>39.444275340261775</v>
      </c>
      <c r="F39" s="115">
        <v>9071</v>
      </c>
      <c r="G39" s="114">
        <v>9433</v>
      </c>
      <c r="H39" s="114">
        <v>9410</v>
      </c>
      <c r="I39" s="114">
        <v>9362</v>
      </c>
      <c r="J39" s="140">
        <v>9299</v>
      </c>
      <c r="K39" s="114">
        <v>-228</v>
      </c>
      <c r="L39" s="116">
        <v>-2.4518765458651468</v>
      </c>
    </row>
    <row r="40" spans="1:12" s="110" customFormat="1" ht="15" customHeight="1" x14ac:dyDescent="0.2">
      <c r="A40" s="120"/>
      <c r="B40" s="119"/>
      <c r="C40" s="258" t="s">
        <v>107</v>
      </c>
      <c r="E40" s="113">
        <v>60.555724659738225</v>
      </c>
      <c r="F40" s="115">
        <v>13926</v>
      </c>
      <c r="G40" s="114">
        <v>14334</v>
      </c>
      <c r="H40" s="114">
        <v>14321</v>
      </c>
      <c r="I40" s="114">
        <v>14330</v>
      </c>
      <c r="J40" s="140">
        <v>14181</v>
      </c>
      <c r="K40" s="114">
        <v>-255</v>
      </c>
      <c r="L40" s="116">
        <v>-1.7981806642690925</v>
      </c>
    </row>
    <row r="41" spans="1:12" s="110" customFormat="1" ht="15" customHeight="1" x14ac:dyDescent="0.2">
      <c r="A41" s="120"/>
      <c r="B41" s="320" t="s">
        <v>516</v>
      </c>
      <c r="C41" s="258"/>
      <c r="E41" s="113">
        <v>6.4557485525227465</v>
      </c>
      <c r="F41" s="115">
        <v>3122</v>
      </c>
      <c r="G41" s="114">
        <v>3206</v>
      </c>
      <c r="H41" s="114">
        <v>3132</v>
      </c>
      <c r="I41" s="114">
        <v>3159</v>
      </c>
      <c r="J41" s="140">
        <v>3065</v>
      </c>
      <c r="K41" s="114">
        <v>57</v>
      </c>
      <c r="L41" s="116">
        <v>1.8597063621533443</v>
      </c>
    </row>
    <row r="42" spans="1:12" s="110" customFormat="1" ht="15" customHeight="1" x14ac:dyDescent="0.2">
      <c r="A42" s="120"/>
      <c r="B42" s="119"/>
      <c r="C42" s="268" t="s">
        <v>106</v>
      </c>
      <c r="D42" s="182"/>
      <c r="E42" s="113">
        <v>42.632927610506087</v>
      </c>
      <c r="F42" s="115">
        <v>1331</v>
      </c>
      <c r="G42" s="114">
        <v>1364</v>
      </c>
      <c r="H42" s="114">
        <v>1316</v>
      </c>
      <c r="I42" s="114">
        <v>1340</v>
      </c>
      <c r="J42" s="140">
        <v>1318</v>
      </c>
      <c r="K42" s="114">
        <v>13</v>
      </c>
      <c r="L42" s="116">
        <v>0.98634294385432475</v>
      </c>
    </row>
    <row r="43" spans="1:12" s="110" customFormat="1" ht="15" customHeight="1" x14ac:dyDescent="0.2">
      <c r="A43" s="120"/>
      <c r="B43" s="119"/>
      <c r="C43" s="268" t="s">
        <v>107</v>
      </c>
      <c r="D43" s="182"/>
      <c r="E43" s="113">
        <v>57.367072389493913</v>
      </c>
      <c r="F43" s="115">
        <v>1791</v>
      </c>
      <c r="G43" s="114">
        <v>1842</v>
      </c>
      <c r="H43" s="114">
        <v>1816</v>
      </c>
      <c r="I43" s="114">
        <v>1819</v>
      </c>
      <c r="J43" s="140">
        <v>1747</v>
      </c>
      <c r="K43" s="114">
        <v>44</v>
      </c>
      <c r="L43" s="116">
        <v>2.5186033199771036</v>
      </c>
    </row>
    <row r="44" spans="1:12" s="110" customFormat="1" ht="15" customHeight="1" x14ac:dyDescent="0.2">
      <c r="A44" s="120"/>
      <c r="B44" s="119" t="s">
        <v>205</v>
      </c>
      <c r="C44" s="268"/>
      <c r="D44" s="182"/>
      <c r="E44" s="113">
        <v>25.128205128205128</v>
      </c>
      <c r="F44" s="115">
        <v>12152</v>
      </c>
      <c r="G44" s="114">
        <v>13148</v>
      </c>
      <c r="H44" s="114">
        <v>13191</v>
      </c>
      <c r="I44" s="114">
        <v>13172</v>
      </c>
      <c r="J44" s="140">
        <v>13179</v>
      </c>
      <c r="K44" s="114">
        <v>-1027</v>
      </c>
      <c r="L44" s="116">
        <v>-7.7927005083845513</v>
      </c>
    </row>
    <row r="45" spans="1:12" s="110" customFormat="1" ht="15" customHeight="1" x14ac:dyDescent="0.2">
      <c r="A45" s="120"/>
      <c r="B45" s="119"/>
      <c r="C45" s="268" t="s">
        <v>106</v>
      </c>
      <c r="D45" s="182"/>
      <c r="E45" s="113">
        <v>33.731073074391048</v>
      </c>
      <c r="F45" s="115">
        <v>4099</v>
      </c>
      <c r="G45" s="114">
        <v>4468</v>
      </c>
      <c r="H45" s="114">
        <v>4482</v>
      </c>
      <c r="I45" s="114">
        <v>4490</v>
      </c>
      <c r="J45" s="140">
        <v>4425</v>
      </c>
      <c r="K45" s="114">
        <v>-326</v>
      </c>
      <c r="L45" s="116">
        <v>-7.3672316384180787</v>
      </c>
    </row>
    <row r="46" spans="1:12" s="110" customFormat="1" ht="15" customHeight="1" x14ac:dyDescent="0.2">
      <c r="A46" s="123"/>
      <c r="B46" s="124"/>
      <c r="C46" s="260" t="s">
        <v>107</v>
      </c>
      <c r="D46" s="261"/>
      <c r="E46" s="125">
        <v>66.268926925608952</v>
      </c>
      <c r="F46" s="143">
        <v>8053</v>
      </c>
      <c r="G46" s="144">
        <v>8680</v>
      </c>
      <c r="H46" s="144">
        <v>8709</v>
      </c>
      <c r="I46" s="144">
        <v>8682</v>
      </c>
      <c r="J46" s="145">
        <v>8754</v>
      </c>
      <c r="K46" s="144">
        <v>-701</v>
      </c>
      <c r="L46" s="146">
        <v>-8.0077678775416956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48360</v>
      </c>
      <c r="E11" s="114">
        <v>50638</v>
      </c>
      <c r="F11" s="114">
        <v>50637</v>
      </c>
      <c r="G11" s="114">
        <v>50912</v>
      </c>
      <c r="H11" s="140">
        <v>50113</v>
      </c>
      <c r="I11" s="115">
        <v>-1753</v>
      </c>
      <c r="J11" s="116">
        <v>-3.4980943068664816</v>
      </c>
    </row>
    <row r="12" spans="1:15" s="110" customFormat="1" ht="24.95" customHeight="1" x14ac:dyDescent="0.2">
      <c r="A12" s="193" t="s">
        <v>132</v>
      </c>
      <c r="B12" s="194" t="s">
        <v>133</v>
      </c>
      <c r="C12" s="113">
        <v>1.6976840363937138</v>
      </c>
      <c r="D12" s="115">
        <v>821</v>
      </c>
      <c r="E12" s="114">
        <v>845</v>
      </c>
      <c r="F12" s="114">
        <v>845</v>
      </c>
      <c r="G12" s="114">
        <v>889</v>
      </c>
      <c r="H12" s="140">
        <v>814</v>
      </c>
      <c r="I12" s="115">
        <v>7</v>
      </c>
      <c r="J12" s="116">
        <v>0.85995085995085996</v>
      </c>
    </row>
    <row r="13" spans="1:15" s="110" customFormat="1" ht="24.95" customHeight="1" x14ac:dyDescent="0.2">
      <c r="A13" s="193" t="s">
        <v>134</v>
      </c>
      <c r="B13" s="199" t="s">
        <v>214</v>
      </c>
      <c r="C13" s="113">
        <v>0.41563275434243174</v>
      </c>
      <c r="D13" s="115">
        <v>201</v>
      </c>
      <c r="E13" s="114">
        <v>208</v>
      </c>
      <c r="F13" s="114">
        <v>219</v>
      </c>
      <c r="G13" s="114">
        <v>239</v>
      </c>
      <c r="H13" s="140">
        <v>221</v>
      </c>
      <c r="I13" s="115">
        <v>-20</v>
      </c>
      <c r="J13" s="116">
        <v>-9.0497737556561084</v>
      </c>
    </row>
    <row r="14" spans="1:15" s="287" customFormat="1" ht="24.95" customHeight="1" x14ac:dyDescent="0.2">
      <c r="A14" s="193" t="s">
        <v>215</v>
      </c>
      <c r="B14" s="199" t="s">
        <v>137</v>
      </c>
      <c r="C14" s="113">
        <v>6.5446650124069476</v>
      </c>
      <c r="D14" s="115">
        <v>3165</v>
      </c>
      <c r="E14" s="114">
        <v>3307</v>
      </c>
      <c r="F14" s="114">
        <v>3283</v>
      </c>
      <c r="G14" s="114">
        <v>3336</v>
      </c>
      <c r="H14" s="140">
        <v>3350</v>
      </c>
      <c r="I14" s="115">
        <v>-185</v>
      </c>
      <c r="J14" s="116">
        <v>-5.5223880597014929</v>
      </c>
      <c r="K14" s="110"/>
      <c r="L14" s="110"/>
      <c r="M14" s="110"/>
      <c r="N14" s="110"/>
      <c r="O14" s="110"/>
    </row>
    <row r="15" spans="1:15" s="110" customFormat="1" ht="24.95" customHeight="1" x14ac:dyDescent="0.2">
      <c r="A15" s="193" t="s">
        <v>216</v>
      </c>
      <c r="B15" s="199" t="s">
        <v>217</v>
      </c>
      <c r="C15" s="113">
        <v>2.39247311827957</v>
      </c>
      <c r="D15" s="115">
        <v>1157</v>
      </c>
      <c r="E15" s="114">
        <v>1236</v>
      </c>
      <c r="F15" s="114">
        <v>1219</v>
      </c>
      <c r="G15" s="114">
        <v>1231</v>
      </c>
      <c r="H15" s="140">
        <v>1240</v>
      </c>
      <c r="I15" s="115">
        <v>-83</v>
      </c>
      <c r="J15" s="116">
        <v>-6.693548387096774</v>
      </c>
    </row>
    <row r="16" spans="1:15" s="287" customFormat="1" ht="24.95" customHeight="1" x14ac:dyDescent="0.2">
      <c r="A16" s="193" t="s">
        <v>218</v>
      </c>
      <c r="B16" s="199" t="s">
        <v>141</v>
      </c>
      <c r="C16" s="113">
        <v>3.2506203473945408</v>
      </c>
      <c r="D16" s="115">
        <v>1572</v>
      </c>
      <c r="E16" s="114">
        <v>1615</v>
      </c>
      <c r="F16" s="114">
        <v>1602</v>
      </c>
      <c r="G16" s="114">
        <v>1644</v>
      </c>
      <c r="H16" s="140">
        <v>1674</v>
      </c>
      <c r="I16" s="115">
        <v>-102</v>
      </c>
      <c r="J16" s="116">
        <v>-6.0931899641577063</v>
      </c>
      <c r="K16" s="110"/>
      <c r="L16" s="110"/>
      <c r="M16" s="110"/>
      <c r="N16" s="110"/>
      <c r="O16" s="110"/>
    </row>
    <row r="17" spans="1:15" s="110" customFormat="1" ht="24.95" customHeight="1" x14ac:dyDescent="0.2">
      <c r="A17" s="193" t="s">
        <v>142</v>
      </c>
      <c r="B17" s="199" t="s">
        <v>220</v>
      </c>
      <c r="C17" s="113">
        <v>0.90157154673283701</v>
      </c>
      <c r="D17" s="115">
        <v>436</v>
      </c>
      <c r="E17" s="114">
        <v>456</v>
      </c>
      <c r="F17" s="114">
        <v>462</v>
      </c>
      <c r="G17" s="114">
        <v>461</v>
      </c>
      <c r="H17" s="140">
        <v>436</v>
      </c>
      <c r="I17" s="115">
        <v>0</v>
      </c>
      <c r="J17" s="116">
        <v>0</v>
      </c>
    </row>
    <row r="18" spans="1:15" s="287" customFormat="1" ht="24.95" customHeight="1" x14ac:dyDescent="0.2">
      <c r="A18" s="201" t="s">
        <v>144</v>
      </c>
      <c r="B18" s="202" t="s">
        <v>145</v>
      </c>
      <c r="C18" s="113">
        <v>4.1852770885028949</v>
      </c>
      <c r="D18" s="115">
        <v>2024</v>
      </c>
      <c r="E18" s="114">
        <v>2009</v>
      </c>
      <c r="F18" s="114">
        <v>2009</v>
      </c>
      <c r="G18" s="114">
        <v>2049</v>
      </c>
      <c r="H18" s="140">
        <v>1973</v>
      </c>
      <c r="I18" s="115">
        <v>51</v>
      </c>
      <c r="J18" s="116">
        <v>2.5848960973137354</v>
      </c>
      <c r="K18" s="110"/>
      <c r="L18" s="110"/>
      <c r="M18" s="110"/>
      <c r="N18" s="110"/>
      <c r="O18" s="110"/>
    </row>
    <row r="19" spans="1:15" s="110" customFormat="1" ht="24.95" customHeight="1" x14ac:dyDescent="0.2">
      <c r="A19" s="193" t="s">
        <v>146</v>
      </c>
      <c r="B19" s="199" t="s">
        <v>147</v>
      </c>
      <c r="C19" s="113">
        <v>21.397849462365592</v>
      </c>
      <c r="D19" s="115">
        <v>10348</v>
      </c>
      <c r="E19" s="114">
        <v>10660</v>
      </c>
      <c r="F19" s="114">
        <v>10529</v>
      </c>
      <c r="G19" s="114">
        <v>10470</v>
      </c>
      <c r="H19" s="140">
        <v>10299</v>
      </c>
      <c r="I19" s="115">
        <v>49</v>
      </c>
      <c r="J19" s="116">
        <v>0.47577434702398291</v>
      </c>
    </row>
    <row r="20" spans="1:15" s="287" customFormat="1" ht="24.95" customHeight="1" x14ac:dyDescent="0.2">
      <c r="A20" s="193" t="s">
        <v>148</v>
      </c>
      <c r="B20" s="199" t="s">
        <v>149</v>
      </c>
      <c r="C20" s="113">
        <v>5.0496277915632755</v>
      </c>
      <c r="D20" s="115">
        <v>2442</v>
      </c>
      <c r="E20" s="114">
        <v>2519</v>
      </c>
      <c r="F20" s="114">
        <v>2554</v>
      </c>
      <c r="G20" s="114">
        <v>2570</v>
      </c>
      <c r="H20" s="140">
        <v>2495</v>
      </c>
      <c r="I20" s="115">
        <v>-53</v>
      </c>
      <c r="J20" s="116">
        <v>-2.1242484969939879</v>
      </c>
      <c r="K20" s="110"/>
      <c r="L20" s="110"/>
      <c r="M20" s="110"/>
      <c r="N20" s="110"/>
      <c r="O20" s="110"/>
    </row>
    <row r="21" spans="1:15" s="110" customFormat="1" ht="24.95" customHeight="1" x14ac:dyDescent="0.2">
      <c r="A21" s="201" t="s">
        <v>150</v>
      </c>
      <c r="B21" s="202" t="s">
        <v>151</v>
      </c>
      <c r="C21" s="113">
        <v>10.169561621174525</v>
      </c>
      <c r="D21" s="115">
        <v>4918</v>
      </c>
      <c r="E21" s="114">
        <v>5692</v>
      </c>
      <c r="F21" s="114">
        <v>5871</v>
      </c>
      <c r="G21" s="114">
        <v>5939</v>
      </c>
      <c r="H21" s="140">
        <v>5756</v>
      </c>
      <c r="I21" s="115">
        <v>-838</v>
      </c>
      <c r="J21" s="116">
        <v>-14.558721334259904</v>
      </c>
    </row>
    <row r="22" spans="1:15" s="110" customFormat="1" ht="24.95" customHeight="1" x14ac:dyDescent="0.2">
      <c r="A22" s="201" t="s">
        <v>152</v>
      </c>
      <c r="B22" s="199" t="s">
        <v>153</v>
      </c>
      <c r="C22" s="113">
        <v>1.2985938792390406</v>
      </c>
      <c r="D22" s="115">
        <v>628</v>
      </c>
      <c r="E22" s="114">
        <v>645</v>
      </c>
      <c r="F22" s="114">
        <v>656</v>
      </c>
      <c r="G22" s="114">
        <v>682</v>
      </c>
      <c r="H22" s="140">
        <v>700</v>
      </c>
      <c r="I22" s="115">
        <v>-72</v>
      </c>
      <c r="J22" s="116">
        <v>-10.285714285714286</v>
      </c>
    </row>
    <row r="23" spans="1:15" s="110" customFormat="1" ht="24.95" customHeight="1" x14ac:dyDescent="0.2">
      <c r="A23" s="193" t="s">
        <v>154</v>
      </c>
      <c r="B23" s="199" t="s">
        <v>155</v>
      </c>
      <c r="C23" s="113">
        <v>0.96360628618693134</v>
      </c>
      <c r="D23" s="115">
        <v>466</v>
      </c>
      <c r="E23" s="114">
        <v>451</v>
      </c>
      <c r="F23" s="114">
        <v>452</v>
      </c>
      <c r="G23" s="114">
        <v>440</v>
      </c>
      <c r="H23" s="140">
        <v>440</v>
      </c>
      <c r="I23" s="115">
        <v>26</v>
      </c>
      <c r="J23" s="116">
        <v>5.9090909090909092</v>
      </c>
    </row>
    <row r="24" spans="1:15" s="110" customFormat="1" ht="24.95" customHeight="1" x14ac:dyDescent="0.2">
      <c r="A24" s="193" t="s">
        <v>156</v>
      </c>
      <c r="B24" s="199" t="s">
        <v>221</v>
      </c>
      <c r="C24" s="113">
        <v>9.9669148056244836</v>
      </c>
      <c r="D24" s="115">
        <v>4820</v>
      </c>
      <c r="E24" s="114">
        <v>5110</v>
      </c>
      <c r="F24" s="114">
        <v>5010</v>
      </c>
      <c r="G24" s="114">
        <v>4960</v>
      </c>
      <c r="H24" s="140">
        <v>4966</v>
      </c>
      <c r="I24" s="115">
        <v>-146</v>
      </c>
      <c r="J24" s="116">
        <v>-2.9399919452275474</v>
      </c>
    </row>
    <row r="25" spans="1:15" s="110" customFormat="1" ht="24.95" customHeight="1" x14ac:dyDescent="0.2">
      <c r="A25" s="193" t="s">
        <v>222</v>
      </c>
      <c r="B25" s="204" t="s">
        <v>159</v>
      </c>
      <c r="C25" s="113">
        <v>11.63978494623656</v>
      </c>
      <c r="D25" s="115">
        <v>5629</v>
      </c>
      <c r="E25" s="114">
        <v>5709</v>
      </c>
      <c r="F25" s="114">
        <v>5789</v>
      </c>
      <c r="G25" s="114">
        <v>5752</v>
      </c>
      <c r="H25" s="140">
        <v>5668</v>
      </c>
      <c r="I25" s="115">
        <v>-39</v>
      </c>
      <c r="J25" s="116">
        <v>-0.68807339449541283</v>
      </c>
    </row>
    <row r="26" spans="1:15" s="110" customFormat="1" ht="24.95" customHeight="1" x14ac:dyDescent="0.2">
      <c r="A26" s="201">
        <v>782.78300000000002</v>
      </c>
      <c r="B26" s="203" t="s">
        <v>160</v>
      </c>
      <c r="C26" s="113">
        <v>1.0380479735318444</v>
      </c>
      <c r="D26" s="115">
        <v>502</v>
      </c>
      <c r="E26" s="114">
        <v>526</v>
      </c>
      <c r="F26" s="114">
        <v>542</v>
      </c>
      <c r="G26" s="114">
        <v>584</v>
      </c>
      <c r="H26" s="140">
        <v>642</v>
      </c>
      <c r="I26" s="115">
        <v>-140</v>
      </c>
      <c r="J26" s="116">
        <v>-21.806853582554517</v>
      </c>
    </row>
    <row r="27" spans="1:15" s="110" customFormat="1" ht="24.95" customHeight="1" x14ac:dyDescent="0.2">
      <c r="A27" s="193" t="s">
        <v>161</v>
      </c>
      <c r="B27" s="199" t="s">
        <v>162</v>
      </c>
      <c r="C27" s="113">
        <v>0.45078577336641851</v>
      </c>
      <c r="D27" s="115">
        <v>218</v>
      </c>
      <c r="E27" s="114">
        <v>229</v>
      </c>
      <c r="F27" s="114">
        <v>228</v>
      </c>
      <c r="G27" s="114">
        <v>256</v>
      </c>
      <c r="H27" s="140">
        <v>240</v>
      </c>
      <c r="I27" s="115">
        <v>-22</v>
      </c>
      <c r="J27" s="116">
        <v>-9.1666666666666661</v>
      </c>
    </row>
    <row r="28" spans="1:15" s="110" customFormat="1" ht="24.95" customHeight="1" x14ac:dyDescent="0.2">
      <c r="A28" s="193" t="s">
        <v>163</v>
      </c>
      <c r="B28" s="199" t="s">
        <v>164</v>
      </c>
      <c r="C28" s="113">
        <v>1.9727047146401986</v>
      </c>
      <c r="D28" s="115">
        <v>954</v>
      </c>
      <c r="E28" s="114">
        <v>1069</v>
      </c>
      <c r="F28" s="114">
        <v>979</v>
      </c>
      <c r="G28" s="114">
        <v>1024</v>
      </c>
      <c r="H28" s="140">
        <v>953</v>
      </c>
      <c r="I28" s="115">
        <v>1</v>
      </c>
      <c r="J28" s="116">
        <v>0.1049317943336831</v>
      </c>
    </row>
    <row r="29" spans="1:15" s="110" customFormat="1" ht="24.95" customHeight="1" x14ac:dyDescent="0.2">
      <c r="A29" s="193">
        <v>86</v>
      </c>
      <c r="B29" s="199" t="s">
        <v>165</v>
      </c>
      <c r="C29" s="113">
        <v>6.352357320099256</v>
      </c>
      <c r="D29" s="115">
        <v>3072</v>
      </c>
      <c r="E29" s="114">
        <v>3134</v>
      </c>
      <c r="F29" s="114">
        <v>3106</v>
      </c>
      <c r="G29" s="114">
        <v>3108</v>
      </c>
      <c r="H29" s="140">
        <v>3116</v>
      </c>
      <c r="I29" s="115">
        <v>-44</v>
      </c>
      <c r="J29" s="116">
        <v>-1.4120667522464698</v>
      </c>
    </row>
    <row r="30" spans="1:15" s="110" customFormat="1" ht="24.95" customHeight="1" x14ac:dyDescent="0.2">
      <c r="A30" s="193">
        <v>87.88</v>
      </c>
      <c r="B30" s="204" t="s">
        <v>166</v>
      </c>
      <c r="C30" s="113">
        <v>4.2700578990901574</v>
      </c>
      <c r="D30" s="115">
        <v>2065</v>
      </c>
      <c r="E30" s="114">
        <v>2085</v>
      </c>
      <c r="F30" s="114">
        <v>2077</v>
      </c>
      <c r="G30" s="114">
        <v>2155</v>
      </c>
      <c r="H30" s="140">
        <v>2105</v>
      </c>
      <c r="I30" s="115">
        <v>-40</v>
      </c>
      <c r="J30" s="116">
        <v>-1.9002375296912113</v>
      </c>
    </row>
    <row r="31" spans="1:15" s="110" customFormat="1" ht="24.95" customHeight="1" x14ac:dyDescent="0.2">
      <c r="A31" s="193" t="s">
        <v>167</v>
      </c>
      <c r="B31" s="199" t="s">
        <v>168</v>
      </c>
      <c r="C31" s="113">
        <v>12.576509511993383</v>
      </c>
      <c r="D31" s="115">
        <v>6082</v>
      </c>
      <c r="E31" s="114">
        <v>6438</v>
      </c>
      <c r="F31" s="114">
        <v>6486</v>
      </c>
      <c r="G31" s="114">
        <v>6456</v>
      </c>
      <c r="H31" s="140">
        <v>6372</v>
      </c>
      <c r="I31" s="115">
        <v>-290</v>
      </c>
      <c r="J31" s="116">
        <v>-4.5511613308223478</v>
      </c>
    </row>
    <row r="32" spans="1:15" s="110" customFormat="1" ht="24.95" customHeight="1" x14ac:dyDescent="0.2">
      <c r="A32" s="193"/>
      <c r="B32" s="204" t="s">
        <v>169</v>
      </c>
      <c r="C32" s="113">
        <v>1.0339123242349049E-2</v>
      </c>
      <c r="D32" s="115">
        <v>5</v>
      </c>
      <c r="E32" s="114" t="s">
        <v>514</v>
      </c>
      <c r="F32" s="114" t="s">
        <v>514</v>
      </c>
      <c r="G32" s="114">
        <v>3</v>
      </c>
      <c r="H32" s="140">
        <v>3</v>
      </c>
      <c r="I32" s="115">
        <v>2</v>
      </c>
      <c r="J32" s="116">
        <v>66.666666666666671</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1.6976840363937138</v>
      </c>
      <c r="D34" s="115">
        <v>821</v>
      </c>
      <c r="E34" s="114">
        <v>845</v>
      </c>
      <c r="F34" s="114">
        <v>845</v>
      </c>
      <c r="G34" s="114">
        <v>889</v>
      </c>
      <c r="H34" s="140">
        <v>814</v>
      </c>
      <c r="I34" s="115">
        <v>7</v>
      </c>
      <c r="J34" s="116">
        <v>0.85995085995085996</v>
      </c>
    </row>
    <row r="35" spans="1:10" s="110" customFormat="1" ht="24.95" customHeight="1" x14ac:dyDescent="0.2">
      <c r="A35" s="292" t="s">
        <v>171</v>
      </c>
      <c r="B35" s="293" t="s">
        <v>172</v>
      </c>
      <c r="C35" s="113">
        <v>11.145574855252274</v>
      </c>
      <c r="D35" s="115">
        <v>5390</v>
      </c>
      <c r="E35" s="114">
        <v>5524</v>
      </c>
      <c r="F35" s="114">
        <v>5511</v>
      </c>
      <c r="G35" s="114">
        <v>5624</v>
      </c>
      <c r="H35" s="140">
        <v>5544</v>
      </c>
      <c r="I35" s="115">
        <v>-154</v>
      </c>
      <c r="J35" s="116">
        <v>-2.7777777777777777</v>
      </c>
    </row>
    <row r="36" spans="1:10" s="110" customFormat="1" ht="24.95" customHeight="1" x14ac:dyDescent="0.2">
      <c r="A36" s="294" t="s">
        <v>173</v>
      </c>
      <c r="B36" s="295" t="s">
        <v>174</v>
      </c>
      <c r="C36" s="125">
        <v>87.146401985111666</v>
      </c>
      <c r="D36" s="143">
        <v>42144</v>
      </c>
      <c r="E36" s="144">
        <v>44267</v>
      </c>
      <c r="F36" s="144">
        <v>44279</v>
      </c>
      <c r="G36" s="144">
        <v>44396</v>
      </c>
      <c r="H36" s="145">
        <v>43752</v>
      </c>
      <c r="I36" s="143">
        <v>-1608</v>
      </c>
      <c r="J36" s="146">
        <v>-3.6752605595172794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48360</v>
      </c>
      <c r="F11" s="264">
        <v>50638</v>
      </c>
      <c r="G11" s="264">
        <v>50637</v>
      </c>
      <c r="H11" s="264">
        <v>50912</v>
      </c>
      <c r="I11" s="265">
        <v>50113</v>
      </c>
      <c r="J11" s="263">
        <v>-1753</v>
      </c>
      <c r="K11" s="266">
        <v>-3.4980943068664816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42.301488833746902</v>
      </c>
      <c r="E13" s="115">
        <v>20457</v>
      </c>
      <c r="F13" s="114">
        <v>21313</v>
      </c>
      <c r="G13" s="114">
        <v>21408</v>
      </c>
      <c r="H13" s="114">
        <v>21622</v>
      </c>
      <c r="I13" s="140">
        <v>21283</v>
      </c>
      <c r="J13" s="115">
        <v>-826</v>
      </c>
      <c r="K13" s="116">
        <v>-3.8810318094253629</v>
      </c>
    </row>
    <row r="14" spans="1:15" ht="15.95" customHeight="1" x14ac:dyDescent="0.2">
      <c r="A14" s="306" t="s">
        <v>230</v>
      </c>
      <c r="B14" s="307"/>
      <c r="C14" s="308"/>
      <c r="D14" s="113">
        <v>45.012406947890817</v>
      </c>
      <c r="E14" s="115">
        <v>21768</v>
      </c>
      <c r="F14" s="114">
        <v>22924</v>
      </c>
      <c r="G14" s="114">
        <v>22948</v>
      </c>
      <c r="H14" s="114">
        <v>22985</v>
      </c>
      <c r="I14" s="140">
        <v>22586</v>
      </c>
      <c r="J14" s="115">
        <v>-818</v>
      </c>
      <c r="K14" s="116">
        <v>-3.6217125653059417</v>
      </c>
    </row>
    <row r="15" spans="1:15" ht="15.95" customHeight="1" x14ac:dyDescent="0.2">
      <c r="A15" s="306" t="s">
        <v>231</v>
      </c>
      <c r="B15" s="307"/>
      <c r="C15" s="308"/>
      <c r="D15" s="113">
        <v>5.0330851943755173</v>
      </c>
      <c r="E15" s="115">
        <v>2434</v>
      </c>
      <c r="F15" s="114">
        <v>2491</v>
      </c>
      <c r="G15" s="114">
        <v>2445</v>
      </c>
      <c r="H15" s="114">
        <v>2412</v>
      </c>
      <c r="I15" s="140">
        <v>2456</v>
      </c>
      <c r="J15" s="115">
        <v>-22</v>
      </c>
      <c r="K15" s="116">
        <v>-0.89576547231270354</v>
      </c>
    </row>
    <row r="16" spans="1:15" ht="15.95" customHeight="1" x14ac:dyDescent="0.2">
      <c r="A16" s="306" t="s">
        <v>232</v>
      </c>
      <c r="B16" s="307"/>
      <c r="C16" s="308"/>
      <c r="D16" s="113">
        <v>2.6488833746898264</v>
      </c>
      <c r="E16" s="115">
        <v>1281</v>
      </c>
      <c r="F16" s="114">
        <v>1391</v>
      </c>
      <c r="G16" s="114">
        <v>1319</v>
      </c>
      <c r="H16" s="114">
        <v>1348</v>
      </c>
      <c r="I16" s="140">
        <v>1279</v>
      </c>
      <c r="J16" s="115">
        <v>2</v>
      </c>
      <c r="K16" s="116">
        <v>0.1563721657544957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1.3275434243176178</v>
      </c>
      <c r="E18" s="115">
        <v>642</v>
      </c>
      <c r="F18" s="114">
        <v>648</v>
      </c>
      <c r="G18" s="114">
        <v>643</v>
      </c>
      <c r="H18" s="114">
        <v>666</v>
      </c>
      <c r="I18" s="140">
        <v>639</v>
      </c>
      <c r="J18" s="115">
        <v>3</v>
      </c>
      <c r="K18" s="116">
        <v>0.46948356807511737</v>
      </c>
    </row>
    <row r="19" spans="1:11" ht="14.1" customHeight="1" x14ac:dyDescent="0.2">
      <c r="A19" s="306" t="s">
        <v>235</v>
      </c>
      <c r="B19" s="307" t="s">
        <v>236</v>
      </c>
      <c r="C19" s="308"/>
      <c r="D19" s="113">
        <v>0.9760132340777502</v>
      </c>
      <c r="E19" s="115">
        <v>472</v>
      </c>
      <c r="F19" s="114">
        <v>471</v>
      </c>
      <c r="G19" s="114">
        <v>469</v>
      </c>
      <c r="H19" s="114">
        <v>487</v>
      </c>
      <c r="I19" s="140">
        <v>461</v>
      </c>
      <c r="J19" s="115">
        <v>11</v>
      </c>
      <c r="K19" s="116">
        <v>2.3861171366594358</v>
      </c>
    </row>
    <row r="20" spans="1:11" ht="14.1" customHeight="1" x14ac:dyDescent="0.2">
      <c r="A20" s="306">
        <v>12</v>
      </c>
      <c r="B20" s="307" t="s">
        <v>237</v>
      </c>
      <c r="C20" s="308"/>
      <c r="D20" s="113">
        <v>1.662531017369727</v>
      </c>
      <c r="E20" s="115">
        <v>804</v>
      </c>
      <c r="F20" s="114">
        <v>852</v>
      </c>
      <c r="G20" s="114">
        <v>890</v>
      </c>
      <c r="H20" s="114">
        <v>889</v>
      </c>
      <c r="I20" s="140">
        <v>858</v>
      </c>
      <c r="J20" s="115">
        <v>-54</v>
      </c>
      <c r="K20" s="116">
        <v>-6.2937062937062933</v>
      </c>
    </row>
    <row r="21" spans="1:11" ht="14.1" customHeight="1" x14ac:dyDescent="0.2">
      <c r="A21" s="306">
        <v>21</v>
      </c>
      <c r="B21" s="307" t="s">
        <v>238</v>
      </c>
      <c r="C21" s="308"/>
      <c r="D21" s="113">
        <v>3.7220843672456573E-2</v>
      </c>
      <c r="E21" s="115">
        <v>18</v>
      </c>
      <c r="F21" s="114">
        <v>20</v>
      </c>
      <c r="G21" s="114">
        <v>22</v>
      </c>
      <c r="H21" s="114">
        <v>22</v>
      </c>
      <c r="I21" s="140">
        <v>15</v>
      </c>
      <c r="J21" s="115">
        <v>3</v>
      </c>
      <c r="K21" s="116">
        <v>20</v>
      </c>
    </row>
    <row r="22" spans="1:11" ht="14.1" customHeight="1" x14ac:dyDescent="0.2">
      <c r="A22" s="306">
        <v>22</v>
      </c>
      <c r="B22" s="307" t="s">
        <v>239</v>
      </c>
      <c r="C22" s="308"/>
      <c r="D22" s="113">
        <v>0.26674937965260548</v>
      </c>
      <c r="E22" s="115">
        <v>129</v>
      </c>
      <c r="F22" s="114">
        <v>153</v>
      </c>
      <c r="G22" s="114">
        <v>157</v>
      </c>
      <c r="H22" s="114">
        <v>154</v>
      </c>
      <c r="I22" s="140">
        <v>152</v>
      </c>
      <c r="J22" s="115">
        <v>-23</v>
      </c>
      <c r="K22" s="116">
        <v>-15.131578947368421</v>
      </c>
    </row>
    <row r="23" spans="1:11" ht="14.1" customHeight="1" x14ac:dyDescent="0.2">
      <c r="A23" s="306">
        <v>23</v>
      </c>
      <c r="B23" s="307" t="s">
        <v>240</v>
      </c>
      <c r="C23" s="308"/>
      <c r="D23" s="113">
        <v>0.50661703887510334</v>
      </c>
      <c r="E23" s="115">
        <v>245</v>
      </c>
      <c r="F23" s="114">
        <v>253</v>
      </c>
      <c r="G23" s="114">
        <v>256</v>
      </c>
      <c r="H23" s="114">
        <v>256</v>
      </c>
      <c r="I23" s="140">
        <v>249</v>
      </c>
      <c r="J23" s="115">
        <v>-4</v>
      </c>
      <c r="K23" s="116">
        <v>-1.606425702811245</v>
      </c>
    </row>
    <row r="24" spans="1:11" ht="14.1" customHeight="1" x14ac:dyDescent="0.2">
      <c r="A24" s="306">
        <v>24</v>
      </c>
      <c r="B24" s="307" t="s">
        <v>241</v>
      </c>
      <c r="C24" s="308"/>
      <c r="D24" s="113">
        <v>1.0380479735318444</v>
      </c>
      <c r="E24" s="115">
        <v>502</v>
      </c>
      <c r="F24" s="114">
        <v>492</v>
      </c>
      <c r="G24" s="114">
        <v>492</v>
      </c>
      <c r="H24" s="114">
        <v>508</v>
      </c>
      <c r="I24" s="140">
        <v>514</v>
      </c>
      <c r="J24" s="115">
        <v>-12</v>
      </c>
      <c r="K24" s="116">
        <v>-2.3346303501945527</v>
      </c>
    </row>
    <row r="25" spans="1:11" ht="14.1" customHeight="1" x14ac:dyDescent="0.2">
      <c r="A25" s="306">
        <v>25</v>
      </c>
      <c r="B25" s="307" t="s">
        <v>242</v>
      </c>
      <c r="C25" s="308"/>
      <c r="D25" s="113">
        <v>1.2944582299421008</v>
      </c>
      <c r="E25" s="115">
        <v>626</v>
      </c>
      <c r="F25" s="114">
        <v>672</v>
      </c>
      <c r="G25" s="114">
        <v>700</v>
      </c>
      <c r="H25" s="114">
        <v>717</v>
      </c>
      <c r="I25" s="140">
        <v>676</v>
      </c>
      <c r="J25" s="115">
        <v>-50</v>
      </c>
      <c r="K25" s="116">
        <v>-7.3964497041420119</v>
      </c>
    </row>
    <row r="26" spans="1:11" ht="14.1" customHeight="1" x14ac:dyDescent="0.2">
      <c r="A26" s="306">
        <v>26</v>
      </c>
      <c r="B26" s="307" t="s">
        <v>243</v>
      </c>
      <c r="C26" s="308"/>
      <c r="D26" s="113">
        <v>0.73821339950372211</v>
      </c>
      <c r="E26" s="115">
        <v>357</v>
      </c>
      <c r="F26" s="114">
        <v>365</v>
      </c>
      <c r="G26" s="114">
        <v>365</v>
      </c>
      <c r="H26" s="114">
        <v>372</v>
      </c>
      <c r="I26" s="140">
        <v>366</v>
      </c>
      <c r="J26" s="115">
        <v>-9</v>
      </c>
      <c r="K26" s="116">
        <v>-2.459016393442623</v>
      </c>
    </row>
    <row r="27" spans="1:11" ht="14.1" customHeight="1" x14ac:dyDescent="0.2">
      <c r="A27" s="306">
        <v>27</v>
      </c>
      <c r="B27" s="307" t="s">
        <v>244</v>
      </c>
      <c r="C27" s="308"/>
      <c r="D27" s="113">
        <v>0.32671629445822992</v>
      </c>
      <c r="E27" s="115">
        <v>158</v>
      </c>
      <c r="F27" s="114">
        <v>159</v>
      </c>
      <c r="G27" s="114">
        <v>156</v>
      </c>
      <c r="H27" s="114">
        <v>158</v>
      </c>
      <c r="I27" s="140">
        <v>151</v>
      </c>
      <c r="J27" s="115">
        <v>7</v>
      </c>
      <c r="K27" s="116">
        <v>4.6357615894039732</v>
      </c>
    </row>
    <row r="28" spans="1:11" ht="14.1" customHeight="1" x14ac:dyDescent="0.2">
      <c r="A28" s="306">
        <v>28</v>
      </c>
      <c r="B28" s="307" t="s">
        <v>245</v>
      </c>
      <c r="C28" s="308"/>
      <c r="D28" s="113">
        <v>0.48180314309346567</v>
      </c>
      <c r="E28" s="115">
        <v>233</v>
      </c>
      <c r="F28" s="114">
        <v>246</v>
      </c>
      <c r="G28" s="114">
        <v>233</v>
      </c>
      <c r="H28" s="114">
        <v>228</v>
      </c>
      <c r="I28" s="140">
        <v>229</v>
      </c>
      <c r="J28" s="115">
        <v>4</v>
      </c>
      <c r="K28" s="116">
        <v>1.7467248908296944</v>
      </c>
    </row>
    <row r="29" spans="1:11" ht="14.1" customHeight="1" x14ac:dyDescent="0.2">
      <c r="A29" s="306">
        <v>29</v>
      </c>
      <c r="B29" s="307" t="s">
        <v>246</v>
      </c>
      <c r="C29" s="308"/>
      <c r="D29" s="113">
        <v>2.8866832092638544</v>
      </c>
      <c r="E29" s="115">
        <v>1396</v>
      </c>
      <c r="F29" s="114">
        <v>1640</v>
      </c>
      <c r="G29" s="114">
        <v>1635</v>
      </c>
      <c r="H29" s="114">
        <v>1658</v>
      </c>
      <c r="I29" s="140">
        <v>1669</v>
      </c>
      <c r="J29" s="115">
        <v>-273</v>
      </c>
      <c r="K29" s="116">
        <v>-16.357100059916117</v>
      </c>
    </row>
    <row r="30" spans="1:11" ht="14.1" customHeight="1" x14ac:dyDescent="0.2">
      <c r="A30" s="306" t="s">
        <v>247</v>
      </c>
      <c r="B30" s="307" t="s">
        <v>248</v>
      </c>
      <c r="C30" s="308"/>
      <c r="D30" s="113" t="s">
        <v>514</v>
      </c>
      <c r="E30" s="115" t="s">
        <v>514</v>
      </c>
      <c r="F30" s="114">
        <v>273</v>
      </c>
      <c r="G30" s="114">
        <v>254</v>
      </c>
      <c r="H30" s="114">
        <v>273</v>
      </c>
      <c r="I30" s="140">
        <v>279</v>
      </c>
      <c r="J30" s="115" t="s">
        <v>514</v>
      </c>
      <c r="K30" s="116" t="s">
        <v>514</v>
      </c>
    </row>
    <row r="31" spans="1:11" ht="14.1" customHeight="1" x14ac:dyDescent="0.2">
      <c r="A31" s="306" t="s">
        <v>249</v>
      </c>
      <c r="B31" s="307" t="s">
        <v>250</v>
      </c>
      <c r="C31" s="308"/>
      <c r="D31" s="113">
        <v>2.3883374689826304</v>
      </c>
      <c r="E31" s="115">
        <v>1155</v>
      </c>
      <c r="F31" s="114">
        <v>1367</v>
      </c>
      <c r="G31" s="114">
        <v>1381</v>
      </c>
      <c r="H31" s="114">
        <v>1385</v>
      </c>
      <c r="I31" s="140">
        <v>1390</v>
      </c>
      <c r="J31" s="115">
        <v>-235</v>
      </c>
      <c r="K31" s="116">
        <v>-16.906474820143885</v>
      </c>
    </row>
    <row r="32" spans="1:11" ht="14.1" customHeight="1" x14ac:dyDescent="0.2">
      <c r="A32" s="306">
        <v>31</v>
      </c>
      <c r="B32" s="307" t="s">
        <v>251</v>
      </c>
      <c r="C32" s="308"/>
      <c r="D32" s="113">
        <v>0.21298593879239042</v>
      </c>
      <c r="E32" s="115">
        <v>103</v>
      </c>
      <c r="F32" s="114">
        <v>103</v>
      </c>
      <c r="G32" s="114">
        <v>102</v>
      </c>
      <c r="H32" s="114">
        <v>109</v>
      </c>
      <c r="I32" s="140">
        <v>115</v>
      </c>
      <c r="J32" s="115">
        <v>-12</v>
      </c>
      <c r="K32" s="116">
        <v>-10.434782608695652</v>
      </c>
    </row>
    <row r="33" spans="1:11" ht="14.1" customHeight="1" x14ac:dyDescent="0.2">
      <c r="A33" s="306">
        <v>32</v>
      </c>
      <c r="B33" s="307" t="s">
        <v>252</v>
      </c>
      <c r="C33" s="308"/>
      <c r="D33" s="113">
        <v>0.9491315136476427</v>
      </c>
      <c r="E33" s="115">
        <v>459</v>
      </c>
      <c r="F33" s="114">
        <v>451</v>
      </c>
      <c r="G33" s="114">
        <v>445</v>
      </c>
      <c r="H33" s="114">
        <v>450</v>
      </c>
      <c r="I33" s="140">
        <v>444</v>
      </c>
      <c r="J33" s="115">
        <v>15</v>
      </c>
      <c r="K33" s="116">
        <v>3.3783783783783785</v>
      </c>
    </row>
    <row r="34" spans="1:11" ht="14.1" customHeight="1" x14ac:dyDescent="0.2">
      <c r="A34" s="306">
        <v>33</v>
      </c>
      <c r="B34" s="307" t="s">
        <v>253</v>
      </c>
      <c r="C34" s="308"/>
      <c r="D34" s="113">
        <v>0.41356492969396197</v>
      </c>
      <c r="E34" s="115">
        <v>200</v>
      </c>
      <c r="F34" s="114">
        <v>206</v>
      </c>
      <c r="G34" s="114">
        <v>212</v>
      </c>
      <c r="H34" s="114">
        <v>213</v>
      </c>
      <c r="I34" s="140">
        <v>216</v>
      </c>
      <c r="J34" s="115">
        <v>-16</v>
      </c>
      <c r="K34" s="116">
        <v>-7.4074074074074074</v>
      </c>
    </row>
    <row r="35" spans="1:11" ht="14.1" customHeight="1" x14ac:dyDescent="0.2">
      <c r="A35" s="306">
        <v>34</v>
      </c>
      <c r="B35" s="307" t="s">
        <v>254</v>
      </c>
      <c r="C35" s="308"/>
      <c r="D35" s="113">
        <v>4.0550041356492965</v>
      </c>
      <c r="E35" s="115">
        <v>1961</v>
      </c>
      <c r="F35" s="114">
        <v>2008</v>
      </c>
      <c r="G35" s="114">
        <v>2020</v>
      </c>
      <c r="H35" s="114">
        <v>2006</v>
      </c>
      <c r="I35" s="140">
        <v>2014</v>
      </c>
      <c r="J35" s="115">
        <v>-53</v>
      </c>
      <c r="K35" s="116">
        <v>-2.6315789473684212</v>
      </c>
    </row>
    <row r="36" spans="1:11" ht="14.1" customHeight="1" x14ac:dyDescent="0.2">
      <c r="A36" s="306">
        <v>41</v>
      </c>
      <c r="B36" s="307" t="s">
        <v>255</v>
      </c>
      <c r="C36" s="308"/>
      <c r="D36" s="113">
        <v>0.31844499586435071</v>
      </c>
      <c r="E36" s="115">
        <v>154</v>
      </c>
      <c r="F36" s="114">
        <v>158</v>
      </c>
      <c r="G36" s="114">
        <v>161</v>
      </c>
      <c r="H36" s="114">
        <v>159</v>
      </c>
      <c r="I36" s="140">
        <v>161</v>
      </c>
      <c r="J36" s="115">
        <v>-7</v>
      </c>
      <c r="K36" s="116">
        <v>-4.3478260869565215</v>
      </c>
    </row>
    <row r="37" spans="1:11" ht="14.1" customHeight="1" x14ac:dyDescent="0.2">
      <c r="A37" s="306">
        <v>42</v>
      </c>
      <c r="B37" s="307" t="s">
        <v>256</v>
      </c>
      <c r="C37" s="308"/>
      <c r="D37" s="113">
        <v>2.8949545078577336E-2</v>
      </c>
      <c r="E37" s="115">
        <v>14</v>
      </c>
      <c r="F37" s="114">
        <v>13</v>
      </c>
      <c r="G37" s="114">
        <v>12</v>
      </c>
      <c r="H37" s="114">
        <v>10</v>
      </c>
      <c r="I37" s="140">
        <v>12</v>
      </c>
      <c r="J37" s="115">
        <v>2</v>
      </c>
      <c r="K37" s="116">
        <v>16.666666666666668</v>
      </c>
    </row>
    <row r="38" spans="1:11" ht="14.1" customHeight="1" x14ac:dyDescent="0.2">
      <c r="A38" s="306">
        <v>43</v>
      </c>
      <c r="B38" s="307" t="s">
        <v>257</v>
      </c>
      <c r="C38" s="308"/>
      <c r="D38" s="113">
        <v>0.45078577336641851</v>
      </c>
      <c r="E38" s="115">
        <v>218</v>
      </c>
      <c r="F38" s="114">
        <v>217</v>
      </c>
      <c r="G38" s="114">
        <v>219</v>
      </c>
      <c r="H38" s="114">
        <v>223</v>
      </c>
      <c r="I38" s="140">
        <v>214</v>
      </c>
      <c r="J38" s="115">
        <v>4</v>
      </c>
      <c r="K38" s="116">
        <v>1.8691588785046729</v>
      </c>
    </row>
    <row r="39" spans="1:11" ht="14.1" customHeight="1" x14ac:dyDescent="0.2">
      <c r="A39" s="306">
        <v>51</v>
      </c>
      <c r="B39" s="307" t="s">
        <v>258</v>
      </c>
      <c r="C39" s="308"/>
      <c r="D39" s="113">
        <v>5.913978494623656</v>
      </c>
      <c r="E39" s="115">
        <v>2860</v>
      </c>
      <c r="F39" s="114">
        <v>3143</v>
      </c>
      <c r="G39" s="114">
        <v>3004</v>
      </c>
      <c r="H39" s="114">
        <v>3102</v>
      </c>
      <c r="I39" s="140">
        <v>3171</v>
      </c>
      <c r="J39" s="115">
        <v>-311</v>
      </c>
      <c r="K39" s="116">
        <v>-9.8076316619362984</v>
      </c>
    </row>
    <row r="40" spans="1:11" ht="14.1" customHeight="1" x14ac:dyDescent="0.2">
      <c r="A40" s="306" t="s">
        <v>259</v>
      </c>
      <c r="B40" s="307" t="s">
        <v>260</v>
      </c>
      <c r="C40" s="308"/>
      <c r="D40" s="113">
        <v>5.7196029776674937</v>
      </c>
      <c r="E40" s="115">
        <v>2766</v>
      </c>
      <c r="F40" s="114">
        <v>3045</v>
      </c>
      <c r="G40" s="114">
        <v>2909</v>
      </c>
      <c r="H40" s="114">
        <v>3008</v>
      </c>
      <c r="I40" s="140">
        <v>3082</v>
      </c>
      <c r="J40" s="115">
        <v>-316</v>
      </c>
      <c r="K40" s="116">
        <v>-10.253082414016871</v>
      </c>
    </row>
    <row r="41" spans="1:11" ht="14.1" customHeight="1" x14ac:dyDescent="0.2">
      <c r="A41" s="306"/>
      <c r="B41" s="307" t="s">
        <v>261</v>
      </c>
      <c r="C41" s="308"/>
      <c r="D41" s="113">
        <v>3.6848635235732008</v>
      </c>
      <c r="E41" s="115">
        <v>1782</v>
      </c>
      <c r="F41" s="114">
        <v>2046</v>
      </c>
      <c r="G41" s="114">
        <v>1922</v>
      </c>
      <c r="H41" s="114">
        <v>2002</v>
      </c>
      <c r="I41" s="140">
        <v>2104</v>
      </c>
      <c r="J41" s="115">
        <v>-322</v>
      </c>
      <c r="K41" s="116">
        <v>-15.304182509505704</v>
      </c>
    </row>
    <row r="42" spans="1:11" ht="14.1" customHeight="1" x14ac:dyDescent="0.2">
      <c r="A42" s="306">
        <v>52</v>
      </c>
      <c r="B42" s="307" t="s">
        <v>262</v>
      </c>
      <c r="C42" s="308"/>
      <c r="D42" s="113">
        <v>5.3349875930521096</v>
      </c>
      <c r="E42" s="115">
        <v>2580</v>
      </c>
      <c r="F42" s="114">
        <v>2654</v>
      </c>
      <c r="G42" s="114">
        <v>2710</v>
      </c>
      <c r="H42" s="114">
        <v>2696</v>
      </c>
      <c r="I42" s="140">
        <v>2627</v>
      </c>
      <c r="J42" s="115">
        <v>-47</v>
      </c>
      <c r="K42" s="116">
        <v>-1.7891130567186906</v>
      </c>
    </row>
    <row r="43" spans="1:11" ht="14.1" customHeight="1" x14ac:dyDescent="0.2">
      <c r="A43" s="306" t="s">
        <v>263</v>
      </c>
      <c r="B43" s="307" t="s">
        <v>264</v>
      </c>
      <c r="C43" s="308"/>
      <c r="D43" s="113">
        <v>5.1530190239867659</v>
      </c>
      <c r="E43" s="115">
        <v>2492</v>
      </c>
      <c r="F43" s="114">
        <v>2558</v>
      </c>
      <c r="G43" s="114">
        <v>2612</v>
      </c>
      <c r="H43" s="114">
        <v>2599</v>
      </c>
      <c r="I43" s="140">
        <v>2541</v>
      </c>
      <c r="J43" s="115">
        <v>-49</v>
      </c>
      <c r="K43" s="116">
        <v>-1.9283746556473829</v>
      </c>
    </row>
    <row r="44" spans="1:11" ht="14.1" customHeight="1" x14ac:dyDescent="0.2">
      <c r="A44" s="306">
        <v>53</v>
      </c>
      <c r="B44" s="307" t="s">
        <v>265</v>
      </c>
      <c r="C44" s="308"/>
      <c r="D44" s="113">
        <v>0.85401157981803144</v>
      </c>
      <c r="E44" s="115">
        <v>413</v>
      </c>
      <c r="F44" s="114">
        <v>448</v>
      </c>
      <c r="G44" s="114">
        <v>481</v>
      </c>
      <c r="H44" s="114">
        <v>524</v>
      </c>
      <c r="I44" s="140">
        <v>490</v>
      </c>
      <c r="J44" s="115">
        <v>-77</v>
      </c>
      <c r="K44" s="116">
        <v>-15.714285714285714</v>
      </c>
    </row>
    <row r="45" spans="1:11" ht="14.1" customHeight="1" x14ac:dyDescent="0.2">
      <c r="A45" s="306" t="s">
        <v>266</v>
      </c>
      <c r="B45" s="307" t="s">
        <v>267</v>
      </c>
      <c r="C45" s="308"/>
      <c r="D45" s="113">
        <v>0.83126550868486349</v>
      </c>
      <c r="E45" s="115">
        <v>402</v>
      </c>
      <c r="F45" s="114">
        <v>436</v>
      </c>
      <c r="G45" s="114">
        <v>471</v>
      </c>
      <c r="H45" s="114">
        <v>513</v>
      </c>
      <c r="I45" s="140">
        <v>477</v>
      </c>
      <c r="J45" s="115">
        <v>-75</v>
      </c>
      <c r="K45" s="116">
        <v>-15.723270440251572</v>
      </c>
    </row>
    <row r="46" spans="1:11" ht="14.1" customHeight="1" x14ac:dyDescent="0.2">
      <c r="A46" s="306">
        <v>54</v>
      </c>
      <c r="B46" s="307" t="s">
        <v>268</v>
      </c>
      <c r="C46" s="308"/>
      <c r="D46" s="113">
        <v>15.384615384615385</v>
      </c>
      <c r="E46" s="115">
        <v>7440</v>
      </c>
      <c r="F46" s="114">
        <v>7451</v>
      </c>
      <c r="G46" s="114">
        <v>7489</v>
      </c>
      <c r="H46" s="114">
        <v>7453</v>
      </c>
      <c r="I46" s="140">
        <v>7326</v>
      </c>
      <c r="J46" s="115">
        <v>114</v>
      </c>
      <c r="K46" s="116">
        <v>1.5561015561015561</v>
      </c>
    </row>
    <row r="47" spans="1:11" ht="14.1" customHeight="1" x14ac:dyDescent="0.2">
      <c r="A47" s="306">
        <v>61</v>
      </c>
      <c r="B47" s="307" t="s">
        <v>269</v>
      </c>
      <c r="C47" s="308"/>
      <c r="D47" s="113">
        <v>0.78577336641852769</v>
      </c>
      <c r="E47" s="115">
        <v>380</v>
      </c>
      <c r="F47" s="114">
        <v>431</v>
      </c>
      <c r="G47" s="114">
        <v>423</v>
      </c>
      <c r="H47" s="114">
        <v>407</v>
      </c>
      <c r="I47" s="140">
        <v>411</v>
      </c>
      <c r="J47" s="115">
        <v>-31</v>
      </c>
      <c r="K47" s="116">
        <v>-7.5425790754257909</v>
      </c>
    </row>
    <row r="48" spans="1:11" ht="14.1" customHeight="1" x14ac:dyDescent="0.2">
      <c r="A48" s="306">
        <v>62</v>
      </c>
      <c r="B48" s="307" t="s">
        <v>270</v>
      </c>
      <c r="C48" s="308"/>
      <c r="D48" s="113">
        <v>13.81100082712986</v>
      </c>
      <c r="E48" s="115">
        <v>6679</v>
      </c>
      <c r="F48" s="114">
        <v>6960</v>
      </c>
      <c r="G48" s="114">
        <v>6900</v>
      </c>
      <c r="H48" s="114">
        <v>6822</v>
      </c>
      <c r="I48" s="140">
        <v>6615</v>
      </c>
      <c r="J48" s="115">
        <v>64</v>
      </c>
      <c r="K48" s="116">
        <v>0.96749811035525324</v>
      </c>
    </row>
    <row r="49" spans="1:11" ht="14.1" customHeight="1" x14ac:dyDescent="0.2">
      <c r="A49" s="306">
        <v>63</v>
      </c>
      <c r="B49" s="307" t="s">
        <v>271</v>
      </c>
      <c r="C49" s="308"/>
      <c r="D49" s="113">
        <v>8.3312655086848633</v>
      </c>
      <c r="E49" s="115">
        <v>4029</v>
      </c>
      <c r="F49" s="114">
        <v>4657</v>
      </c>
      <c r="G49" s="114">
        <v>4809</v>
      </c>
      <c r="H49" s="114">
        <v>4852</v>
      </c>
      <c r="I49" s="140">
        <v>4667</v>
      </c>
      <c r="J49" s="115">
        <v>-638</v>
      </c>
      <c r="K49" s="116">
        <v>-13.670452110563531</v>
      </c>
    </row>
    <row r="50" spans="1:11" ht="14.1" customHeight="1" x14ac:dyDescent="0.2">
      <c r="A50" s="306" t="s">
        <v>272</v>
      </c>
      <c r="B50" s="307" t="s">
        <v>273</v>
      </c>
      <c r="C50" s="308"/>
      <c r="D50" s="113">
        <v>0.26674937965260548</v>
      </c>
      <c r="E50" s="115">
        <v>129</v>
      </c>
      <c r="F50" s="114">
        <v>135</v>
      </c>
      <c r="G50" s="114">
        <v>143</v>
      </c>
      <c r="H50" s="114">
        <v>147</v>
      </c>
      <c r="I50" s="140">
        <v>160</v>
      </c>
      <c r="J50" s="115">
        <v>-31</v>
      </c>
      <c r="K50" s="116">
        <v>-19.375</v>
      </c>
    </row>
    <row r="51" spans="1:11" ht="14.1" customHeight="1" x14ac:dyDescent="0.2">
      <c r="A51" s="306" t="s">
        <v>274</v>
      </c>
      <c r="B51" s="307" t="s">
        <v>275</v>
      </c>
      <c r="C51" s="308"/>
      <c r="D51" s="113">
        <v>7.535153019023987</v>
      </c>
      <c r="E51" s="115">
        <v>3644</v>
      </c>
      <c r="F51" s="114">
        <v>4198</v>
      </c>
      <c r="G51" s="114">
        <v>4309</v>
      </c>
      <c r="H51" s="114">
        <v>4376</v>
      </c>
      <c r="I51" s="140">
        <v>4182</v>
      </c>
      <c r="J51" s="115">
        <v>-538</v>
      </c>
      <c r="K51" s="116">
        <v>-12.86465805834529</v>
      </c>
    </row>
    <row r="52" spans="1:11" ht="14.1" customHeight="1" x14ac:dyDescent="0.2">
      <c r="A52" s="306">
        <v>71</v>
      </c>
      <c r="B52" s="307" t="s">
        <v>276</v>
      </c>
      <c r="C52" s="308"/>
      <c r="D52" s="113">
        <v>13.511166253101736</v>
      </c>
      <c r="E52" s="115">
        <v>6534</v>
      </c>
      <c r="F52" s="114">
        <v>6594</v>
      </c>
      <c r="G52" s="114">
        <v>6630</v>
      </c>
      <c r="H52" s="114">
        <v>6676</v>
      </c>
      <c r="I52" s="140">
        <v>6684</v>
      </c>
      <c r="J52" s="115">
        <v>-150</v>
      </c>
      <c r="K52" s="116">
        <v>-2.2441651705565531</v>
      </c>
    </row>
    <row r="53" spans="1:11" ht="14.1" customHeight="1" x14ac:dyDescent="0.2">
      <c r="A53" s="306" t="s">
        <v>277</v>
      </c>
      <c r="B53" s="307" t="s">
        <v>278</v>
      </c>
      <c r="C53" s="308"/>
      <c r="D53" s="113">
        <v>1.2220843672456576</v>
      </c>
      <c r="E53" s="115">
        <v>591</v>
      </c>
      <c r="F53" s="114">
        <v>598</v>
      </c>
      <c r="G53" s="114">
        <v>599</v>
      </c>
      <c r="H53" s="114">
        <v>599</v>
      </c>
      <c r="I53" s="140">
        <v>620</v>
      </c>
      <c r="J53" s="115">
        <v>-29</v>
      </c>
      <c r="K53" s="116">
        <v>-4.67741935483871</v>
      </c>
    </row>
    <row r="54" spans="1:11" ht="14.1" customHeight="1" x14ac:dyDescent="0.2">
      <c r="A54" s="306" t="s">
        <v>279</v>
      </c>
      <c r="B54" s="307" t="s">
        <v>280</v>
      </c>
      <c r="C54" s="308"/>
      <c r="D54" s="113">
        <v>11.861042183622828</v>
      </c>
      <c r="E54" s="115">
        <v>5736</v>
      </c>
      <c r="F54" s="114">
        <v>5787</v>
      </c>
      <c r="G54" s="114">
        <v>5821</v>
      </c>
      <c r="H54" s="114">
        <v>5880</v>
      </c>
      <c r="I54" s="140">
        <v>5870</v>
      </c>
      <c r="J54" s="115">
        <v>-134</v>
      </c>
      <c r="K54" s="116">
        <v>-2.282793867120954</v>
      </c>
    </row>
    <row r="55" spans="1:11" ht="14.1" customHeight="1" x14ac:dyDescent="0.2">
      <c r="A55" s="306">
        <v>72</v>
      </c>
      <c r="B55" s="307" t="s">
        <v>281</v>
      </c>
      <c r="C55" s="308"/>
      <c r="D55" s="113">
        <v>1.3337468982630274</v>
      </c>
      <c r="E55" s="115">
        <v>645</v>
      </c>
      <c r="F55" s="114">
        <v>651</v>
      </c>
      <c r="G55" s="114">
        <v>657</v>
      </c>
      <c r="H55" s="114">
        <v>656</v>
      </c>
      <c r="I55" s="140">
        <v>665</v>
      </c>
      <c r="J55" s="115">
        <v>-20</v>
      </c>
      <c r="K55" s="116">
        <v>-3.007518796992481</v>
      </c>
    </row>
    <row r="56" spans="1:11" ht="14.1" customHeight="1" x14ac:dyDescent="0.2">
      <c r="A56" s="306" t="s">
        <v>282</v>
      </c>
      <c r="B56" s="307" t="s">
        <v>283</v>
      </c>
      <c r="C56" s="308"/>
      <c r="D56" s="113">
        <v>0.18817204301075269</v>
      </c>
      <c r="E56" s="115">
        <v>91</v>
      </c>
      <c r="F56" s="114">
        <v>95</v>
      </c>
      <c r="G56" s="114">
        <v>97</v>
      </c>
      <c r="H56" s="114">
        <v>95</v>
      </c>
      <c r="I56" s="140">
        <v>95</v>
      </c>
      <c r="J56" s="115">
        <v>-4</v>
      </c>
      <c r="K56" s="116">
        <v>-4.2105263157894735</v>
      </c>
    </row>
    <row r="57" spans="1:11" ht="14.1" customHeight="1" x14ac:dyDescent="0.2">
      <c r="A57" s="306" t="s">
        <v>284</v>
      </c>
      <c r="B57" s="307" t="s">
        <v>285</v>
      </c>
      <c r="C57" s="308"/>
      <c r="D57" s="113">
        <v>0.76509511993382961</v>
      </c>
      <c r="E57" s="115">
        <v>370</v>
      </c>
      <c r="F57" s="114">
        <v>362</v>
      </c>
      <c r="G57" s="114">
        <v>360</v>
      </c>
      <c r="H57" s="114">
        <v>360</v>
      </c>
      <c r="I57" s="140">
        <v>371</v>
      </c>
      <c r="J57" s="115">
        <v>-1</v>
      </c>
      <c r="K57" s="116">
        <v>-0.26954177897574122</v>
      </c>
    </row>
    <row r="58" spans="1:11" ht="14.1" customHeight="1" x14ac:dyDescent="0.2">
      <c r="A58" s="306">
        <v>73</v>
      </c>
      <c r="B58" s="307" t="s">
        <v>286</v>
      </c>
      <c r="C58" s="308"/>
      <c r="D58" s="113">
        <v>0.85194375516956167</v>
      </c>
      <c r="E58" s="115">
        <v>412</v>
      </c>
      <c r="F58" s="114">
        <v>414</v>
      </c>
      <c r="G58" s="114">
        <v>404</v>
      </c>
      <c r="H58" s="114">
        <v>394</v>
      </c>
      <c r="I58" s="140">
        <v>407</v>
      </c>
      <c r="J58" s="115">
        <v>5</v>
      </c>
      <c r="K58" s="116">
        <v>1.2285012285012284</v>
      </c>
    </row>
    <row r="59" spans="1:11" ht="14.1" customHeight="1" x14ac:dyDescent="0.2">
      <c r="A59" s="306" t="s">
        <v>287</v>
      </c>
      <c r="B59" s="307" t="s">
        <v>288</v>
      </c>
      <c r="C59" s="308"/>
      <c r="D59" s="113">
        <v>0.63275434243176176</v>
      </c>
      <c r="E59" s="115">
        <v>306</v>
      </c>
      <c r="F59" s="114">
        <v>305</v>
      </c>
      <c r="G59" s="114">
        <v>292</v>
      </c>
      <c r="H59" s="114">
        <v>279</v>
      </c>
      <c r="I59" s="140">
        <v>284</v>
      </c>
      <c r="J59" s="115">
        <v>22</v>
      </c>
      <c r="K59" s="116">
        <v>7.746478873239437</v>
      </c>
    </row>
    <row r="60" spans="1:11" ht="14.1" customHeight="1" x14ac:dyDescent="0.2">
      <c r="A60" s="306">
        <v>81</v>
      </c>
      <c r="B60" s="307" t="s">
        <v>289</v>
      </c>
      <c r="C60" s="308"/>
      <c r="D60" s="113">
        <v>4.0425971877584779</v>
      </c>
      <c r="E60" s="115">
        <v>1955</v>
      </c>
      <c r="F60" s="114">
        <v>2010</v>
      </c>
      <c r="G60" s="114">
        <v>1972</v>
      </c>
      <c r="H60" s="114">
        <v>1986</v>
      </c>
      <c r="I60" s="140">
        <v>1975</v>
      </c>
      <c r="J60" s="115">
        <v>-20</v>
      </c>
      <c r="K60" s="116">
        <v>-1.0126582278481013</v>
      </c>
    </row>
    <row r="61" spans="1:11" ht="14.1" customHeight="1" x14ac:dyDescent="0.2">
      <c r="A61" s="306" t="s">
        <v>290</v>
      </c>
      <c r="B61" s="307" t="s">
        <v>291</v>
      </c>
      <c r="C61" s="308"/>
      <c r="D61" s="113">
        <v>1.4226633581472292</v>
      </c>
      <c r="E61" s="115">
        <v>688</v>
      </c>
      <c r="F61" s="114">
        <v>716</v>
      </c>
      <c r="G61" s="114">
        <v>714</v>
      </c>
      <c r="H61" s="114">
        <v>730</v>
      </c>
      <c r="I61" s="140">
        <v>717</v>
      </c>
      <c r="J61" s="115">
        <v>-29</v>
      </c>
      <c r="K61" s="116">
        <v>-4.0446304044630406</v>
      </c>
    </row>
    <row r="62" spans="1:11" ht="14.1" customHeight="1" x14ac:dyDescent="0.2">
      <c r="A62" s="306" t="s">
        <v>292</v>
      </c>
      <c r="B62" s="307" t="s">
        <v>293</v>
      </c>
      <c r="C62" s="308"/>
      <c r="D62" s="113">
        <v>1.184863523573201</v>
      </c>
      <c r="E62" s="115">
        <v>573</v>
      </c>
      <c r="F62" s="114">
        <v>580</v>
      </c>
      <c r="G62" s="114">
        <v>568</v>
      </c>
      <c r="H62" s="114">
        <v>573</v>
      </c>
      <c r="I62" s="140">
        <v>547</v>
      </c>
      <c r="J62" s="115">
        <v>26</v>
      </c>
      <c r="K62" s="116">
        <v>4.753199268738574</v>
      </c>
    </row>
    <row r="63" spans="1:11" ht="14.1" customHeight="1" x14ac:dyDescent="0.2">
      <c r="A63" s="306"/>
      <c r="B63" s="307" t="s">
        <v>294</v>
      </c>
      <c r="C63" s="308"/>
      <c r="D63" s="113">
        <v>1.0835401157981803</v>
      </c>
      <c r="E63" s="115">
        <v>524</v>
      </c>
      <c r="F63" s="114">
        <v>527</v>
      </c>
      <c r="G63" s="114">
        <v>526</v>
      </c>
      <c r="H63" s="114">
        <v>529</v>
      </c>
      <c r="I63" s="140">
        <v>504</v>
      </c>
      <c r="J63" s="115">
        <v>20</v>
      </c>
      <c r="K63" s="116">
        <v>3.9682539682539684</v>
      </c>
    </row>
    <row r="64" spans="1:11" ht="14.1" customHeight="1" x14ac:dyDescent="0.2">
      <c r="A64" s="306" t="s">
        <v>295</v>
      </c>
      <c r="B64" s="307" t="s">
        <v>296</v>
      </c>
      <c r="C64" s="308"/>
      <c r="D64" s="113">
        <v>0.13854425144747726</v>
      </c>
      <c r="E64" s="115">
        <v>67</v>
      </c>
      <c r="F64" s="114">
        <v>70</v>
      </c>
      <c r="G64" s="114">
        <v>65</v>
      </c>
      <c r="H64" s="114">
        <v>62</v>
      </c>
      <c r="I64" s="140">
        <v>64</v>
      </c>
      <c r="J64" s="115">
        <v>3</v>
      </c>
      <c r="K64" s="116">
        <v>4.6875</v>
      </c>
    </row>
    <row r="65" spans="1:11" ht="14.1" customHeight="1" x14ac:dyDescent="0.2">
      <c r="A65" s="306" t="s">
        <v>297</v>
      </c>
      <c r="B65" s="307" t="s">
        <v>298</v>
      </c>
      <c r="C65" s="308"/>
      <c r="D65" s="113">
        <v>0.82506203473945405</v>
      </c>
      <c r="E65" s="115">
        <v>399</v>
      </c>
      <c r="F65" s="114">
        <v>409</v>
      </c>
      <c r="G65" s="114">
        <v>402</v>
      </c>
      <c r="H65" s="114">
        <v>406</v>
      </c>
      <c r="I65" s="140">
        <v>433</v>
      </c>
      <c r="J65" s="115">
        <v>-34</v>
      </c>
      <c r="K65" s="116">
        <v>-7.8521939953810627</v>
      </c>
    </row>
    <row r="66" spans="1:11" ht="14.1" customHeight="1" x14ac:dyDescent="0.2">
      <c r="A66" s="306">
        <v>82</v>
      </c>
      <c r="B66" s="307" t="s">
        <v>299</v>
      </c>
      <c r="C66" s="308"/>
      <c r="D66" s="113">
        <v>2.1009098428453266</v>
      </c>
      <c r="E66" s="115">
        <v>1016</v>
      </c>
      <c r="F66" s="114">
        <v>1083</v>
      </c>
      <c r="G66" s="114">
        <v>1072</v>
      </c>
      <c r="H66" s="114">
        <v>1089</v>
      </c>
      <c r="I66" s="140">
        <v>1060</v>
      </c>
      <c r="J66" s="115">
        <v>-44</v>
      </c>
      <c r="K66" s="116">
        <v>-4.1509433962264151</v>
      </c>
    </row>
    <row r="67" spans="1:11" ht="14.1" customHeight="1" x14ac:dyDescent="0.2">
      <c r="A67" s="306" t="s">
        <v>300</v>
      </c>
      <c r="B67" s="307" t="s">
        <v>301</v>
      </c>
      <c r="C67" s="308"/>
      <c r="D67" s="113">
        <v>0.87882547559966917</v>
      </c>
      <c r="E67" s="115">
        <v>425</v>
      </c>
      <c r="F67" s="114">
        <v>433</v>
      </c>
      <c r="G67" s="114">
        <v>435</v>
      </c>
      <c r="H67" s="114">
        <v>447</v>
      </c>
      <c r="I67" s="140">
        <v>425</v>
      </c>
      <c r="J67" s="115">
        <v>0</v>
      </c>
      <c r="K67" s="116">
        <v>0</v>
      </c>
    </row>
    <row r="68" spans="1:11" ht="14.1" customHeight="1" x14ac:dyDescent="0.2">
      <c r="A68" s="306" t="s">
        <v>302</v>
      </c>
      <c r="B68" s="307" t="s">
        <v>303</v>
      </c>
      <c r="C68" s="308"/>
      <c r="D68" s="113">
        <v>0.83540115798180314</v>
      </c>
      <c r="E68" s="115">
        <v>404</v>
      </c>
      <c r="F68" s="114">
        <v>469</v>
      </c>
      <c r="G68" s="114">
        <v>461</v>
      </c>
      <c r="H68" s="114">
        <v>459</v>
      </c>
      <c r="I68" s="140">
        <v>461</v>
      </c>
      <c r="J68" s="115">
        <v>-57</v>
      </c>
      <c r="K68" s="116">
        <v>-12.364425162689805</v>
      </c>
    </row>
    <row r="69" spans="1:11" ht="14.1" customHeight="1" x14ac:dyDescent="0.2">
      <c r="A69" s="306">
        <v>83</v>
      </c>
      <c r="B69" s="307" t="s">
        <v>304</v>
      </c>
      <c r="C69" s="308"/>
      <c r="D69" s="113">
        <v>3.0355665839536807</v>
      </c>
      <c r="E69" s="115">
        <v>1468</v>
      </c>
      <c r="F69" s="114">
        <v>1496</v>
      </c>
      <c r="G69" s="114">
        <v>1485</v>
      </c>
      <c r="H69" s="114">
        <v>1509</v>
      </c>
      <c r="I69" s="140">
        <v>1492</v>
      </c>
      <c r="J69" s="115">
        <v>-24</v>
      </c>
      <c r="K69" s="116">
        <v>-1.6085790884718498</v>
      </c>
    </row>
    <row r="70" spans="1:11" ht="14.1" customHeight="1" x14ac:dyDescent="0.2">
      <c r="A70" s="306" t="s">
        <v>305</v>
      </c>
      <c r="B70" s="307" t="s">
        <v>306</v>
      </c>
      <c r="C70" s="308"/>
      <c r="D70" s="113">
        <v>1.9292803970223324</v>
      </c>
      <c r="E70" s="115">
        <v>933</v>
      </c>
      <c r="F70" s="114">
        <v>944</v>
      </c>
      <c r="G70" s="114">
        <v>923</v>
      </c>
      <c r="H70" s="114">
        <v>961</v>
      </c>
      <c r="I70" s="140">
        <v>950</v>
      </c>
      <c r="J70" s="115">
        <v>-17</v>
      </c>
      <c r="K70" s="116">
        <v>-1.7894736842105263</v>
      </c>
    </row>
    <row r="71" spans="1:11" ht="14.1" customHeight="1" x14ac:dyDescent="0.2">
      <c r="A71" s="306"/>
      <c r="B71" s="307" t="s">
        <v>307</v>
      </c>
      <c r="C71" s="308"/>
      <c r="D71" s="113">
        <v>1.2365591397849462</v>
      </c>
      <c r="E71" s="115">
        <v>598</v>
      </c>
      <c r="F71" s="114">
        <v>661</v>
      </c>
      <c r="G71" s="114">
        <v>650</v>
      </c>
      <c r="H71" s="114">
        <v>672</v>
      </c>
      <c r="I71" s="140">
        <v>670</v>
      </c>
      <c r="J71" s="115">
        <v>-72</v>
      </c>
      <c r="K71" s="116">
        <v>-10.746268656716419</v>
      </c>
    </row>
    <row r="72" spans="1:11" ht="14.1" customHeight="1" x14ac:dyDescent="0.2">
      <c r="A72" s="306">
        <v>84</v>
      </c>
      <c r="B72" s="307" t="s">
        <v>308</v>
      </c>
      <c r="C72" s="308"/>
      <c r="D72" s="113">
        <v>1.5384615384615385</v>
      </c>
      <c r="E72" s="115">
        <v>744</v>
      </c>
      <c r="F72" s="114">
        <v>862</v>
      </c>
      <c r="G72" s="114">
        <v>789</v>
      </c>
      <c r="H72" s="114">
        <v>844</v>
      </c>
      <c r="I72" s="140">
        <v>770</v>
      </c>
      <c r="J72" s="115">
        <v>-26</v>
      </c>
      <c r="K72" s="116">
        <v>-3.3766233766233764</v>
      </c>
    </row>
    <row r="73" spans="1:11" ht="14.1" customHeight="1" x14ac:dyDescent="0.2">
      <c r="A73" s="306" t="s">
        <v>309</v>
      </c>
      <c r="B73" s="307" t="s">
        <v>310</v>
      </c>
      <c r="C73" s="308"/>
      <c r="D73" s="113">
        <v>0.13854425144747726</v>
      </c>
      <c r="E73" s="115">
        <v>67</v>
      </c>
      <c r="F73" s="114">
        <v>63</v>
      </c>
      <c r="G73" s="114">
        <v>62</v>
      </c>
      <c r="H73" s="114">
        <v>74</v>
      </c>
      <c r="I73" s="140">
        <v>73</v>
      </c>
      <c r="J73" s="115">
        <v>-6</v>
      </c>
      <c r="K73" s="116">
        <v>-8.2191780821917817</v>
      </c>
    </row>
    <row r="74" spans="1:11" ht="14.1" customHeight="1" x14ac:dyDescent="0.2">
      <c r="A74" s="306" t="s">
        <v>311</v>
      </c>
      <c r="B74" s="307" t="s">
        <v>312</v>
      </c>
      <c r="C74" s="308"/>
      <c r="D74" s="113">
        <v>4.1356492969396197E-2</v>
      </c>
      <c r="E74" s="115">
        <v>20</v>
      </c>
      <c r="F74" s="114">
        <v>19</v>
      </c>
      <c r="G74" s="114">
        <v>21</v>
      </c>
      <c r="H74" s="114">
        <v>22</v>
      </c>
      <c r="I74" s="140">
        <v>22</v>
      </c>
      <c r="J74" s="115">
        <v>-2</v>
      </c>
      <c r="K74" s="116">
        <v>-9.0909090909090917</v>
      </c>
    </row>
    <row r="75" spans="1:11" ht="14.1" customHeight="1" x14ac:dyDescent="0.2">
      <c r="A75" s="306" t="s">
        <v>313</v>
      </c>
      <c r="B75" s="307" t="s">
        <v>314</v>
      </c>
      <c r="C75" s="308"/>
      <c r="D75" s="113">
        <v>2.4813895781637719E-2</v>
      </c>
      <c r="E75" s="115">
        <v>12</v>
      </c>
      <c r="F75" s="114">
        <v>19</v>
      </c>
      <c r="G75" s="114">
        <v>17</v>
      </c>
      <c r="H75" s="114">
        <v>23</v>
      </c>
      <c r="I75" s="140">
        <v>14</v>
      </c>
      <c r="J75" s="115">
        <v>-2</v>
      </c>
      <c r="K75" s="116">
        <v>-14.285714285714286</v>
      </c>
    </row>
    <row r="76" spans="1:11" ht="14.1" customHeight="1" x14ac:dyDescent="0.2">
      <c r="A76" s="306">
        <v>91</v>
      </c>
      <c r="B76" s="307" t="s">
        <v>315</v>
      </c>
      <c r="C76" s="308"/>
      <c r="D76" s="113">
        <v>0.21505376344086022</v>
      </c>
      <c r="E76" s="115">
        <v>104</v>
      </c>
      <c r="F76" s="114">
        <v>101</v>
      </c>
      <c r="G76" s="114">
        <v>98</v>
      </c>
      <c r="H76" s="114">
        <v>92</v>
      </c>
      <c r="I76" s="140">
        <v>92</v>
      </c>
      <c r="J76" s="115">
        <v>12</v>
      </c>
      <c r="K76" s="116">
        <v>13.043478260869565</v>
      </c>
    </row>
    <row r="77" spans="1:11" ht="14.1" customHeight="1" x14ac:dyDescent="0.2">
      <c r="A77" s="306">
        <v>92</v>
      </c>
      <c r="B77" s="307" t="s">
        <v>316</v>
      </c>
      <c r="C77" s="308"/>
      <c r="D77" s="113">
        <v>0.39081885856079407</v>
      </c>
      <c r="E77" s="115">
        <v>189</v>
      </c>
      <c r="F77" s="114">
        <v>211</v>
      </c>
      <c r="G77" s="114">
        <v>195</v>
      </c>
      <c r="H77" s="114">
        <v>196</v>
      </c>
      <c r="I77" s="140">
        <v>198</v>
      </c>
      <c r="J77" s="115">
        <v>-9</v>
      </c>
      <c r="K77" s="116">
        <v>-4.5454545454545459</v>
      </c>
    </row>
    <row r="78" spans="1:11" ht="14.1" customHeight="1" x14ac:dyDescent="0.2">
      <c r="A78" s="306">
        <v>93</v>
      </c>
      <c r="B78" s="307" t="s">
        <v>317</v>
      </c>
      <c r="C78" s="308"/>
      <c r="D78" s="113">
        <v>9.9255583126550875E-2</v>
      </c>
      <c r="E78" s="115">
        <v>48</v>
      </c>
      <c r="F78" s="114">
        <v>52</v>
      </c>
      <c r="G78" s="114">
        <v>50</v>
      </c>
      <c r="H78" s="114">
        <v>64</v>
      </c>
      <c r="I78" s="140">
        <v>61</v>
      </c>
      <c r="J78" s="115">
        <v>-13</v>
      </c>
      <c r="K78" s="116">
        <v>-21.311475409836067</v>
      </c>
    </row>
    <row r="79" spans="1:11" ht="14.1" customHeight="1" x14ac:dyDescent="0.2">
      <c r="A79" s="306">
        <v>94</v>
      </c>
      <c r="B79" s="307" t="s">
        <v>318</v>
      </c>
      <c r="C79" s="308"/>
      <c r="D79" s="113">
        <v>0.45492142266335817</v>
      </c>
      <c r="E79" s="115">
        <v>220</v>
      </c>
      <c r="F79" s="114">
        <v>238</v>
      </c>
      <c r="G79" s="114">
        <v>225</v>
      </c>
      <c r="H79" s="114">
        <v>201</v>
      </c>
      <c r="I79" s="140">
        <v>193</v>
      </c>
      <c r="J79" s="115">
        <v>27</v>
      </c>
      <c r="K79" s="116">
        <v>13.989637305699482</v>
      </c>
    </row>
    <row r="80" spans="1:11" ht="14.1" customHeight="1" x14ac:dyDescent="0.2">
      <c r="A80" s="306" t="s">
        <v>319</v>
      </c>
      <c r="B80" s="307" t="s">
        <v>320</v>
      </c>
      <c r="C80" s="308"/>
      <c r="D80" s="113">
        <v>1.0339123242349049E-2</v>
      </c>
      <c r="E80" s="115">
        <v>5</v>
      </c>
      <c r="F80" s="114">
        <v>7</v>
      </c>
      <c r="G80" s="114">
        <v>7</v>
      </c>
      <c r="H80" s="114">
        <v>6</v>
      </c>
      <c r="I80" s="140">
        <v>6</v>
      </c>
      <c r="J80" s="115">
        <v>-1</v>
      </c>
      <c r="K80" s="116">
        <v>-16.666666666666668</v>
      </c>
    </row>
    <row r="81" spans="1:11" ht="14.1" customHeight="1" x14ac:dyDescent="0.2">
      <c r="A81" s="310" t="s">
        <v>321</v>
      </c>
      <c r="B81" s="311" t="s">
        <v>334</v>
      </c>
      <c r="C81" s="312"/>
      <c r="D81" s="125">
        <v>5.0041356492969395</v>
      </c>
      <c r="E81" s="143">
        <v>2420</v>
      </c>
      <c r="F81" s="144">
        <v>2519</v>
      </c>
      <c r="G81" s="144">
        <v>2517</v>
      </c>
      <c r="H81" s="144">
        <v>2545</v>
      </c>
      <c r="I81" s="145">
        <v>2509</v>
      </c>
      <c r="J81" s="143">
        <v>-89</v>
      </c>
      <c r="K81" s="146">
        <v>-3.5472299721004386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16752</v>
      </c>
      <c r="G12" s="536">
        <v>13945</v>
      </c>
      <c r="H12" s="536">
        <v>21336</v>
      </c>
      <c r="I12" s="536">
        <v>15134</v>
      </c>
      <c r="J12" s="537">
        <v>16235</v>
      </c>
      <c r="K12" s="538">
        <v>517</v>
      </c>
      <c r="L12" s="349">
        <v>3.1844779796735447</v>
      </c>
    </row>
    <row r="13" spans="1:17" s="110" customFormat="1" ht="15" customHeight="1" x14ac:dyDescent="0.2">
      <c r="A13" s="350" t="s">
        <v>345</v>
      </c>
      <c r="B13" s="351" t="s">
        <v>346</v>
      </c>
      <c r="C13" s="347"/>
      <c r="D13" s="347"/>
      <c r="E13" s="348"/>
      <c r="F13" s="536">
        <v>10221</v>
      </c>
      <c r="G13" s="536">
        <v>7907</v>
      </c>
      <c r="H13" s="536">
        <v>12871</v>
      </c>
      <c r="I13" s="536">
        <v>9313</v>
      </c>
      <c r="J13" s="537">
        <v>9735</v>
      </c>
      <c r="K13" s="538">
        <v>486</v>
      </c>
      <c r="L13" s="349">
        <v>4.9922958397534671</v>
      </c>
    </row>
    <row r="14" spans="1:17" s="110" customFormat="1" ht="22.5" customHeight="1" x14ac:dyDescent="0.2">
      <c r="A14" s="350"/>
      <c r="B14" s="351" t="s">
        <v>347</v>
      </c>
      <c r="C14" s="347"/>
      <c r="D14" s="347"/>
      <c r="E14" s="348"/>
      <c r="F14" s="536">
        <v>6531</v>
      </c>
      <c r="G14" s="536">
        <v>6038</v>
      </c>
      <c r="H14" s="536">
        <v>8465</v>
      </c>
      <c r="I14" s="536">
        <v>5821</v>
      </c>
      <c r="J14" s="537">
        <v>6500</v>
      </c>
      <c r="K14" s="538">
        <v>31</v>
      </c>
      <c r="L14" s="349">
        <v>0.47692307692307695</v>
      </c>
    </row>
    <row r="15" spans="1:17" s="110" customFormat="1" ht="15" customHeight="1" x14ac:dyDescent="0.2">
      <c r="A15" s="350" t="s">
        <v>348</v>
      </c>
      <c r="B15" s="351" t="s">
        <v>108</v>
      </c>
      <c r="C15" s="347"/>
      <c r="D15" s="347"/>
      <c r="E15" s="348"/>
      <c r="F15" s="536">
        <v>3999</v>
      </c>
      <c r="G15" s="536">
        <v>3378</v>
      </c>
      <c r="H15" s="536">
        <v>8081</v>
      </c>
      <c r="I15" s="536">
        <v>3642</v>
      </c>
      <c r="J15" s="537">
        <v>3891</v>
      </c>
      <c r="K15" s="538">
        <v>108</v>
      </c>
      <c r="L15" s="349">
        <v>2.7756360832690823</v>
      </c>
    </row>
    <row r="16" spans="1:17" s="110" customFormat="1" ht="15" customHeight="1" x14ac:dyDescent="0.2">
      <c r="A16" s="350"/>
      <c r="B16" s="351" t="s">
        <v>109</v>
      </c>
      <c r="C16" s="347"/>
      <c r="D16" s="347"/>
      <c r="E16" s="348"/>
      <c r="F16" s="536">
        <v>11217</v>
      </c>
      <c r="G16" s="536">
        <v>9371</v>
      </c>
      <c r="H16" s="536">
        <v>11883</v>
      </c>
      <c r="I16" s="536">
        <v>10261</v>
      </c>
      <c r="J16" s="537">
        <v>11053</v>
      </c>
      <c r="K16" s="538">
        <v>164</v>
      </c>
      <c r="L16" s="349">
        <v>1.4837600651406857</v>
      </c>
    </row>
    <row r="17" spans="1:12" s="110" customFormat="1" ht="15" customHeight="1" x14ac:dyDescent="0.2">
      <c r="A17" s="350"/>
      <c r="B17" s="351" t="s">
        <v>110</v>
      </c>
      <c r="C17" s="347"/>
      <c r="D17" s="347"/>
      <c r="E17" s="348"/>
      <c r="F17" s="536">
        <v>1388</v>
      </c>
      <c r="G17" s="536">
        <v>1060</v>
      </c>
      <c r="H17" s="536">
        <v>1222</v>
      </c>
      <c r="I17" s="536">
        <v>1087</v>
      </c>
      <c r="J17" s="537">
        <v>1140</v>
      </c>
      <c r="K17" s="538">
        <v>248</v>
      </c>
      <c r="L17" s="349">
        <v>21.754385964912281</v>
      </c>
    </row>
    <row r="18" spans="1:12" s="110" customFormat="1" ht="15" customHeight="1" x14ac:dyDescent="0.2">
      <c r="A18" s="350"/>
      <c r="B18" s="351" t="s">
        <v>111</v>
      </c>
      <c r="C18" s="347"/>
      <c r="D18" s="347"/>
      <c r="E18" s="348"/>
      <c r="F18" s="536">
        <v>148</v>
      </c>
      <c r="G18" s="536">
        <v>136</v>
      </c>
      <c r="H18" s="536">
        <v>150</v>
      </c>
      <c r="I18" s="536">
        <v>144</v>
      </c>
      <c r="J18" s="537">
        <v>151</v>
      </c>
      <c r="K18" s="538">
        <v>-3</v>
      </c>
      <c r="L18" s="349">
        <v>-1.9867549668874172</v>
      </c>
    </row>
    <row r="19" spans="1:12" s="110" customFormat="1" ht="15" customHeight="1" x14ac:dyDescent="0.2">
      <c r="A19" s="118" t="s">
        <v>113</v>
      </c>
      <c r="B19" s="119" t="s">
        <v>181</v>
      </c>
      <c r="C19" s="347"/>
      <c r="D19" s="347"/>
      <c r="E19" s="348"/>
      <c r="F19" s="536">
        <v>11538</v>
      </c>
      <c r="G19" s="536">
        <v>9168</v>
      </c>
      <c r="H19" s="536">
        <v>15951</v>
      </c>
      <c r="I19" s="536">
        <v>10444</v>
      </c>
      <c r="J19" s="537">
        <v>11190</v>
      </c>
      <c r="K19" s="538">
        <v>348</v>
      </c>
      <c r="L19" s="349">
        <v>3.1099195710455763</v>
      </c>
    </row>
    <row r="20" spans="1:12" s="110" customFormat="1" ht="15" customHeight="1" x14ac:dyDescent="0.2">
      <c r="A20" s="118"/>
      <c r="B20" s="119" t="s">
        <v>182</v>
      </c>
      <c r="C20" s="347"/>
      <c r="D20" s="347"/>
      <c r="E20" s="348"/>
      <c r="F20" s="536">
        <v>5214</v>
      </c>
      <c r="G20" s="536">
        <v>4777</v>
      </c>
      <c r="H20" s="536">
        <v>5385</v>
      </c>
      <c r="I20" s="536">
        <v>4690</v>
      </c>
      <c r="J20" s="537">
        <v>5045</v>
      </c>
      <c r="K20" s="538">
        <v>169</v>
      </c>
      <c r="L20" s="349">
        <v>3.3498513379583748</v>
      </c>
    </row>
    <row r="21" spans="1:12" s="110" customFormat="1" ht="15" customHeight="1" x14ac:dyDescent="0.2">
      <c r="A21" s="118" t="s">
        <v>113</v>
      </c>
      <c r="B21" s="119" t="s">
        <v>116</v>
      </c>
      <c r="C21" s="347"/>
      <c r="D21" s="347"/>
      <c r="E21" s="348"/>
      <c r="F21" s="536">
        <v>11075</v>
      </c>
      <c r="G21" s="536">
        <v>8984</v>
      </c>
      <c r="H21" s="536">
        <v>14608</v>
      </c>
      <c r="I21" s="536">
        <v>9464</v>
      </c>
      <c r="J21" s="537">
        <v>10690</v>
      </c>
      <c r="K21" s="538">
        <v>385</v>
      </c>
      <c r="L21" s="349">
        <v>3.6014967259120674</v>
      </c>
    </row>
    <row r="22" spans="1:12" s="110" customFormat="1" ht="15" customHeight="1" x14ac:dyDescent="0.2">
      <c r="A22" s="118"/>
      <c r="B22" s="119" t="s">
        <v>117</v>
      </c>
      <c r="C22" s="347"/>
      <c r="D22" s="347"/>
      <c r="E22" s="348"/>
      <c r="F22" s="536">
        <v>5652</v>
      </c>
      <c r="G22" s="536">
        <v>4935</v>
      </c>
      <c r="H22" s="536">
        <v>6701</v>
      </c>
      <c r="I22" s="536">
        <v>5653</v>
      </c>
      <c r="J22" s="537">
        <v>5527</v>
      </c>
      <c r="K22" s="538">
        <v>125</v>
      </c>
      <c r="L22" s="349">
        <v>2.2616247512212775</v>
      </c>
    </row>
    <row r="23" spans="1:12" s="110" customFormat="1" ht="15" customHeight="1" x14ac:dyDescent="0.2">
      <c r="A23" s="352" t="s">
        <v>348</v>
      </c>
      <c r="B23" s="353" t="s">
        <v>193</v>
      </c>
      <c r="C23" s="354"/>
      <c r="D23" s="354"/>
      <c r="E23" s="355"/>
      <c r="F23" s="539">
        <v>404</v>
      </c>
      <c r="G23" s="539">
        <v>594</v>
      </c>
      <c r="H23" s="539">
        <v>3614</v>
      </c>
      <c r="I23" s="539">
        <v>342</v>
      </c>
      <c r="J23" s="540">
        <v>400</v>
      </c>
      <c r="K23" s="541">
        <v>4</v>
      </c>
      <c r="L23" s="356">
        <v>1</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39.5</v>
      </c>
      <c r="G25" s="542">
        <v>47.3</v>
      </c>
      <c r="H25" s="542">
        <v>45.2</v>
      </c>
      <c r="I25" s="542">
        <v>44.9</v>
      </c>
      <c r="J25" s="542">
        <v>42.7</v>
      </c>
      <c r="K25" s="543" t="s">
        <v>350</v>
      </c>
      <c r="L25" s="364">
        <v>-3.2000000000000028</v>
      </c>
    </row>
    <row r="26" spans="1:12" s="110" customFormat="1" ht="15" customHeight="1" x14ac:dyDescent="0.2">
      <c r="A26" s="365" t="s">
        <v>105</v>
      </c>
      <c r="B26" s="366" t="s">
        <v>346</v>
      </c>
      <c r="C26" s="362"/>
      <c r="D26" s="362"/>
      <c r="E26" s="363"/>
      <c r="F26" s="542">
        <v>38.799999999999997</v>
      </c>
      <c r="G26" s="542">
        <v>46.7</v>
      </c>
      <c r="H26" s="542">
        <v>43.3</v>
      </c>
      <c r="I26" s="542">
        <v>43.4</v>
      </c>
      <c r="J26" s="544">
        <v>41.9</v>
      </c>
      <c r="K26" s="543" t="s">
        <v>350</v>
      </c>
      <c r="L26" s="364">
        <v>-3.1000000000000014</v>
      </c>
    </row>
    <row r="27" spans="1:12" s="110" customFormat="1" ht="15" customHeight="1" x14ac:dyDescent="0.2">
      <c r="A27" s="365"/>
      <c r="B27" s="366" t="s">
        <v>347</v>
      </c>
      <c r="C27" s="362"/>
      <c r="D27" s="362"/>
      <c r="E27" s="363"/>
      <c r="F27" s="542">
        <v>40.6</v>
      </c>
      <c r="G27" s="542">
        <v>48.2</v>
      </c>
      <c r="H27" s="542">
        <v>48.2</v>
      </c>
      <c r="I27" s="542">
        <v>47.3</v>
      </c>
      <c r="J27" s="542">
        <v>43.8</v>
      </c>
      <c r="K27" s="543" t="s">
        <v>350</v>
      </c>
      <c r="L27" s="364">
        <v>-3.1999999999999957</v>
      </c>
    </row>
    <row r="28" spans="1:12" s="110" customFormat="1" ht="15" customHeight="1" x14ac:dyDescent="0.2">
      <c r="A28" s="365" t="s">
        <v>113</v>
      </c>
      <c r="B28" s="366" t="s">
        <v>108</v>
      </c>
      <c r="C28" s="362"/>
      <c r="D28" s="362"/>
      <c r="E28" s="363"/>
      <c r="F28" s="542">
        <v>49.4</v>
      </c>
      <c r="G28" s="542">
        <v>55.1</v>
      </c>
      <c r="H28" s="542">
        <v>54.5</v>
      </c>
      <c r="I28" s="542">
        <v>54.6</v>
      </c>
      <c r="J28" s="542">
        <v>54.1</v>
      </c>
      <c r="K28" s="543" t="s">
        <v>350</v>
      </c>
      <c r="L28" s="364">
        <v>-4.7000000000000028</v>
      </c>
    </row>
    <row r="29" spans="1:12" s="110" customFormat="1" ht="11.25" x14ac:dyDescent="0.2">
      <c r="A29" s="365"/>
      <c r="B29" s="366" t="s">
        <v>109</v>
      </c>
      <c r="C29" s="362"/>
      <c r="D29" s="362"/>
      <c r="E29" s="363"/>
      <c r="F29" s="542">
        <v>37.9</v>
      </c>
      <c r="G29" s="542">
        <v>45.9</v>
      </c>
      <c r="H29" s="542">
        <v>42.7</v>
      </c>
      <c r="I29" s="542">
        <v>43.4</v>
      </c>
      <c r="J29" s="544">
        <v>40.6</v>
      </c>
      <c r="K29" s="543" t="s">
        <v>350</v>
      </c>
      <c r="L29" s="364">
        <v>-2.7000000000000028</v>
      </c>
    </row>
    <row r="30" spans="1:12" s="110" customFormat="1" ht="15" customHeight="1" x14ac:dyDescent="0.2">
      <c r="A30" s="365"/>
      <c r="B30" s="366" t="s">
        <v>110</v>
      </c>
      <c r="C30" s="362"/>
      <c r="D30" s="362"/>
      <c r="E30" s="363"/>
      <c r="F30" s="542">
        <v>28</v>
      </c>
      <c r="G30" s="542">
        <v>39.799999999999997</v>
      </c>
      <c r="H30" s="542">
        <v>35.6</v>
      </c>
      <c r="I30" s="542">
        <v>31.2</v>
      </c>
      <c r="J30" s="542">
        <v>28.4</v>
      </c>
      <c r="K30" s="543" t="s">
        <v>350</v>
      </c>
      <c r="L30" s="364">
        <v>-0.39999999999999858</v>
      </c>
    </row>
    <row r="31" spans="1:12" s="110" customFormat="1" ht="15" customHeight="1" x14ac:dyDescent="0.2">
      <c r="A31" s="365"/>
      <c r="B31" s="366" t="s">
        <v>111</v>
      </c>
      <c r="C31" s="362"/>
      <c r="D31" s="362"/>
      <c r="E31" s="363"/>
      <c r="F31" s="542">
        <v>27.7</v>
      </c>
      <c r="G31" s="542">
        <v>43.4</v>
      </c>
      <c r="H31" s="542">
        <v>43.3</v>
      </c>
      <c r="I31" s="542">
        <v>31.2</v>
      </c>
      <c r="J31" s="542">
        <v>35.1</v>
      </c>
      <c r="K31" s="543" t="s">
        <v>350</v>
      </c>
      <c r="L31" s="364">
        <v>-7.4000000000000021</v>
      </c>
    </row>
    <row r="32" spans="1:12" s="110" customFormat="1" ht="15" customHeight="1" x14ac:dyDescent="0.2">
      <c r="A32" s="367" t="s">
        <v>113</v>
      </c>
      <c r="B32" s="368" t="s">
        <v>181</v>
      </c>
      <c r="C32" s="362"/>
      <c r="D32" s="362"/>
      <c r="E32" s="363"/>
      <c r="F32" s="542">
        <v>39.299999999999997</v>
      </c>
      <c r="G32" s="542">
        <v>48</v>
      </c>
      <c r="H32" s="542">
        <v>45.3</v>
      </c>
      <c r="I32" s="542">
        <v>45.3</v>
      </c>
      <c r="J32" s="544">
        <v>42.9</v>
      </c>
      <c r="K32" s="543" t="s">
        <v>350</v>
      </c>
      <c r="L32" s="364">
        <v>-3.6000000000000014</v>
      </c>
    </row>
    <row r="33" spans="1:12" s="110" customFormat="1" ht="15" customHeight="1" x14ac:dyDescent="0.2">
      <c r="A33" s="367"/>
      <c r="B33" s="368" t="s">
        <v>182</v>
      </c>
      <c r="C33" s="362"/>
      <c r="D33" s="362"/>
      <c r="E33" s="363"/>
      <c r="F33" s="542">
        <v>40</v>
      </c>
      <c r="G33" s="542">
        <v>46</v>
      </c>
      <c r="H33" s="542">
        <v>44.9</v>
      </c>
      <c r="I33" s="542">
        <v>44.1</v>
      </c>
      <c r="J33" s="542">
        <v>42.1</v>
      </c>
      <c r="K33" s="543" t="s">
        <v>350</v>
      </c>
      <c r="L33" s="364">
        <v>-2.1000000000000014</v>
      </c>
    </row>
    <row r="34" spans="1:12" s="369" customFormat="1" ht="15" customHeight="1" x14ac:dyDescent="0.2">
      <c r="A34" s="367" t="s">
        <v>113</v>
      </c>
      <c r="B34" s="368" t="s">
        <v>116</v>
      </c>
      <c r="C34" s="362"/>
      <c r="D34" s="362"/>
      <c r="E34" s="363"/>
      <c r="F34" s="542">
        <v>33</v>
      </c>
      <c r="G34" s="542">
        <v>39.4</v>
      </c>
      <c r="H34" s="542">
        <v>36.9</v>
      </c>
      <c r="I34" s="542">
        <v>36.799999999999997</v>
      </c>
      <c r="J34" s="542">
        <v>34.1</v>
      </c>
      <c r="K34" s="543" t="s">
        <v>350</v>
      </c>
      <c r="L34" s="364">
        <v>-1.1000000000000014</v>
      </c>
    </row>
    <row r="35" spans="1:12" s="369" customFormat="1" ht="11.25" x14ac:dyDescent="0.2">
      <c r="A35" s="370"/>
      <c r="B35" s="371" t="s">
        <v>117</v>
      </c>
      <c r="C35" s="372"/>
      <c r="D35" s="372"/>
      <c r="E35" s="373"/>
      <c r="F35" s="545">
        <v>51.9</v>
      </c>
      <c r="G35" s="545">
        <v>61</v>
      </c>
      <c r="H35" s="545">
        <v>60</v>
      </c>
      <c r="I35" s="545">
        <v>58.1</v>
      </c>
      <c r="J35" s="546">
        <v>58.7</v>
      </c>
      <c r="K35" s="547" t="s">
        <v>350</v>
      </c>
      <c r="L35" s="374">
        <v>-6.8000000000000043</v>
      </c>
    </row>
    <row r="36" spans="1:12" s="369" customFormat="1" ht="15.95" customHeight="1" x14ac:dyDescent="0.2">
      <c r="A36" s="375" t="s">
        <v>351</v>
      </c>
      <c r="B36" s="376"/>
      <c r="C36" s="377"/>
      <c r="D36" s="376"/>
      <c r="E36" s="378"/>
      <c r="F36" s="548">
        <v>16273</v>
      </c>
      <c r="G36" s="548">
        <v>13226</v>
      </c>
      <c r="H36" s="548">
        <v>17151</v>
      </c>
      <c r="I36" s="548">
        <v>14716</v>
      </c>
      <c r="J36" s="548">
        <v>15717</v>
      </c>
      <c r="K36" s="549">
        <v>556</v>
      </c>
      <c r="L36" s="380">
        <v>3.5375707832283516</v>
      </c>
    </row>
    <row r="37" spans="1:12" s="369" customFormat="1" ht="15.95" customHeight="1" x14ac:dyDescent="0.2">
      <c r="A37" s="381"/>
      <c r="B37" s="382" t="s">
        <v>113</v>
      </c>
      <c r="C37" s="382" t="s">
        <v>352</v>
      </c>
      <c r="D37" s="382"/>
      <c r="E37" s="383"/>
      <c r="F37" s="548">
        <v>6431</v>
      </c>
      <c r="G37" s="548">
        <v>6260</v>
      </c>
      <c r="H37" s="548">
        <v>7754</v>
      </c>
      <c r="I37" s="548">
        <v>6608</v>
      </c>
      <c r="J37" s="548">
        <v>6704</v>
      </c>
      <c r="K37" s="549">
        <v>-273</v>
      </c>
      <c r="L37" s="380">
        <v>-4.0721957040572789</v>
      </c>
    </row>
    <row r="38" spans="1:12" s="369" customFormat="1" ht="15.95" customHeight="1" x14ac:dyDescent="0.2">
      <c r="A38" s="381"/>
      <c r="B38" s="384" t="s">
        <v>105</v>
      </c>
      <c r="C38" s="384" t="s">
        <v>106</v>
      </c>
      <c r="D38" s="385"/>
      <c r="E38" s="383"/>
      <c r="F38" s="548">
        <v>9999</v>
      </c>
      <c r="G38" s="548">
        <v>7614</v>
      </c>
      <c r="H38" s="548">
        <v>10376</v>
      </c>
      <c r="I38" s="548">
        <v>9129</v>
      </c>
      <c r="J38" s="550">
        <v>9471</v>
      </c>
      <c r="K38" s="549">
        <v>528</v>
      </c>
      <c r="L38" s="380">
        <v>5.5749128919860631</v>
      </c>
    </row>
    <row r="39" spans="1:12" s="369" customFormat="1" ht="15.95" customHeight="1" x14ac:dyDescent="0.2">
      <c r="A39" s="381"/>
      <c r="B39" s="385"/>
      <c r="C39" s="382" t="s">
        <v>353</v>
      </c>
      <c r="D39" s="385"/>
      <c r="E39" s="383"/>
      <c r="F39" s="548">
        <v>3883</v>
      </c>
      <c r="G39" s="548">
        <v>3556</v>
      </c>
      <c r="H39" s="548">
        <v>4491</v>
      </c>
      <c r="I39" s="548">
        <v>3965</v>
      </c>
      <c r="J39" s="548">
        <v>3966</v>
      </c>
      <c r="K39" s="549">
        <v>-83</v>
      </c>
      <c r="L39" s="380">
        <v>-2.0927887039838629</v>
      </c>
    </row>
    <row r="40" spans="1:12" s="369" customFormat="1" ht="15.95" customHeight="1" x14ac:dyDescent="0.2">
      <c r="A40" s="381"/>
      <c r="B40" s="384"/>
      <c r="C40" s="384" t="s">
        <v>107</v>
      </c>
      <c r="D40" s="385"/>
      <c r="E40" s="383"/>
      <c r="F40" s="548">
        <v>6274</v>
      </c>
      <c r="G40" s="548">
        <v>5612</v>
      </c>
      <c r="H40" s="548">
        <v>6775</v>
      </c>
      <c r="I40" s="548">
        <v>5587</v>
      </c>
      <c r="J40" s="548">
        <v>6246</v>
      </c>
      <c r="K40" s="549">
        <v>28</v>
      </c>
      <c r="L40" s="380">
        <v>0.44828690361831575</v>
      </c>
    </row>
    <row r="41" spans="1:12" s="369" customFormat="1" ht="24" customHeight="1" x14ac:dyDescent="0.2">
      <c r="A41" s="381"/>
      <c r="B41" s="385"/>
      <c r="C41" s="382" t="s">
        <v>353</v>
      </c>
      <c r="D41" s="385"/>
      <c r="E41" s="383"/>
      <c r="F41" s="548">
        <v>2548</v>
      </c>
      <c r="G41" s="548">
        <v>2704</v>
      </c>
      <c r="H41" s="548">
        <v>3263</v>
      </c>
      <c r="I41" s="548">
        <v>2643</v>
      </c>
      <c r="J41" s="550">
        <v>2738</v>
      </c>
      <c r="K41" s="549">
        <v>-190</v>
      </c>
      <c r="L41" s="380">
        <v>-6.9393718042366688</v>
      </c>
    </row>
    <row r="42" spans="1:12" s="110" customFormat="1" ht="15" customHeight="1" x14ac:dyDescent="0.2">
      <c r="A42" s="381"/>
      <c r="B42" s="384" t="s">
        <v>113</v>
      </c>
      <c r="C42" s="384" t="s">
        <v>354</v>
      </c>
      <c r="D42" s="385"/>
      <c r="E42" s="383"/>
      <c r="F42" s="548">
        <v>3634</v>
      </c>
      <c r="G42" s="548">
        <v>2817</v>
      </c>
      <c r="H42" s="548">
        <v>4395</v>
      </c>
      <c r="I42" s="548">
        <v>3349</v>
      </c>
      <c r="J42" s="548">
        <v>3513</v>
      </c>
      <c r="K42" s="549">
        <v>121</v>
      </c>
      <c r="L42" s="380">
        <v>3.4443495587816679</v>
      </c>
    </row>
    <row r="43" spans="1:12" s="110" customFormat="1" ht="15" customHeight="1" x14ac:dyDescent="0.2">
      <c r="A43" s="381"/>
      <c r="B43" s="385"/>
      <c r="C43" s="382" t="s">
        <v>353</v>
      </c>
      <c r="D43" s="385"/>
      <c r="E43" s="383"/>
      <c r="F43" s="548">
        <v>1795</v>
      </c>
      <c r="G43" s="548">
        <v>1552</v>
      </c>
      <c r="H43" s="548">
        <v>2395</v>
      </c>
      <c r="I43" s="548">
        <v>1828</v>
      </c>
      <c r="J43" s="548">
        <v>1899</v>
      </c>
      <c r="K43" s="549">
        <v>-104</v>
      </c>
      <c r="L43" s="380">
        <v>-5.4765666140073721</v>
      </c>
    </row>
    <row r="44" spans="1:12" s="110" customFormat="1" ht="15" customHeight="1" x14ac:dyDescent="0.2">
      <c r="A44" s="381"/>
      <c r="B44" s="384"/>
      <c r="C44" s="366" t="s">
        <v>109</v>
      </c>
      <c r="D44" s="385"/>
      <c r="E44" s="383"/>
      <c r="F44" s="548">
        <v>11104</v>
      </c>
      <c r="G44" s="548">
        <v>9218</v>
      </c>
      <c r="H44" s="548">
        <v>11388</v>
      </c>
      <c r="I44" s="548">
        <v>10138</v>
      </c>
      <c r="J44" s="550">
        <v>10914</v>
      </c>
      <c r="K44" s="549">
        <v>190</v>
      </c>
      <c r="L44" s="380">
        <v>1.7408832691955287</v>
      </c>
    </row>
    <row r="45" spans="1:12" s="110" customFormat="1" ht="15" customHeight="1" x14ac:dyDescent="0.2">
      <c r="A45" s="381"/>
      <c r="B45" s="385"/>
      <c r="C45" s="382" t="s">
        <v>353</v>
      </c>
      <c r="D45" s="385"/>
      <c r="E45" s="383"/>
      <c r="F45" s="548">
        <v>4206</v>
      </c>
      <c r="G45" s="548">
        <v>4229</v>
      </c>
      <c r="H45" s="548">
        <v>4861</v>
      </c>
      <c r="I45" s="548">
        <v>4397</v>
      </c>
      <c r="J45" s="548">
        <v>4428</v>
      </c>
      <c r="K45" s="549">
        <v>-222</v>
      </c>
      <c r="L45" s="380">
        <v>-5.0135501355013554</v>
      </c>
    </row>
    <row r="46" spans="1:12" s="110" customFormat="1" ht="15" customHeight="1" x14ac:dyDescent="0.2">
      <c r="A46" s="381"/>
      <c r="B46" s="384"/>
      <c r="C46" s="366" t="s">
        <v>110</v>
      </c>
      <c r="D46" s="385"/>
      <c r="E46" s="383"/>
      <c r="F46" s="548">
        <v>1387</v>
      </c>
      <c r="G46" s="548">
        <v>1055</v>
      </c>
      <c r="H46" s="548">
        <v>1218</v>
      </c>
      <c r="I46" s="548">
        <v>1085</v>
      </c>
      <c r="J46" s="548">
        <v>1139</v>
      </c>
      <c r="K46" s="549">
        <v>248</v>
      </c>
      <c r="L46" s="380">
        <v>21.773485513608428</v>
      </c>
    </row>
    <row r="47" spans="1:12" s="110" customFormat="1" ht="15" customHeight="1" x14ac:dyDescent="0.2">
      <c r="A47" s="381"/>
      <c r="B47" s="385"/>
      <c r="C47" s="382" t="s">
        <v>353</v>
      </c>
      <c r="D47" s="385"/>
      <c r="E47" s="383"/>
      <c r="F47" s="548">
        <v>389</v>
      </c>
      <c r="G47" s="548">
        <v>420</v>
      </c>
      <c r="H47" s="548">
        <v>433</v>
      </c>
      <c r="I47" s="548">
        <v>338</v>
      </c>
      <c r="J47" s="550">
        <v>324</v>
      </c>
      <c r="K47" s="549">
        <v>65</v>
      </c>
      <c r="L47" s="380">
        <v>20.061728395061728</v>
      </c>
    </row>
    <row r="48" spans="1:12" s="110" customFormat="1" ht="15" customHeight="1" x14ac:dyDescent="0.2">
      <c r="A48" s="381"/>
      <c r="B48" s="385"/>
      <c r="C48" s="366" t="s">
        <v>111</v>
      </c>
      <c r="D48" s="386"/>
      <c r="E48" s="387"/>
      <c r="F48" s="548">
        <v>148</v>
      </c>
      <c r="G48" s="548">
        <v>136</v>
      </c>
      <c r="H48" s="548">
        <v>150</v>
      </c>
      <c r="I48" s="548">
        <v>144</v>
      </c>
      <c r="J48" s="548">
        <v>151</v>
      </c>
      <c r="K48" s="549">
        <v>-3</v>
      </c>
      <c r="L48" s="380">
        <v>-1.9867549668874172</v>
      </c>
    </row>
    <row r="49" spans="1:12" s="110" customFormat="1" ht="15" customHeight="1" x14ac:dyDescent="0.2">
      <c r="A49" s="381"/>
      <c r="B49" s="385"/>
      <c r="C49" s="382" t="s">
        <v>353</v>
      </c>
      <c r="D49" s="385"/>
      <c r="E49" s="383"/>
      <c r="F49" s="548">
        <v>41</v>
      </c>
      <c r="G49" s="548">
        <v>59</v>
      </c>
      <c r="H49" s="548">
        <v>65</v>
      </c>
      <c r="I49" s="548">
        <v>45</v>
      </c>
      <c r="J49" s="548">
        <v>53</v>
      </c>
      <c r="K49" s="549">
        <v>-12</v>
      </c>
      <c r="L49" s="380">
        <v>-22.641509433962263</v>
      </c>
    </row>
    <row r="50" spans="1:12" s="110" customFormat="1" ht="15" customHeight="1" x14ac:dyDescent="0.2">
      <c r="A50" s="381"/>
      <c r="B50" s="384" t="s">
        <v>113</v>
      </c>
      <c r="C50" s="382" t="s">
        <v>181</v>
      </c>
      <c r="D50" s="385"/>
      <c r="E50" s="383"/>
      <c r="F50" s="548">
        <v>11088</v>
      </c>
      <c r="G50" s="548">
        <v>8507</v>
      </c>
      <c r="H50" s="548">
        <v>11887</v>
      </c>
      <c r="I50" s="548">
        <v>10061</v>
      </c>
      <c r="J50" s="550">
        <v>10725</v>
      </c>
      <c r="K50" s="549">
        <v>363</v>
      </c>
      <c r="L50" s="380">
        <v>3.3846153846153846</v>
      </c>
    </row>
    <row r="51" spans="1:12" s="110" customFormat="1" ht="15" customHeight="1" x14ac:dyDescent="0.2">
      <c r="A51" s="381"/>
      <c r="B51" s="385"/>
      <c r="C51" s="382" t="s">
        <v>353</v>
      </c>
      <c r="D51" s="385"/>
      <c r="E51" s="383"/>
      <c r="F51" s="548">
        <v>4356</v>
      </c>
      <c r="G51" s="548">
        <v>4087</v>
      </c>
      <c r="H51" s="548">
        <v>5389</v>
      </c>
      <c r="I51" s="548">
        <v>4555</v>
      </c>
      <c r="J51" s="548">
        <v>4601</v>
      </c>
      <c r="K51" s="549">
        <v>-245</v>
      </c>
      <c r="L51" s="380">
        <v>-5.3249293631819166</v>
      </c>
    </row>
    <row r="52" spans="1:12" s="110" customFormat="1" ht="15" customHeight="1" x14ac:dyDescent="0.2">
      <c r="A52" s="381"/>
      <c r="B52" s="384"/>
      <c r="C52" s="382" t="s">
        <v>182</v>
      </c>
      <c r="D52" s="385"/>
      <c r="E52" s="383"/>
      <c r="F52" s="548">
        <v>5185</v>
      </c>
      <c r="G52" s="548">
        <v>4719</v>
      </c>
      <c r="H52" s="548">
        <v>5264</v>
      </c>
      <c r="I52" s="548">
        <v>4655</v>
      </c>
      <c r="J52" s="548">
        <v>4992</v>
      </c>
      <c r="K52" s="549">
        <v>193</v>
      </c>
      <c r="L52" s="380">
        <v>3.8661858974358974</v>
      </c>
    </row>
    <row r="53" spans="1:12" s="269" customFormat="1" ht="11.25" customHeight="1" x14ac:dyDescent="0.2">
      <c r="A53" s="381"/>
      <c r="B53" s="385"/>
      <c r="C53" s="382" t="s">
        <v>353</v>
      </c>
      <c r="D53" s="385"/>
      <c r="E53" s="383"/>
      <c r="F53" s="548">
        <v>2075</v>
      </c>
      <c r="G53" s="548">
        <v>2173</v>
      </c>
      <c r="H53" s="548">
        <v>2365</v>
      </c>
      <c r="I53" s="548">
        <v>2053</v>
      </c>
      <c r="J53" s="550">
        <v>2103</v>
      </c>
      <c r="K53" s="549">
        <v>-28</v>
      </c>
      <c r="L53" s="380">
        <v>-1.331431288635283</v>
      </c>
    </row>
    <row r="54" spans="1:12" s="151" customFormat="1" ht="12.75" customHeight="1" x14ac:dyDescent="0.2">
      <c r="A54" s="381"/>
      <c r="B54" s="384" t="s">
        <v>113</v>
      </c>
      <c r="C54" s="384" t="s">
        <v>116</v>
      </c>
      <c r="D54" s="385"/>
      <c r="E54" s="383"/>
      <c r="F54" s="548">
        <v>10664</v>
      </c>
      <c r="G54" s="548">
        <v>8373</v>
      </c>
      <c r="H54" s="548">
        <v>10965</v>
      </c>
      <c r="I54" s="548">
        <v>9098</v>
      </c>
      <c r="J54" s="548">
        <v>10247</v>
      </c>
      <c r="K54" s="549">
        <v>417</v>
      </c>
      <c r="L54" s="380">
        <v>4.0694837513418562</v>
      </c>
    </row>
    <row r="55" spans="1:12" ht="11.25" x14ac:dyDescent="0.2">
      <c r="A55" s="381"/>
      <c r="B55" s="385"/>
      <c r="C55" s="382" t="s">
        <v>353</v>
      </c>
      <c r="D55" s="385"/>
      <c r="E55" s="383"/>
      <c r="F55" s="548">
        <v>3524</v>
      </c>
      <c r="G55" s="548">
        <v>3303</v>
      </c>
      <c r="H55" s="548">
        <v>4047</v>
      </c>
      <c r="I55" s="548">
        <v>3346</v>
      </c>
      <c r="J55" s="548">
        <v>3497</v>
      </c>
      <c r="K55" s="549">
        <v>27</v>
      </c>
      <c r="L55" s="380">
        <v>0.77209036316843005</v>
      </c>
    </row>
    <row r="56" spans="1:12" ht="14.25" customHeight="1" x14ac:dyDescent="0.2">
      <c r="A56" s="381"/>
      <c r="B56" s="385"/>
      <c r="C56" s="384" t="s">
        <v>117</v>
      </c>
      <c r="D56" s="385"/>
      <c r="E56" s="383"/>
      <c r="F56" s="548">
        <v>5584</v>
      </c>
      <c r="G56" s="548">
        <v>4828</v>
      </c>
      <c r="H56" s="548">
        <v>6167</v>
      </c>
      <c r="I56" s="548">
        <v>5601</v>
      </c>
      <c r="J56" s="548">
        <v>5452</v>
      </c>
      <c r="K56" s="549">
        <v>132</v>
      </c>
      <c r="L56" s="380">
        <v>2.4211298606016141</v>
      </c>
    </row>
    <row r="57" spans="1:12" ht="18.75" customHeight="1" x14ac:dyDescent="0.2">
      <c r="A57" s="388"/>
      <c r="B57" s="389"/>
      <c r="C57" s="390" t="s">
        <v>353</v>
      </c>
      <c r="D57" s="389"/>
      <c r="E57" s="391"/>
      <c r="F57" s="551">
        <v>2900</v>
      </c>
      <c r="G57" s="552">
        <v>2943</v>
      </c>
      <c r="H57" s="552">
        <v>3698</v>
      </c>
      <c r="I57" s="552">
        <v>3253</v>
      </c>
      <c r="J57" s="552">
        <v>3200</v>
      </c>
      <c r="K57" s="553">
        <f t="shared" ref="K57" si="0">IF(OR(F57=".",J57=".")=TRUE,".",IF(OR(F57="*",J57="*")=TRUE,"*",IF(AND(F57="-",J57="-")=TRUE,"-",IF(AND(ISNUMBER(J57),ISNUMBER(F57))=TRUE,IF(F57-J57=0,0,F57-J57),IF(ISNUMBER(F57)=TRUE,F57,-J57)))))</f>
        <v>-300</v>
      </c>
      <c r="L57" s="392">
        <f t="shared" ref="L57" si="1">IF(K57 =".",".",IF(K57 ="*","*",IF(K57="-","-",IF(K57=0,0,IF(OR(J57="-",J57=".",F57="-",F57=".")=TRUE,"X",IF(J57=0,"0,0",IF(ABS(K57*100/J57)&gt;250,".X",(K57*100/J57))))))))</f>
        <v>-9.375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16752</v>
      </c>
      <c r="E11" s="114">
        <v>13945</v>
      </c>
      <c r="F11" s="114">
        <v>21336</v>
      </c>
      <c r="G11" s="114">
        <v>15134</v>
      </c>
      <c r="H11" s="140">
        <v>16235</v>
      </c>
      <c r="I11" s="115">
        <v>517</v>
      </c>
      <c r="J11" s="116">
        <v>3.1844779796735447</v>
      </c>
    </row>
    <row r="12" spans="1:15" s="110" customFormat="1" ht="24.95" customHeight="1" x14ac:dyDescent="0.2">
      <c r="A12" s="193" t="s">
        <v>132</v>
      </c>
      <c r="B12" s="194" t="s">
        <v>133</v>
      </c>
      <c r="C12" s="113">
        <v>4.9068767908309452</v>
      </c>
      <c r="D12" s="115">
        <v>822</v>
      </c>
      <c r="E12" s="114">
        <v>646</v>
      </c>
      <c r="F12" s="114">
        <v>1280</v>
      </c>
      <c r="G12" s="114">
        <v>1368</v>
      </c>
      <c r="H12" s="140">
        <v>814</v>
      </c>
      <c r="I12" s="115">
        <v>8</v>
      </c>
      <c r="J12" s="116">
        <v>0.98280098280098283</v>
      </c>
    </row>
    <row r="13" spans="1:15" s="110" customFormat="1" ht="24.95" customHeight="1" x14ac:dyDescent="0.2">
      <c r="A13" s="193" t="s">
        <v>134</v>
      </c>
      <c r="B13" s="199" t="s">
        <v>214</v>
      </c>
      <c r="C13" s="113">
        <v>1.1341929321872015</v>
      </c>
      <c r="D13" s="115">
        <v>190</v>
      </c>
      <c r="E13" s="114">
        <v>151</v>
      </c>
      <c r="F13" s="114">
        <v>216</v>
      </c>
      <c r="G13" s="114">
        <v>174</v>
      </c>
      <c r="H13" s="140">
        <v>175</v>
      </c>
      <c r="I13" s="115">
        <v>15</v>
      </c>
      <c r="J13" s="116">
        <v>8.5714285714285712</v>
      </c>
    </row>
    <row r="14" spans="1:15" s="287" customFormat="1" ht="24.95" customHeight="1" x14ac:dyDescent="0.2">
      <c r="A14" s="193" t="s">
        <v>215</v>
      </c>
      <c r="B14" s="199" t="s">
        <v>137</v>
      </c>
      <c r="C14" s="113">
        <v>14.953438395415473</v>
      </c>
      <c r="D14" s="115">
        <v>2505</v>
      </c>
      <c r="E14" s="114">
        <v>1893</v>
      </c>
      <c r="F14" s="114">
        <v>3161</v>
      </c>
      <c r="G14" s="114">
        <v>2055</v>
      </c>
      <c r="H14" s="140">
        <v>2425</v>
      </c>
      <c r="I14" s="115">
        <v>80</v>
      </c>
      <c r="J14" s="116">
        <v>3.2989690721649483</v>
      </c>
      <c r="K14" s="110"/>
      <c r="L14" s="110"/>
      <c r="M14" s="110"/>
      <c r="N14" s="110"/>
      <c r="O14" s="110"/>
    </row>
    <row r="15" spans="1:15" s="110" customFormat="1" ht="24.95" customHeight="1" x14ac:dyDescent="0.2">
      <c r="A15" s="193" t="s">
        <v>216</v>
      </c>
      <c r="B15" s="199" t="s">
        <v>217</v>
      </c>
      <c r="C15" s="113">
        <v>7.37225405921681</v>
      </c>
      <c r="D15" s="115">
        <v>1235</v>
      </c>
      <c r="E15" s="114">
        <v>1190</v>
      </c>
      <c r="F15" s="114">
        <v>1513</v>
      </c>
      <c r="G15" s="114">
        <v>1021</v>
      </c>
      <c r="H15" s="140">
        <v>1364</v>
      </c>
      <c r="I15" s="115">
        <v>-129</v>
      </c>
      <c r="J15" s="116">
        <v>-9.4574780058651022</v>
      </c>
    </row>
    <row r="16" spans="1:15" s="287" customFormat="1" ht="24.95" customHeight="1" x14ac:dyDescent="0.2">
      <c r="A16" s="193" t="s">
        <v>218</v>
      </c>
      <c r="B16" s="199" t="s">
        <v>141</v>
      </c>
      <c r="C16" s="113">
        <v>5.8619866284622733</v>
      </c>
      <c r="D16" s="115">
        <v>982</v>
      </c>
      <c r="E16" s="114">
        <v>480</v>
      </c>
      <c r="F16" s="114">
        <v>1138</v>
      </c>
      <c r="G16" s="114">
        <v>672</v>
      </c>
      <c r="H16" s="140">
        <v>710</v>
      </c>
      <c r="I16" s="115">
        <v>272</v>
      </c>
      <c r="J16" s="116">
        <v>38.309859154929576</v>
      </c>
      <c r="K16" s="110"/>
      <c r="L16" s="110"/>
      <c r="M16" s="110"/>
      <c r="N16" s="110"/>
      <c r="O16" s="110"/>
    </row>
    <row r="17" spans="1:15" s="110" customFormat="1" ht="24.95" customHeight="1" x14ac:dyDescent="0.2">
      <c r="A17" s="193" t="s">
        <v>142</v>
      </c>
      <c r="B17" s="199" t="s">
        <v>220</v>
      </c>
      <c r="C17" s="113">
        <v>1.7191977077363896</v>
      </c>
      <c r="D17" s="115">
        <v>288</v>
      </c>
      <c r="E17" s="114">
        <v>223</v>
      </c>
      <c r="F17" s="114">
        <v>510</v>
      </c>
      <c r="G17" s="114">
        <v>362</v>
      </c>
      <c r="H17" s="140">
        <v>351</v>
      </c>
      <c r="I17" s="115">
        <v>-63</v>
      </c>
      <c r="J17" s="116">
        <v>-17.948717948717949</v>
      </c>
    </row>
    <row r="18" spans="1:15" s="287" customFormat="1" ht="24.95" customHeight="1" x14ac:dyDescent="0.2">
      <c r="A18" s="201" t="s">
        <v>144</v>
      </c>
      <c r="B18" s="202" t="s">
        <v>145</v>
      </c>
      <c r="C18" s="113">
        <v>6.4052053486150911</v>
      </c>
      <c r="D18" s="115">
        <v>1073</v>
      </c>
      <c r="E18" s="114">
        <v>564</v>
      </c>
      <c r="F18" s="114">
        <v>1265</v>
      </c>
      <c r="G18" s="114">
        <v>730</v>
      </c>
      <c r="H18" s="140">
        <v>997</v>
      </c>
      <c r="I18" s="115">
        <v>76</v>
      </c>
      <c r="J18" s="116">
        <v>7.6228686058174526</v>
      </c>
      <c r="K18" s="110"/>
      <c r="L18" s="110"/>
      <c r="M18" s="110"/>
      <c r="N18" s="110"/>
      <c r="O18" s="110"/>
    </row>
    <row r="19" spans="1:15" s="110" customFormat="1" ht="24.95" customHeight="1" x14ac:dyDescent="0.2">
      <c r="A19" s="193" t="s">
        <v>146</v>
      </c>
      <c r="B19" s="199" t="s">
        <v>147</v>
      </c>
      <c r="C19" s="113">
        <v>16.624880611270296</v>
      </c>
      <c r="D19" s="115">
        <v>2785</v>
      </c>
      <c r="E19" s="114">
        <v>2255</v>
      </c>
      <c r="F19" s="114">
        <v>3447</v>
      </c>
      <c r="G19" s="114">
        <v>2241</v>
      </c>
      <c r="H19" s="140">
        <v>2671</v>
      </c>
      <c r="I19" s="115">
        <v>114</v>
      </c>
      <c r="J19" s="116">
        <v>4.2680643953575439</v>
      </c>
    </row>
    <row r="20" spans="1:15" s="287" customFormat="1" ht="24.95" customHeight="1" x14ac:dyDescent="0.2">
      <c r="A20" s="193" t="s">
        <v>148</v>
      </c>
      <c r="B20" s="199" t="s">
        <v>149</v>
      </c>
      <c r="C20" s="113">
        <v>5.3247373447946513</v>
      </c>
      <c r="D20" s="115">
        <v>892</v>
      </c>
      <c r="E20" s="114">
        <v>900</v>
      </c>
      <c r="F20" s="114">
        <v>1232</v>
      </c>
      <c r="G20" s="114">
        <v>968</v>
      </c>
      <c r="H20" s="140">
        <v>1004</v>
      </c>
      <c r="I20" s="115">
        <v>-112</v>
      </c>
      <c r="J20" s="116">
        <v>-11.155378486055778</v>
      </c>
      <c r="K20" s="110"/>
      <c r="L20" s="110"/>
      <c r="M20" s="110"/>
      <c r="N20" s="110"/>
      <c r="O20" s="110"/>
    </row>
    <row r="21" spans="1:15" s="110" customFormat="1" ht="24.95" customHeight="1" x14ac:dyDescent="0.2">
      <c r="A21" s="201" t="s">
        <v>150</v>
      </c>
      <c r="B21" s="202" t="s">
        <v>151</v>
      </c>
      <c r="C21" s="113">
        <v>4.4591690544412605</v>
      </c>
      <c r="D21" s="115">
        <v>747</v>
      </c>
      <c r="E21" s="114">
        <v>616</v>
      </c>
      <c r="F21" s="114">
        <v>609</v>
      </c>
      <c r="G21" s="114">
        <v>691</v>
      </c>
      <c r="H21" s="140">
        <v>780</v>
      </c>
      <c r="I21" s="115">
        <v>-33</v>
      </c>
      <c r="J21" s="116">
        <v>-4.2307692307692308</v>
      </c>
    </row>
    <row r="22" spans="1:15" s="110" customFormat="1" ht="24.95" customHeight="1" x14ac:dyDescent="0.2">
      <c r="A22" s="201" t="s">
        <v>152</v>
      </c>
      <c r="B22" s="199" t="s">
        <v>153</v>
      </c>
      <c r="C22" s="113">
        <v>1.8087392550143266</v>
      </c>
      <c r="D22" s="115">
        <v>303</v>
      </c>
      <c r="E22" s="114">
        <v>462</v>
      </c>
      <c r="F22" s="114">
        <v>456</v>
      </c>
      <c r="G22" s="114">
        <v>162</v>
      </c>
      <c r="H22" s="140">
        <v>248</v>
      </c>
      <c r="I22" s="115">
        <v>55</v>
      </c>
      <c r="J22" s="116">
        <v>22.177419354838708</v>
      </c>
    </row>
    <row r="23" spans="1:15" s="110" customFormat="1" ht="24.95" customHeight="1" x14ac:dyDescent="0.2">
      <c r="A23" s="193" t="s">
        <v>154</v>
      </c>
      <c r="B23" s="199" t="s">
        <v>155</v>
      </c>
      <c r="C23" s="113">
        <v>0.78796561604584525</v>
      </c>
      <c r="D23" s="115">
        <v>132</v>
      </c>
      <c r="E23" s="114">
        <v>42</v>
      </c>
      <c r="F23" s="114">
        <v>161</v>
      </c>
      <c r="G23" s="114">
        <v>72</v>
      </c>
      <c r="H23" s="140">
        <v>99</v>
      </c>
      <c r="I23" s="115">
        <v>33</v>
      </c>
      <c r="J23" s="116">
        <v>33.333333333333336</v>
      </c>
    </row>
    <row r="24" spans="1:15" s="110" customFormat="1" ht="24.95" customHeight="1" x14ac:dyDescent="0.2">
      <c r="A24" s="193" t="s">
        <v>156</v>
      </c>
      <c r="B24" s="199" t="s">
        <v>221</v>
      </c>
      <c r="C24" s="113">
        <v>4.3517191977077365</v>
      </c>
      <c r="D24" s="115">
        <v>729</v>
      </c>
      <c r="E24" s="114">
        <v>571</v>
      </c>
      <c r="F24" s="114">
        <v>1027</v>
      </c>
      <c r="G24" s="114">
        <v>671</v>
      </c>
      <c r="H24" s="140">
        <v>720</v>
      </c>
      <c r="I24" s="115">
        <v>9</v>
      </c>
      <c r="J24" s="116">
        <v>1.25</v>
      </c>
    </row>
    <row r="25" spans="1:15" s="110" customFormat="1" ht="24.95" customHeight="1" x14ac:dyDescent="0.2">
      <c r="A25" s="193" t="s">
        <v>222</v>
      </c>
      <c r="B25" s="204" t="s">
        <v>159</v>
      </c>
      <c r="C25" s="113">
        <v>7.3304680038204397</v>
      </c>
      <c r="D25" s="115">
        <v>1228</v>
      </c>
      <c r="E25" s="114">
        <v>953</v>
      </c>
      <c r="F25" s="114">
        <v>1206</v>
      </c>
      <c r="G25" s="114">
        <v>1042</v>
      </c>
      <c r="H25" s="140">
        <v>1158</v>
      </c>
      <c r="I25" s="115">
        <v>70</v>
      </c>
      <c r="J25" s="116">
        <v>6.0449050086355784</v>
      </c>
    </row>
    <row r="26" spans="1:15" s="110" customFormat="1" ht="24.95" customHeight="1" x14ac:dyDescent="0.2">
      <c r="A26" s="201">
        <v>782.78300000000002</v>
      </c>
      <c r="B26" s="203" t="s">
        <v>160</v>
      </c>
      <c r="C26" s="113">
        <v>14.457975167144221</v>
      </c>
      <c r="D26" s="115">
        <v>2422</v>
      </c>
      <c r="E26" s="114">
        <v>1999</v>
      </c>
      <c r="F26" s="114">
        <v>2627</v>
      </c>
      <c r="G26" s="114">
        <v>2296</v>
      </c>
      <c r="H26" s="140">
        <v>2026</v>
      </c>
      <c r="I26" s="115">
        <v>396</v>
      </c>
      <c r="J26" s="116">
        <v>19.545903257650544</v>
      </c>
    </row>
    <row r="27" spans="1:15" s="110" customFormat="1" ht="24.95" customHeight="1" x14ac:dyDescent="0.2">
      <c r="A27" s="193" t="s">
        <v>161</v>
      </c>
      <c r="B27" s="199" t="s">
        <v>162</v>
      </c>
      <c r="C27" s="113">
        <v>1.8087392550143266</v>
      </c>
      <c r="D27" s="115">
        <v>303</v>
      </c>
      <c r="E27" s="114">
        <v>278</v>
      </c>
      <c r="F27" s="114">
        <v>591</v>
      </c>
      <c r="G27" s="114">
        <v>241</v>
      </c>
      <c r="H27" s="140">
        <v>414</v>
      </c>
      <c r="I27" s="115">
        <v>-111</v>
      </c>
      <c r="J27" s="116">
        <v>-26.811594202898551</v>
      </c>
    </row>
    <row r="28" spans="1:15" s="110" customFormat="1" ht="24.95" customHeight="1" x14ac:dyDescent="0.2">
      <c r="A28" s="193" t="s">
        <v>163</v>
      </c>
      <c r="B28" s="199" t="s">
        <v>164</v>
      </c>
      <c r="C28" s="113">
        <v>2.1072110792741165</v>
      </c>
      <c r="D28" s="115">
        <v>353</v>
      </c>
      <c r="E28" s="114">
        <v>367</v>
      </c>
      <c r="F28" s="114">
        <v>627</v>
      </c>
      <c r="G28" s="114">
        <v>277</v>
      </c>
      <c r="H28" s="140">
        <v>324</v>
      </c>
      <c r="I28" s="115">
        <v>29</v>
      </c>
      <c r="J28" s="116">
        <v>8.9506172839506171</v>
      </c>
    </row>
    <row r="29" spans="1:15" s="110" customFormat="1" ht="24.95" customHeight="1" x14ac:dyDescent="0.2">
      <c r="A29" s="193">
        <v>86</v>
      </c>
      <c r="B29" s="199" t="s">
        <v>165</v>
      </c>
      <c r="C29" s="113">
        <v>6.1127029608404966</v>
      </c>
      <c r="D29" s="115">
        <v>1024</v>
      </c>
      <c r="E29" s="114">
        <v>970</v>
      </c>
      <c r="F29" s="114">
        <v>1248</v>
      </c>
      <c r="G29" s="114">
        <v>885</v>
      </c>
      <c r="H29" s="140">
        <v>1034</v>
      </c>
      <c r="I29" s="115">
        <v>-10</v>
      </c>
      <c r="J29" s="116">
        <v>-0.96711798839458418</v>
      </c>
    </row>
    <row r="30" spans="1:15" s="110" customFormat="1" ht="24.95" customHeight="1" x14ac:dyDescent="0.2">
      <c r="A30" s="193">
        <v>87.88</v>
      </c>
      <c r="B30" s="204" t="s">
        <v>166</v>
      </c>
      <c r="C30" s="113">
        <v>4.7874880611270294</v>
      </c>
      <c r="D30" s="115">
        <v>802</v>
      </c>
      <c r="E30" s="114">
        <v>852</v>
      </c>
      <c r="F30" s="114">
        <v>1415</v>
      </c>
      <c r="G30" s="114">
        <v>792</v>
      </c>
      <c r="H30" s="140">
        <v>836</v>
      </c>
      <c r="I30" s="115">
        <v>-34</v>
      </c>
      <c r="J30" s="116">
        <v>-4.0669856459330145</v>
      </c>
    </row>
    <row r="31" spans="1:15" s="110" customFormat="1" ht="24.95" customHeight="1" x14ac:dyDescent="0.2">
      <c r="A31" s="193" t="s">
        <v>167</v>
      </c>
      <c r="B31" s="199" t="s">
        <v>168</v>
      </c>
      <c r="C31" s="113">
        <v>2.6384909264565426</v>
      </c>
      <c r="D31" s="115">
        <v>442</v>
      </c>
      <c r="E31" s="114">
        <v>425</v>
      </c>
      <c r="F31" s="114">
        <v>768</v>
      </c>
      <c r="G31" s="114">
        <v>467</v>
      </c>
      <c r="H31" s="140">
        <v>510</v>
      </c>
      <c r="I31" s="115">
        <v>-68</v>
      </c>
      <c r="J31" s="116">
        <v>-13.333333333333334</v>
      </c>
    </row>
    <row r="32" spans="1:15" s="110" customFormat="1" ht="24.95" customHeight="1" x14ac:dyDescent="0.2">
      <c r="A32" s="193"/>
      <c r="B32" s="204" t="s">
        <v>169</v>
      </c>
      <c r="C32" s="113">
        <v>0</v>
      </c>
      <c r="D32" s="115">
        <v>0</v>
      </c>
      <c r="E32" s="114" t="s">
        <v>514</v>
      </c>
      <c r="F32" s="114">
        <v>0</v>
      </c>
      <c r="G32" s="114" t="s">
        <v>514</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4.9068767908309452</v>
      </c>
      <c r="D34" s="115">
        <v>822</v>
      </c>
      <c r="E34" s="114">
        <v>646</v>
      </c>
      <c r="F34" s="114">
        <v>1280</v>
      </c>
      <c r="G34" s="114">
        <v>1368</v>
      </c>
      <c r="H34" s="140">
        <v>814</v>
      </c>
      <c r="I34" s="115">
        <v>8</v>
      </c>
      <c r="J34" s="116">
        <v>0.98280098280098283</v>
      </c>
    </row>
    <row r="35" spans="1:10" s="110" customFormat="1" ht="24.95" customHeight="1" x14ac:dyDescent="0.2">
      <c r="A35" s="292" t="s">
        <v>171</v>
      </c>
      <c r="B35" s="293" t="s">
        <v>172</v>
      </c>
      <c r="C35" s="113">
        <v>22.492836676217767</v>
      </c>
      <c r="D35" s="115">
        <v>3768</v>
      </c>
      <c r="E35" s="114">
        <v>2608</v>
      </c>
      <c r="F35" s="114">
        <v>4642</v>
      </c>
      <c r="G35" s="114">
        <v>2959</v>
      </c>
      <c r="H35" s="140">
        <v>3597</v>
      </c>
      <c r="I35" s="115">
        <v>171</v>
      </c>
      <c r="J35" s="116">
        <v>4.75396163469558</v>
      </c>
    </row>
    <row r="36" spans="1:10" s="110" customFormat="1" ht="24.95" customHeight="1" x14ac:dyDescent="0.2">
      <c r="A36" s="294" t="s">
        <v>173</v>
      </c>
      <c r="B36" s="295" t="s">
        <v>174</v>
      </c>
      <c r="C36" s="125">
        <v>72.600286532951287</v>
      </c>
      <c r="D36" s="143">
        <v>12162</v>
      </c>
      <c r="E36" s="144">
        <v>10690</v>
      </c>
      <c r="F36" s="144">
        <v>15414</v>
      </c>
      <c r="G36" s="144">
        <v>10805</v>
      </c>
      <c r="H36" s="145">
        <v>11824</v>
      </c>
      <c r="I36" s="143">
        <v>338</v>
      </c>
      <c r="J36" s="146">
        <v>2.8585926928281462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16752</v>
      </c>
      <c r="F11" s="264">
        <v>13945</v>
      </c>
      <c r="G11" s="264">
        <v>21336</v>
      </c>
      <c r="H11" s="264">
        <v>15134</v>
      </c>
      <c r="I11" s="265">
        <v>16235</v>
      </c>
      <c r="J11" s="263">
        <v>517</v>
      </c>
      <c r="K11" s="266">
        <v>3.1844779796735447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38.031279847182425</v>
      </c>
      <c r="E13" s="115">
        <v>6371</v>
      </c>
      <c r="F13" s="114">
        <v>5656</v>
      </c>
      <c r="G13" s="114">
        <v>7088</v>
      </c>
      <c r="H13" s="114">
        <v>6207</v>
      </c>
      <c r="I13" s="140">
        <v>5568</v>
      </c>
      <c r="J13" s="115">
        <v>803</v>
      </c>
      <c r="K13" s="116">
        <v>14.42169540229885</v>
      </c>
    </row>
    <row r="14" spans="1:15" ht="15.95" customHeight="1" x14ac:dyDescent="0.2">
      <c r="A14" s="306" t="s">
        <v>230</v>
      </c>
      <c r="B14" s="307"/>
      <c r="C14" s="308"/>
      <c r="D14" s="113">
        <v>47.104823304680039</v>
      </c>
      <c r="E14" s="115">
        <v>7891</v>
      </c>
      <c r="F14" s="114">
        <v>6225</v>
      </c>
      <c r="G14" s="114">
        <v>11479</v>
      </c>
      <c r="H14" s="114">
        <v>6963</v>
      </c>
      <c r="I14" s="140">
        <v>8213</v>
      </c>
      <c r="J14" s="115">
        <v>-322</v>
      </c>
      <c r="K14" s="116">
        <v>-3.9206136612687201</v>
      </c>
    </row>
    <row r="15" spans="1:15" ht="15.95" customHeight="1" x14ac:dyDescent="0.2">
      <c r="A15" s="306" t="s">
        <v>231</v>
      </c>
      <c r="B15" s="307"/>
      <c r="C15" s="308"/>
      <c r="D15" s="113">
        <v>7.4438872970391596</v>
      </c>
      <c r="E15" s="115">
        <v>1247</v>
      </c>
      <c r="F15" s="114">
        <v>1051</v>
      </c>
      <c r="G15" s="114">
        <v>1356</v>
      </c>
      <c r="H15" s="114">
        <v>959</v>
      </c>
      <c r="I15" s="140">
        <v>1218</v>
      </c>
      <c r="J15" s="115">
        <v>29</v>
      </c>
      <c r="K15" s="116">
        <v>2.3809523809523809</v>
      </c>
    </row>
    <row r="16" spans="1:15" ht="15.95" customHeight="1" x14ac:dyDescent="0.2">
      <c r="A16" s="306" t="s">
        <v>232</v>
      </c>
      <c r="B16" s="307"/>
      <c r="C16" s="308"/>
      <c r="D16" s="113">
        <v>7.318529130850048</v>
      </c>
      <c r="E16" s="115">
        <v>1226</v>
      </c>
      <c r="F16" s="114">
        <v>999</v>
      </c>
      <c r="G16" s="114">
        <v>1358</v>
      </c>
      <c r="H16" s="114">
        <v>993</v>
      </c>
      <c r="I16" s="140">
        <v>1223</v>
      </c>
      <c r="J16" s="115">
        <v>3</v>
      </c>
      <c r="K16" s="116">
        <v>0.24529844644317253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4.7337631327602674</v>
      </c>
      <c r="E18" s="115">
        <v>793</v>
      </c>
      <c r="F18" s="114">
        <v>679</v>
      </c>
      <c r="G18" s="114">
        <v>1308</v>
      </c>
      <c r="H18" s="114">
        <v>1387</v>
      </c>
      <c r="I18" s="140">
        <v>764</v>
      </c>
      <c r="J18" s="115">
        <v>29</v>
      </c>
      <c r="K18" s="116">
        <v>3.7958115183246073</v>
      </c>
    </row>
    <row r="19" spans="1:11" ht="14.1" customHeight="1" x14ac:dyDescent="0.2">
      <c r="A19" s="306" t="s">
        <v>235</v>
      </c>
      <c r="B19" s="307" t="s">
        <v>236</v>
      </c>
      <c r="C19" s="308"/>
      <c r="D19" s="113">
        <v>4.3994746895893027</v>
      </c>
      <c r="E19" s="115">
        <v>737</v>
      </c>
      <c r="F19" s="114">
        <v>629</v>
      </c>
      <c r="G19" s="114">
        <v>1243</v>
      </c>
      <c r="H19" s="114">
        <v>1351</v>
      </c>
      <c r="I19" s="140">
        <v>727</v>
      </c>
      <c r="J19" s="115">
        <v>10</v>
      </c>
      <c r="K19" s="116">
        <v>1.3755158184319121</v>
      </c>
    </row>
    <row r="20" spans="1:11" ht="14.1" customHeight="1" x14ac:dyDescent="0.2">
      <c r="A20" s="306">
        <v>12</v>
      </c>
      <c r="B20" s="307" t="s">
        <v>237</v>
      </c>
      <c r="C20" s="308"/>
      <c r="D20" s="113">
        <v>2.2504775549188158</v>
      </c>
      <c r="E20" s="115">
        <v>377</v>
      </c>
      <c r="F20" s="114">
        <v>213</v>
      </c>
      <c r="G20" s="114">
        <v>456</v>
      </c>
      <c r="H20" s="114">
        <v>304</v>
      </c>
      <c r="I20" s="140">
        <v>388</v>
      </c>
      <c r="J20" s="115">
        <v>-11</v>
      </c>
      <c r="K20" s="116">
        <v>-2.8350515463917527</v>
      </c>
    </row>
    <row r="21" spans="1:11" ht="14.1" customHeight="1" x14ac:dyDescent="0.2">
      <c r="A21" s="306">
        <v>21</v>
      </c>
      <c r="B21" s="307" t="s">
        <v>238</v>
      </c>
      <c r="C21" s="308"/>
      <c r="D21" s="113">
        <v>0.10744985673352435</v>
      </c>
      <c r="E21" s="115">
        <v>18</v>
      </c>
      <c r="F21" s="114">
        <v>19</v>
      </c>
      <c r="G21" s="114" t="s">
        <v>514</v>
      </c>
      <c r="H21" s="114">
        <v>28</v>
      </c>
      <c r="I21" s="140">
        <v>30</v>
      </c>
      <c r="J21" s="115">
        <v>-12</v>
      </c>
      <c r="K21" s="116">
        <v>-40</v>
      </c>
    </row>
    <row r="22" spans="1:11" ht="14.1" customHeight="1" x14ac:dyDescent="0.2">
      <c r="A22" s="306">
        <v>22</v>
      </c>
      <c r="B22" s="307" t="s">
        <v>239</v>
      </c>
      <c r="C22" s="308"/>
      <c r="D22" s="113">
        <v>0.75811843361986631</v>
      </c>
      <c r="E22" s="115">
        <v>127</v>
      </c>
      <c r="F22" s="114">
        <v>115</v>
      </c>
      <c r="G22" s="114">
        <v>251</v>
      </c>
      <c r="H22" s="114">
        <v>158</v>
      </c>
      <c r="I22" s="140">
        <v>171</v>
      </c>
      <c r="J22" s="115">
        <v>-44</v>
      </c>
      <c r="K22" s="116">
        <v>-25.730994152046783</v>
      </c>
    </row>
    <row r="23" spans="1:11" ht="14.1" customHeight="1" x14ac:dyDescent="0.2">
      <c r="A23" s="306">
        <v>23</v>
      </c>
      <c r="B23" s="307" t="s">
        <v>240</v>
      </c>
      <c r="C23" s="308"/>
      <c r="D23" s="113">
        <v>0.66260744985673348</v>
      </c>
      <c r="E23" s="115">
        <v>111</v>
      </c>
      <c r="F23" s="114">
        <v>91</v>
      </c>
      <c r="G23" s="114">
        <v>124</v>
      </c>
      <c r="H23" s="114">
        <v>75</v>
      </c>
      <c r="I23" s="140">
        <v>76</v>
      </c>
      <c r="J23" s="115">
        <v>35</v>
      </c>
      <c r="K23" s="116">
        <v>46.05263157894737</v>
      </c>
    </row>
    <row r="24" spans="1:11" ht="14.1" customHeight="1" x14ac:dyDescent="0.2">
      <c r="A24" s="306">
        <v>24</v>
      </c>
      <c r="B24" s="307" t="s">
        <v>241</v>
      </c>
      <c r="C24" s="308"/>
      <c r="D24" s="113">
        <v>2.5071633237822351</v>
      </c>
      <c r="E24" s="115">
        <v>420</v>
      </c>
      <c r="F24" s="114">
        <v>184</v>
      </c>
      <c r="G24" s="114">
        <v>525</v>
      </c>
      <c r="H24" s="114">
        <v>351</v>
      </c>
      <c r="I24" s="140">
        <v>330</v>
      </c>
      <c r="J24" s="115">
        <v>90</v>
      </c>
      <c r="K24" s="116">
        <v>27.272727272727273</v>
      </c>
    </row>
    <row r="25" spans="1:11" ht="14.1" customHeight="1" x14ac:dyDescent="0.2">
      <c r="A25" s="306">
        <v>25</v>
      </c>
      <c r="B25" s="307" t="s">
        <v>242</v>
      </c>
      <c r="C25" s="308"/>
      <c r="D25" s="113">
        <v>4.0413085004775553</v>
      </c>
      <c r="E25" s="115">
        <v>677</v>
      </c>
      <c r="F25" s="114">
        <v>416</v>
      </c>
      <c r="G25" s="114">
        <v>820</v>
      </c>
      <c r="H25" s="114">
        <v>572</v>
      </c>
      <c r="I25" s="140">
        <v>612</v>
      </c>
      <c r="J25" s="115">
        <v>65</v>
      </c>
      <c r="K25" s="116">
        <v>10.620915032679738</v>
      </c>
    </row>
    <row r="26" spans="1:11" ht="14.1" customHeight="1" x14ac:dyDescent="0.2">
      <c r="A26" s="306">
        <v>26</v>
      </c>
      <c r="B26" s="307" t="s">
        <v>243</v>
      </c>
      <c r="C26" s="308"/>
      <c r="D26" s="113">
        <v>1.975883476599809</v>
      </c>
      <c r="E26" s="115">
        <v>331</v>
      </c>
      <c r="F26" s="114">
        <v>187</v>
      </c>
      <c r="G26" s="114">
        <v>489</v>
      </c>
      <c r="H26" s="114">
        <v>226</v>
      </c>
      <c r="I26" s="140">
        <v>318</v>
      </c>
      <c r="J26" s="115">
        <v>13</v>
      </c>
      <c r="K26" s="116">
        <v>4.0880503144654092</v>
      </c>
    </row>
    <row r="27" spans="1:11" ht="14.1" customHeight="1" x14ac:dyDescent="0.2">
      <c r="A27" s="306">
        <v>27</v>
      </c>
      <c r="B27" s="307" t="s">
        <v>244</v>
      </c>
      <c r="C27" s="308"/>
      <c r="D27" s="113">
        <v>1.1401623686723974</v>
      </c>
      <c r="E27" s="115">
        <v>191</v>
      </c>
      <c r="F27" s="114">
        <v>129</v>
      </c>
      <c r="G27" s="114">
        <v>190</v>
      </c>
      <c r="H27" s="114">
        <v>175</v>
      </c>
      <c r="I27" s="140">
        <v>182</v>
      </c>
      <c r="J27" s="115">
        <v>9</v>
      </c>
      <c r="K27" s="116">
        <v>4.9450549450549453</v>
      </c>
    </row>
    <row r="28" spans="1:11" ht="14.1" customHeight="1" x14ac:dyDescent="0.2">
      <c r="A28" s="306">
        <v>28</v>
      </c>
      <c r="B28" s="307" t="s">
        <v>245</v>
      </c>
      <c r="C28" s="308"/>
      <c r="D28" s="113">
        <v>0.33428844317096468</v>
      </c>
      <c r="E28" s="115">
        <v>56</v>
      </c>
      <c r="F28" s="114">
        <v>46</v>
      </c>
      <c r="G28" s="114">
        <v>65</v>
      </c>
      <c r="H28" s="114">
        <v>47</v>
      </c>
      <c r="I28" s="140">
        <v>55</v>
      </c>
      <c r="J28" s="115">
        <v>1</v>
      </c>
      <c r="K28" s="116">
        <v>1.8181818181818181</v>
      </c>
    </row>
    <row r="29" spans="1:11" ht="14.1" customHeight="1" x14ac:dyDescent="0.2">
      <c r="A29" s="306">
        <v>29</v>
      </c>
      <c r="B29" s="307" t="s">
        <v>246</v>
      </c>
      <c r="C29" s="308"/>
      <c r="D29" s="113">
        <v>9.0854823304680039</v>
      </c>
      <c r="E29" s="115">
        <v>1522</v>
      </c>
      <c r="F29" s="114">
        <v>1297</v>
      </c>
      <c r="G29" s="114">
        <v>1715</v>
      </c>
      <c r="H29" s="114">
        <v>1318</v>
      </c>
      <c r="I29" s="140">
        <v>1681</v>
      </c>
      <c r="J29" s="115">
        <v>-159</v>
      </c>
      <c r="K29" s="116">
        <v>-9.4586555621653776</v>
      </c>
    </row>
    <row r="30" spans="1:11" ht="14.1" customHeight="1" x14ac:dyDescent="0.2">
      <c r="A30" s="306" t="s">
        <v>247</v>
      </c>
      <c r="B30" s="307" t="s">
        <v>248</v>
      </c>
      <c r="C30" s="308"/>
      <c r="D30" s="113">
        <v>7.479703915950334</v>
      </c>
      <c r="E30" s="115">
        <v>1253</v>
      </c>
      <c r="F30" s="114">
        <v>1000</v>
      </c>
      <c r="G30" s="114">
        <v>1404</v>
      </c>
      <c r="H30" s="114">
        <v>1045</v>
      </c>
      <c r="I30" s="140">
        <v>1303</v>
      </c>
      <c r="J30" s="115">
        <v>-50</v>
      </c>
      <c r="K30" s="116">
        <v>-3.8372985418265539</v>
      </c>
    </row>
    <row r="31" spans="1:11" ht="14.1" customHeight="1" x14ac:dyDescent="0.2">
      <c r="A31" s="306" t="s">
        <v>249</v>
      </c>
      <c r="B31" s="307" t="s">
        <v>250</v>
      </c>
      <c r="C31" s="308"/>
      <c r="D31" s="113" t="s">
        <v>514</v>
      </c>
      <c r="E31" s="115" t="s">
        <v>514</v>
      </c>
      <c r="F31" s="114">
        <v>294</v>
      </c>
      <c r="G31" s="114" t="s">
        <v>514</v>
      </c>
      <c r="H31" s="114">
        <v>270</v>
      </c>
      <c r="I31" s="140">
        <v>375</v>
      </c>
      <c r="J31" s="115" t="s">
        <v>514</v>
      </c>
      <c r="K31" s="116" t="s">
        <v>514</v>
      </c>
    </row>
    <row r="32" spans="1:11" ht="14.1" customHeight="1" x14ac:dyDescent="0.2">
      <c r="A32" s="306">
        <v>31</v>
      </c>
      <c r="B32" s="307" t="s">
        <v>251</v>
      </c>
      <c r="C32" s="308"/>
      <c r="D32" s="113">
        <v>0.34622731614135627</v>
      </c>
      <c r="E32" s="115">
        <v>58</v>
      </c>
      <c r="F32" s="114">
        <v>50</v>
      </c>
      <c r="G32" s="114">
        <v>51</v>
      </c>
      <c r="H32" s="114">
        <v>36</v>
      </c>
      <c r="I32" s="140">
        <v>58</v>
      </c>
      <c r="J32" s="115">
        <v>0</v>
      </c>
      <c r="K32" s="116">
        <v>0</v>
      </c>
    </row>
    <row r="33" spans="1:11" ht="14.1" customHeight="1" x14ac:dyDescent="0.2">
      <c r="A33" s="306">
        <v>32</v>
      </c>
      <c r="B33" s="307" t="s">
        <v>252</v>
      </c>
      <c r="C33" s="308"/>
      <c r="D33" s="113">
        <v>2.6623686723973257</v>
      </c>
      <c r="E33" s="115">
        <v>446</v>
      </c>
      <c r="F33" s="114">
        <v>281</v>
      </c>
      <c r="G33" s="114">
        <v>484</v>
      </c>
      <c r="H33" s="114">
        <v>341</v>
      </c>
      <c r="I33" s="140">
        <v>428</v>
      </c>
      <c r="J33" s="115">
        <v>18</v>
      </c>
      <c r="K33" s="116">
        <v>4.2056074766355138</v>
      </c>
    </row>
    <row r="34" spans="1:11" ht="14.1" customHeight="1" x14ac:dyDescent="0.2">
      <c r="A34" s="306">
        <v>33</v>
      </c>
      <c r="B34" s="307" t="s">
        <v>253</v>
      </c>
      <c r="C34" s="308"/>
      <c r="D34" s="113">
        <v>0.97301814708691503</v>
      </c>
      <c r="E34" s="115">
        <v>163</v>
      </c>
      <c r="F34" s="114">
        <v>99</v>
      </c>
      <c r="G34" s="114">
        <v>260</v>
      </c>
      <c r="H34" s="114">
        <v>128</v>
      </c>
      <c r="I34" s="140">
        <v>171</v>
      </c>
      <c r="J34" s="115">
        <v>-8</v>
      </c>
      <c r="K34" s="116">
        <v>-4.6783625730994149</v>
      </c>
    </row>
    <row r="35" spans="1:11" ht="14.1" customHeight="1" x14ac:dyDescent="0.2">
      <c r="A35" s="306">
        <v>34</v>
      </c>
      <c r="B35" s="307" t="s">
        <v>254</v>
      </c>
      <c r="C35" s="308"/>
      <c r="D35" s="113">
        <v>1.856494746895893</v>
      </c>
      <c r="E35" s="115">
        <v>311</v>
      </c>
      <c r="F35" s="114">
        <v>212</v>
      </c>
      <c r="G35" s="114">
        <v>389</v>
      </c>
      <c r="H35" s="114">
        <v>232</v>
      </c>
      <c r="I35" s="140">
        <v>285</v>
      </c>
      <c r="J35" s="115">
        <v>26</v>
      </c>
      <c r="K35" s="116">
        <v>9.1228070175438596</v>
      </c>
    </row>
    <row r="36" spans="1:11" ht="14.1" customHeight="1" x14ac:dyDescent="0.2">
      <c r="A36" s="306">
        <v>41</v>
      </c>
      <c r="B36" s="307" t="s">
        <v>255</v>
      </c>
      <c r="C36" s="308"/>
      <c r="D36" s="113">
        <v>0.71036294173829995</v>
      </c>
      <c r="E36" s="115">
        <v>119</v>
      </c>
      <c r="F36" s="114">
        <v>108</v>
      </c>
      <c r="G36" s="114">
        <v>368</v>
      </c>
      <c r="H36" s="114">
        <v>98</v>
      </c>
      <c r="I36" s="140">
        <v>142</v>
      </c>
      <c r="J36" s="115">
        <v>-23</v>
      </c>
      <c r="K36" s="116">
        <v>-16.197183098591548</v>
      </c>
    </row>
    <row r="37" spans="1:11" ht="14.1" customHeight="1" x14ac:dyDescent="0.2">
      <c r="A37" s="306">
        <v>42</v>
      </c>
      <c r="B37" s="307" t="s">
        <v>256</v>
      </c>
      <c r="C37" s="308"/>
      <c r="D37" s="113">
        <v>0.15520534861509075</v>
      </c>
      <c r="E37" s="115">
        <v>26</v>
      </c>
      <c r="F37" s="114">
        <v>18</v>
      </c>
      <c r="G37" s="114">
        <v>28</v>
      </c>
      <c r="H37" s="114">
        <v>14</v>
      </c>
      <c r="I37" s="140">
        <v>25</v>
      </c>
      <c r="J37" s="115">
        <v>1</v>
      </c>
      <c r="K37" s="116">
        <v>4</v>
      </c>
    </row>
    <row r="38" spans="1:11" ht="14.1" customHeight="1" x14ac:dyDescent="0.2">
      <c r="A38" s="306">
        <v>43</v>
      </c>
      <c r="B38" s="307" t="s">
        <v>257</v>
      </c>
      <c r="C38" s="308"/>
      <c r="D38" s="113">
        <v>0.91332378223495703</v>
      </c>
      <c r="E38" s="115">
        <v>153</v>
      </c>
      <c r="F38" s="114">
        <v>107</v>
      </c>
      <c r="G38" s="114">
        <v>234</v>
      </c>
      <c r="H38" s="114">
        <v>133</v>
      </c>
      <c r="I38" s="140">
        <v>123</v>
      </c>
      <c r="J38" s="115">
        <v>30</v>
      </c>
      <c r="K38" s="116">
        <v>24.390243902439025</v>
      </c>
    </row>
    <row r="39" spans="1:11" ht="14.1" customHeight="1" x14ac:dyDescent="0.2">
      <c r="A39" s="306">
        <v>51</v>
      </c>
      <c r="B39" s="307" t="s">
        <v>258</v>
      </c>
      <c r="C39" s="308"/>
      <c r="D39" s="113">
        <v>14.619149952244507</v>
      </c>
      <c r="E39" s="115">
        <v>2449</v>
      </c>
      <c r="F39" s="114">
        <v>2293</v>
      </c>
      <c r="G39" s="114">
        <v>2808</v>
      </c>
      <c r="H39" s="114">
        <v>2345</v>
      </c>
      <c r="I39" s="140">
        <v>2146</v>
      </c>
      <c r="J39" s="115">
        <v>303</v>
      </c>
      <c r="K39" s="116">
        <v>14.119291705498602</v>
      </c>
    </row>
    <row r="40" spans="1:11" ht="14.1" customHeight="1" x14ac:dyDescent="0.2">
      <c r="A40" s="306" t="s">
        <v>259</v>
      </c>
      <c r="B40" s="307" t="s">
        <v>260</v>
      </c>
      <c r="C40" s="308"/>
      <c r="D40" s="113">
        <v>14.069961795606496</v>
      </c>
      <c r="E40" s="115">
        <v>2357</v>
      </c>
      <c r="F40" s="114">
        <v>2179</v>
      </c>
      <c r="G40" s="114">
        <v>2676</v>
      </c>
      <c r="H40" s="114">
        <v>2279</v>
      </c>
      <c r="I40" s="140">
        <v>2043</v>
      </c>
      <c r="J40" s="115">
        <v>314</v>
      </c>
      <c r="K40" s="116">
        <v>15.369554576603035</v>
      </c>
    </row>
    <row r="41" spans="1:11" ht="14.1" customHeight="1" x14ac:dyDescent="0.2">
      <c r="A41" s="306"/>
      <c r="B41" s="307" t="s">
        <v>261</v>
      </c>
      <c r="C41" s="308"/>
      <c r="D41" s="113">
        <v>13.216332378223496</v>
      </c>
      <c r="E41" s="115">
        <v>2214</v>
      </c>
      <c r="F41" s="114">
        <v>1931</v>
      </c>
      <c r="G41" s="114">
        <v>2381</v>
      </c>
      <c r="H41" s="114">
        <v>2136</v>
      </c>
      <c r="I41" s="140">
        <v>1918</v>
      </c>
      <c r="J41" s="115">
        <v>296</v>
      </c>
      <c r="K41" s="116">
        <v>15.432742440041711</v>
      </c>
    </row>
    <row r="42" spans="1:11" ht="14.1" customHeight="1" x14ac:dyDescent="0.2">
      <c r="A42" s="306">
        <v>52</v>
      </c>
      <c r="B42" s="307" t="s">
        <v>262</v>
      </c>
      <c r="C42" s="308"/>
      <c r="D42" s="113">
        <v>4.9188156638013369</v>
      </c>
      <c r="E42" s="115">
        <v>824</v>
      </c>
      <c r="F42" s="114">
        <v>659</v>
      </c>
      <c r="G42" s="114">
        <v>850</v>
      </c>
      <c r="H42" s="114">
        <v>775</v>
      </c>
      <c r="I42" s="140">
        <v>782</v>
      </c>
      <c r="J42" s="115">
        <v>42</v>
      </c>
      <c r="K42" s="116">
        <v>5.3708439897698206</v>
      </c>
    </row>
    <row r="43" spans="1:11" ht="14.1" customHeight="1" x14ac:dyDescent="0.2">
      <c r="A43" s="306" t="s">
        <v>263</v>
      </c>
      <c r="B43" s="307" t="s">
        <v>264</v>
      </c>
      <c r="C43" s="308"/>
      <c r="D43" s="113">
        <v>4.1487583572110793</v>
      </c>
      <c r="E43" s="115">
        <v>695</v>
      </c>
      <c r="F43" s="114">
        <v>568</v>
      </c>
      <c r="G43" s="114">
        <v>726</v>
      </c>
      <c r="H43" s="114">
        <v>634</v>
      </c>
      <c r="I43" s="140">
        <v>674</v>
      </c>
      <c r="J43" s="115">
        <v>21</v>
      </c>
      <c r="K43" s="116">
        <v>3.1157270029673589</v>
      </c>
    </row>
    <row r="44" spans="1:11" ht="14.1" customHeight="1" x14ac:dyDescent="0.2">
      <c r="A44" s="306">
        <v>53</v>
      </c>
      <c r="B44" s="307" t="s">
        <v>265</v>
      </c>
      <c r="C44" s="308"/>
      <c r="D44" s="113">
        <v>0.82378223495702008</v>
      </c>
      <c r="E44" s="115">
        <v>138</v>
      </c>
      <c r="F44" s="114">
        <v>92</v>
      </c>
      <c r="G44" s="114">
        <v>103</v>
      </c>
      <c r="H44" s="114">
        <v>98</v>
      </c>
      <c r="I44" s="140">
        <v>106</v>
      </c>
      <c r="J44" s="115">
        <v>32</v>
      </c>
      <c r="K44" s="116">
        <v>30.188679245283019</v>
      </c>
    </row>
    <row r="45" spans="1:11" ht="14.1" customHeight="1" x14ac:dyDescent="0.2">
      <c r="A45" s="306" t="s">
        <v>266</v>
      </c>
      <c r="B45" s="307" t="s">
        <v>267</v>
      </c>
      <c r="C45" s="308"/>
      <c r="D45" s="113">
        <v>0.75214899713467054</v>
      </c>
      <c r="E45" s="115">
        <v>126</v>
      </c>
      <c r="F45" s="114">
        <v>80</v>
      </c>
      <c r="G45" s="114">
        <v>94</v>
      </c>
      <c r="H45" s="114">
        <v>80</v>
      </c>
      <c r="I45" s="140">
        <v>95</v>
      </c>
      <c r="J45" s="115">
        <v>31</v>
      </c>
      <c r="K45" s="116">
        <v>32.631578947368418</v>
      </c>
    </row>
    <row r="46" spans="1:11" ht="14.1" customHeight="1" x14ac:dyDescent="0.2">
      <c r="A46" s="306">
        <v>54</v>
      </c>
      <c r="B46" s="307" t="s">
        <v>268</v>
      </c>
      <c r="C46" s="308"/>
      <c r="D46" s="113">
        <v>2.8533906399235911</v>
      </c>
      <c r="E46" s="115">
        <v>478</v>
      </c>
      <c r="F46" s="114">
        <v>401</v>
      </c>
      <c r="G46" s="114">
        <v>474</v>
      </c>
      <c r="H46" s="114">
        <v>398</v>
      </c>
      <c r="I46" s="140">
        <v>521</v>
      </c>
      <c r="J46" s="115">
        <v>-43</v>
      </c>
      <c r="K46" s="116">
        <v>-8.2533589251439547</v>
      </c>
    </row>
    <row r="47" spans="1:11" ht="14.1" customHeight="1" x14ac:dyDescent="0.2">
      <c r="A47" s="306">
        <v>61</v>
      </c>
      <c r="B47" s="307" t="s">
        <v>269</v>
      </c>
      <c r="C47" s="308"/>
      <c r="D47" s="113">
        <v>2.5549188156638012</v>
      </c>
      <c r="E47" s="115">
        <v>428</v>
      </c>
      <c r="F47" s="114">
        <v>266</v>
      </c>
      <c r="G47" s="114">
        <v>564</v>
      </c>
      <c r="H47" s="114">
        <v>300</v>
      </c>
      <c r="I47" s="140">
        <v>383</v>
      </c>
      <c r="J47" s="115">
        <v>45</v>
      </c>
      <c r="K47" s="116">
        <v>11.74934725848564</v>
      </c>
    </row>
    <row r="48" spans="1:11" ht="14.1" customHeight="1" x14ac:dyDescent="0.2">
      <c r="A48" s="306">
        <v>62</v>
      </c>
      <c r="B48" s="307" t="s">
        <v>270</v>
      </c>
      <c r="C48" s="308"/>
      <c r="D48" s="113">
        <v>7.1275071633237825</v>
      </c>
      <c r="E48" s="115">
        <v>1194</v>
      </c>
      <c r="F48" s="114">
        <v>1212</v>
      </c>
      <c r="G48" s="114">
        <v>1760</v>
      </c>
      <c r="H48" s="114">
        <v>1064</v>
      </c>
      <c r="I48" s="140">
        <v>1255</v>
      </c>
      <c r="J48" s="115">
        <v>-61</v>
      </c>
      <c r="K48" s="116">
        <v>-4.8605577689243029</v>
      </c>
    </row>
    <row r="49" spans="1:11" ht="14.1" customHeight="1" x14ac:dyDescent="0.2">
      <c r="A49" s="306">
        <v>63</v>
      </c>
      <c r="B49" s="307" t="s">
        <v>271</v>
      </c>
      <c r="C49" s="308"/>
      <c r="D49" s="113">
        <v>3.5936007640878702</v>
      </c>
      <c r="E49" s="115">
        <v>602</v>
      </c>
      <c r="F49" s="114">
        <v>515</v>
      </c>
      <c r="G49" s="114">
        <v>536</v>
      </c>
      <c r="H49" s="114">
        <v>576</v>
      </c>
      <c r="I49" s="140">
        <v>571</v>
      </c>
      <c r="J49" s="115">
        <v>31</v>
      </c>
      <c r="K49" s="116">
        <v>5.4290718038528896</v>
      </c>
    </row>
    <row r="50" spans="1:11" ht="14.1" customHeight="1" x14ac:dyDescent="0.2">
      <c r="A50" s="306" t="s">
        <v>272</v>
      </c>
      <c r="B50" s="307" t="s">
        <v>273</v>
      </c>
      <c r="C50" s="308"/>
      <c r="D50" s="113">
        <v>1.1759789875835722</v>
      </c>
      <c r="E50" s="115">
        <v>197</v>
      </c>
      <c r="F50" s="114">
        <v>185</v>
      </c>
      <c r="G50" s="114">
        <v>169</v>
      </c>
      <c r="H50" s="114">
        <v>167</v>
      </c>
      <c r="I50" s="140">
        <v>154</v>
      </c>
      <c r="J50" s="115">
        <v>43</v>
      </c>
      <c r="K50" s="116">
        <v>27.922077922077921</v>
      </c>
    </row>
    <row r="51" spans="1:11" ht="14.1" customHeight="1" x14ac:dyDescent="0.2">
      <c r="A51" s="306" t="s">
        <v>274</v>
      </c>
      <c r="B51" s="307" t="s">
        <v>275</v>
      </c>
      <c r="C51" s="308"/>
      <c r="D51" s="113">
        <v>2.268385864374403</v>
      </c>
      <c r="E51" s="115">
        <v>380</v>
      </c>
      <c r="F51" s="114">
        <v>291</v>
      </c>
      <c r="G51" s="114">
        <v>321</v>
      </c>
      <c r="H51" s="114">
        <v>384</v>
      </c>
      <c r="I51" s="140">
        <v>385</v>
      </c>
      <c r="J51" s="115">
        <v>-5</v>
      </c>
      <c r="K51" s="116">
        <v>-1.2987012987012987</v>
      </c>
    </row>
    <row r="52" spans="1:11" ht="14.1" customHeight="1" x14ac:dyDescent="0.2">
      <c r="A52" s="306">
        <v>71</v>
      </c>
      <c r="B52" s="307" t="s">
        <v>276</v>
      </c>
      <c r="C52" s="308"/>
      <c r="D52" s="113">
        <v>8.440783190066858</v>
      </c>
      <c r="E52" s="115">
        <v>1414</v>
      </c>
      <c r="F52" s="114">
        <v>1106</v>
      </c>
      <c r="G52" s="114">
        <v>1638</v>
      </c>
      <c r="H52" s="114">
        <v>1167</v>
      </c>
      <c r="I52" s="140">
        <v>1279</v>
      </c>
      <c r="J52" s="115">
        <v>135</v>
      </c>
      <c r="K52" s="116">
        <v>10.55512118842846</v>
      </c>
    </row>
    <row r="53" spans="1:11" ht="14.1" customHeight="1" x14ac:dyDescent="0.2">
      <c r="A53" s="306" t="s">
        <v>277</v>
      </c>
      <c r="B53" s="307" t="s">
        <v>278</v>
      </c>
      <c r="C53" s="308"/>
      <c r="D53" s="113">
        <v>3.1160458452722062</v>
      </c>
      <c r="E53" s="115">
        <v>522</v>
      </c>
      <c r="F53" s="114">
        <v>407</v>
      </c>
      <c r="G53" s="114">
        <v>590</v>
      </c>
      <c r="H53" s="114">
        <v>426</v>
      </c>
      <c r="I53" s="140">
        <v>457</v>
      </c>
      <c r="J53" s="115">
        <v>65</v>
      </c>
      <c r="K53" s="116">
        <v>14.223194748358862</v>
      </c>
    </row>
    <row r="54" spans="1:11" ht="14.1" customHeight="1" x14ac:dyDescent="0.2">
      <c r="A54" s="306" t="s">
        <v>279</v>
      </c>
      <c r="B54" s="307" t="s">
        <v>280</v>
      </c>
      <c r="C54" s="308"/>
      <c r="D54" s="113">
        <v>4.3935052531041068</v>
      </c>
      <c r="E54" s="115">
        <v>736</v>
      </c>
      <c r="F54" s="114">
        <v>623</v>
      </c>
      <c r="G54" s="114">
        <v>926</v>
      </c>
      <c r="H54" s="114">
        <v>642</v>
      </c>
      <c r="I54" s="140">
        <v>706</v>
      </c>
      <c r="J54" s="115">
        <v>30</v>
      </c>
      <c r="K54" s="116">
        <v>4.2492917847025495</v>
      </c>
    </row>
    <row r="55" spans="1:11" ht="14.1" customHeight="1" x14ac:dyDescent="0.2">
      <c r="A55" s="306">
        <v>72</v>
      </c>
      <c r="B55" s="307" t="s">
        <v>281</v>
      </c>
      <c r="C55" s="308"/>
      <c r="D55" s="113">
        <v>1.7669531996179562</v>
      </c>
      <c r="E55" s="115">
        <v>296</v>
      </c>
      <c r="F55" s="114">
        <v>170</v>
      </c>
      <c r="G55" s="114">
        <v>331</v>
      </c>
      <c r="H55" s="114">
        <v>181</v>
      </c>
      <c r="I55" s="140">
        <v>228</v>
      </c>
      <c r="J55" s="115">
        <v>68</v>
      </c>
      <c r="K55" s="116">
        <v>29.82456140350877</v>
      </c>
    </row>
    <row r="56" spans="1:11" ht="14.1" customHeight="1" x14ac:dyDescent="0.2">
      <c r="A56" s="306" t="s">
        <v>282</v>
      </c>
      <c r="B56" s="307" t="s">
        <v>283</v>
      </c>
      <c r="C56" s="308"/>
      <c r="D56" s="113">
        <v>0.43576886341929322</v>
      </c>
      <c r="E56" s="115">
        <v>73</v>
      </c>
      <c r="F56" s="114">
        <v>26</v>
      </c>
      <c r="G56" s="114">
        <v>106</v>
      </c>
      <c r="H56" s="114">
        <v>13</v>
      </c>
      <c r="I56" s="140">
        <v>57</v>
      </c>
      <c r="J56" s="115">
        <v>16</v>
      </c>
      <c r="K56" s="116">
        <v>28.07017543859649</v>
      </c>
    </row>
    <row r="57" spans="1:11" ht="14.1" customHeight="1" x14ac:dyDescent="0.2">
      <c r="A57" s="306" t="s">
        <v>284</v>
      </c>
      <c r="B57" s="307" t="s">
        <v>285</v>
      </c>
      <c r="C57" s="308"/>
      <c r="D57" s="113">
        <v>0.89541547277936961</v>
      </c>
      <c r="E57" s="115">
        <v>150</v>
      </c>
      <c r="F57" s="114">
        <v>101</v>
      </c>
      <c r="G57" s="114">
        <v>140</v>
      </c>
      <c r="H57" s="114">
        <v>97</v>
      </c>
      <c r="I57" s="140">
        <v>112</v>
      </c>
      <c r="J57" s="115">
        <v>38</v>
      </c>
      <c r="K57" s="116">
        <v>33.928571428571431</v>
      </c>
    </row>
    <row r="58" spans="1:11" ht="14.1" customHeight="1" x14ac:dyDescent="0.2">
      <c r="A58" s="306">
        <v>73</v>
      </c>
      <c r="B58" s="307" t="s">
        <v>286</v>
      </c>
      <c r="C58" s="308"/>
      <c r="D58" s="113">
        <v>1.2834288443170965</v>
      </c>
      <c r="E58" s="115">
        <v>215</v>
      </c>
      <c r="F58" s="114">
        <v>123</v>
      </c>
      <c r="G58" s="114">
        <v>305</v>
      </c>
      <c r="H58" s="114">
        <v>148</v>
      </c>
      <c r="I58" s="140">
        <v>219</v>
      </c>
      <c r="J58" s="115">
        <v>-4</v>
      </c>
      <c r="K58" s="116">
        <v>-1.8264840182648401</v>
      </c>
    </row>
    <row r="59" spans="1:11" ht="14.1" customHeight="1" x14ac:dyDescent="0.2">
      <c r="A59" s="306" t="s">
        <v>287</v>
      </c>
      <c r="B59" s="307" t="s">
        <v>288</v>
      </c>
      <c r="C59" s="308"/>
      <c r="D59" s="113">
        <v>0.90138490926456538</v>
      </c>
      <c r="E59" s="115">
        <v>151</v>
      </c>
      <c r="F59" s="114">
        <v>88</v>
      </c>
      <c r="G59" s="114">
        <v>204</v>
      </c>
      <c r="H59" s="114">
        <v>121</v>
      </c>
      <c r="I59" s="140">
        <v>153</v>
      </c>
      <c r="J59" s="115">
        <v>-2</v>
      </c>
      <c r="K59" s="116">
        <v>-1.3071895424836601</v>
      </c>
    </row>
    <row r="60" spans="1:11" ht="14.1" customHeight="1" x14ac:dyDescent="0.2">
      <c r="A60" s="306">
        <v>81</v>
      </c>
      <c r="B60" s="307" t="s">
        <v>289</v>
      </c>
      <c r="C60" s="308"/>
      <c r="D60" s="113">
        <v>6.4589302769818531</v>
      </c>
      <c r="E60" s="115">
        <v>1082</v>
      </c>
      <c r="F60" s="114">
        <v>941</v>
      </c>
      <c r="G60" s="114">
        <v>1275</v>
      </c>
      <c r="H60" s="114">
        <v>948</v>
      </c>
      <c r="I60" s="140">
        <v>1139</v>
      </c>
      <c r="J60" s="115">
        <v>-57</v>
      </c>
      <c r="K60" s="116">
        <v>-5.0043898156277438</v>
      </c>
    </row>
    <row r="61" spans="1:11" ht="14.1" customHeight="1" x14ac:dyDescent="0.2">
      <c r="A61" s="306" t="s">
        <v>290</v>
      </c>
      <c r="B61" s="307" t="s">
        <v>291</v>
      </c>
      <c r="C61" s="308"/>
      <c r="D61" s="113">
        <v>1.9221585482330468</v>
      </c>
      <c r="E61" s="115">
        <v>322</v>
      </c>
      <c r="F61" s="114">
        <v>206</v>
      </c>
      <c r="G61" s="114">
        <v>457</v>
      </c>
      <c r="H61" s="114">
        <v>275</v>
      </c>
      <c r="I61" s="140">
        <v>324</v>
      </c>
      <c r="J61" s="115">
        <v>-2</v>
      </c>
      <c r="K61" s="116">
        <v>-0.61728395061728392</v>
      </c>
    </row>
    <row r="62" spans="1:11" ht="14.1" customHeight="1" x14ac:dyDescent="0.2">
      <c r="A62" s="306" t="s">
        <v>292</v>
      </c>
      <c r="B62" s="307" t="s">
        <v>293</v>
      </c>
      <c r="C62" s="308"/>
      <c r="D62" s="113">
        <v>1.8803724928366763</v>
      </c>
      <c r="E62" s="115">
        <v>315</v>
      </c>
      <c r="F62" s="114">
        <v>424</v>
      </c>
      <c r="G62" s="114">
        <v>487</v>
      </c>
      <c r="H62" s="114">
        <v>388</v>
      </c>
      <c r="I62" s="140">
        <v>361</v>
      </c>
      <c r="J62" s="115">
        <v>-46</v>
      </c>
      <c r="K62" s="116">
        <v>-12.742382271468143</v>
      </c>
    </row>
    <row r="63" spans="1:11" ht="14.1" customHeight="1" x14ac:dyDescent="0.2">
      <c r="A63" s="306"/>
      <c r="B63" s="307" t="s">
        <v>294</v>
      </c>
      <c r="C63" s="308"/>
      <c r="D63" s="113">
        <v>1.5759312320916905</v>
      </c>
      <c r="E63" s="115">
        <v>264</v>
      </c>
      <c r="F63" s="114">
        <v>385</v>
      </c>
      <c r="G63" s="114">
        <v>430</v>
      </c>
      <c r="H63" s="114">
        <v>353</v>
      </c>
      <c r="I63" s="140">
        <v>287</v>
      </c>
      <c r="J63" s="115">
        <v>-23</v>
      </c>
      <c r="K63" s="116">
        <v>-8.0139372822299659</v>
      </c>
    </row>
    <row r="64" spans="1:11" ht="14.1" customHeight="1" x14ac:dyDescent="0.2">
      <c r="A64" s="306" t="s">
        <v>295</v>
      </c>
      <c r="B64" s="307" t="s">
        <v>296</v>
      </c>
      <c r="C64" s="308"/>
      <c r="D64" s="113">
        <v>0.8775071633237822</v>
      </c>
      <c r="E64" s="115">
        <v>147</v>
      </c>
      <c r="F64" s="114">
        <v>88</v>
      </c>
      <c r="G64" s="114">
        <v>130</v>
      </c>
      <c r="H64" s="114">
        <v>95</v>
      </c>
      <c r="I64" s="140">
        <v>132</v>
      </c>
      <c r="J64" s="115">
        <v>15</v>
      </c>
      <c r="K64" s="116">
        <v>11.363636363636363</v>
      </c>
    </row>
    <row r="65" spans="1:11" ht="14.1" customHeight="1" x14ac:dyDescent="0.2">
      <c r="A65" s="306" t="s">
        <v>297</v>
      </c>
      <c r="B65" s="307" t="s">
        <v>298</v>
      </c>
      <c r="C65" s="308"/>
      <c r="D65" s="113">
        <v>0.66260744985673348</v>
      </c>
      <c r="E65" s="115">
        <v>111</v>
      </c>
      <c r="F65" s="114">
        <v>118</v>
      </c>
      <c r="G65" s="114">
        <v>114</v>
      </c>
      <c r="H65" s="114">
        <v>86</v>
      </c>
      <c r="I65" s="140">
        <v>167</v>
      </c>
      <c r="J65" s="115">
        <v>-56</v>
      </c>
      <c r="K65" s="116">
        <v>-33.532934131736525</v>
      </c>
    </row>
    <row r="66" spans="1:11" ht="14.1" customHeight="1" x14ac:dyDescent="0.2">
      <c r="A66" s="306">
        <v>82</v>
      </c>
      <c r="B66" s="307" t="s">
        <v>299</v>
      </c>
      <c r="C66" s="308"/>
      <c r="D66" s="113">
        <v>3.0145654250238776</v>
      </c>
      <c r="E66" s="115">
        <v>505</v>
      </c>
      <c r="F66" s="114">
        <v>551</v>
      </c>
      <c r="G66" s="114">
        <v>626</v>
      </c>
      <c r="H66" s="114">
        <v>464</v>
      </c>
      <c r="I66" s="140">
        <v>521</v>
      </c>
      <c r="J66" s="115">
        <v>-16</v>
      </c>
      <c r="K66" s="116">
        <v>-3.0710172744721689</v>
      </c>
    </row>
    <row r="67" spans="1:11" ht="14.1" customHeight="1" x14ac:dyDescent="0.2">
      <c r="A67" s="306" t="s">
        <v>300</v>
      </c>
      <c r="B67" s="307" t="s">
        <v>301</v>
      </c>
      <c r="C67" s="308"/>
      <c r="D67" s="113">
        <v>1.8147086914995225</v>
      </c>
      <c r="E67" s="115">
        <v>304</v>
      </c>
      <c r="F67" s="114">
        <v>384</v>
      </c>
      <c r="G67" s="114">
        <v>357</v>
      </c>
      <c r="H67" s="114">
        <v>333</v>
      </c>
      <c r="I67" s="140">
        <v>342</v>
      </c>
      <c r="J67" s="115">
        <v>-38</v>
      </c>
      <c r="K67" s="116">
        <v>-11.111111111111111</v>
      </c>
    </row>
    <row r="68" spans="1:11" ht="14.1" customHeight="1" x14ac:dyDescent="0.2">
      <c r="A68" s="306" t="s">
        <v>302</v>
      </c>
      <c r="B68" s="307" t="s">
        <v>303</v>
      </c>
      <c r="C68" s="308"/>
      <c r="D68" s="113">
        <v>0.71036294173829995</v>
      </c>
      <c r="E68" s="115">
        <v>119</v>
      </c>
      <c r="F68" s="114">
        <v>111</v>
      </c>
      <c r="G68" s="114">
        <v>169</v>
      </c>
      <c r="H68" s="114">
        <v>87</v>
      </c>
      <c r="I68" s="140">
        <v>110</v>
      </c>
      <c r="J68" s="115">
        <v>9</v>
      </c>
      <c r="K68" s="116">
        <v>8.1818181818181817</v>
      </c>
    </row>
    <row r="69" spans="1:11" ht="14.1" customHeight="1" x14ac:dyDescent="0.2">
      <c r="A69" s="306">
        <v>83</v>
      </c>
      <c r="B69" s="307" t="s">
        <v>304</v>
      </c>
      <c r="C69" s="308"/>
      <c r="D69" s="113">
        <v>3.098137535816619</v>
      </c>
      <c r="E69" s="115">
        <v>519</v>
      </c>
      <c r="F69" s="114">
        <v>513</v>
      </c>
      <c r="G69" s="114">
        <v>1240</v>
      </c>
      <c r="H69" s="114">
        <v>426</v>
      </c>
      <c r="I69" s="140">
        <v>531</v>
      </c>
      <c r="J69" s="115">
        <v>-12</v>
      </c>
      <c r="K69" s="116">
        <v>-2.2598870056497176</v>
      </c>
    </row>
    <row r="70" spans="1:11" ht="14.1" customHeight="1" x14ac:dyDescent="0.2">
      <c r="A70" s="306" t="s">
        <v>305</v>
      </c>
      <c r="B70" s="307" t="s">
        <v>306</v>
      </c>
      <c r="C70" s="308"/>
      <c r="D70" s="113">
        <v>2.3579274116523399</v>
      </c>
      <c r="E70" s="115">
        <v>395</v>
      </c>
      <c r="F70" s="114">
        <v>414</v>
      </c>
      <c r="G70" s="114">
        <v>1101</v>
      </c>
      <c r="H70" s="114">
        <v>334</v>
      </c>
      <c r="I70" s="140">
        <v>436</v>
      </c>
      <c r="J70" s="115">
        <v>-41</v>
      </c>
      <c r="K70" s="116">
        <v>-9.4036697247706424</v>
      </c>
    </row>
    <row r="71" spans="1:11" ht="14.1" customHeight="1" x14ac:dyDescent="0.2">
      <c r="A71" s="306"/>
      <c r="B71" s="307" t="s">
        <v>307</v>
      </c>
      <c r="C71" s="308"/>
      <c r="D71" s="113">
        <v>1.1879178605539638</v>
      </c>
      <c r="E71" s="115">
        <v>199</v>
      </c>
      <c r="F71" s="114">
        <v>225</v>
      </c>
      <c r="G71" s="114">
        <v>680</v>
      </c>
      <c r="H71" s="114">
        <v>148</v>
      </c>
      <c r="I71" s="140">
        <v>207</v>
      </c>
      <c r="J71" s="115">
        <v>-8</v>
      </c>
      <c r="K71" s="116">
        <v>-3.8647342995169081</v>
      </c>
    </row>
    <row r="72" spans="1:11" ht="14.1" customHeight="1" x14ac:dyDescent="0.2">
      <c r="A72" s="306">
        <v>84</v>
      </c>
      <c r="B72" s="307" t="s">
        <v>308</v>
      </c>
      <c r="C72" s="308"/>
      <c r="D72" s="113">
        <v>1.4625119388729704</v>
      </c>
      <c r="E72" s="115">
        <v>245</v>
      </c>
      <c r="F72" s="114">
        <v>247</v>
      </c>
      <c r="G72" s="114">
        <v>312</v>
      </c>
      <c r="H72" s="114">
        <v>211</v>
      </c>
      <c r="I72" s="140">
        <v>218</v>
      </c>
      <c r="J72" s="115">
        <v>27</v>
      </c>
      <c r="K72" s="116">
        <v>12.385321100917432</v>
      </c>
    </row>
    <row r="73" spans="1:11" ht="14.1" customHeight="1" x14ac:dyDescent="0.2">
      <c r="A73" s="306" t="s">
        <v>309</v>
      </c>
      <c r="B73" s="307" t="s">
        <v>310</v>
      </c>
      <c r="C73" s="308"/>
      <c r="D73" s="113">
        <v>0.61485195797516712</v>
      </c>
      <c r="E73" s="115">
        <v>103</v>
      </c>
      <c r="F73" s="114">
        <v>104</v>
      </c>
      <c r="G73" s="114">
        <v>127</v>
      </c>
      <c r="H73" s="114">
        <v>96</v>
      </c>
      <c r="I73" s="140">
        <v>91</v>
      </c>
      <c r="J73" s="115">
        <v>12</v>
      </c>
      <c r="K73" s="116">
        <v>13.186813186813186</v>
      </c>
    </row>
    <row r="74" spans="1:11" ht="14.1" customHeight="1" x14ac:dyDescent="0.2">
      <c r="A74" s="306" t="s">
        <v>311</v>
      </c>
      <c r="B74" s="307" t="s">
        <v>312</v>
      </c>
      <c r="C74" s="308"/>
      <c r="D74" s="113">
        <v>0.11341929321872016</v>
      </c>
      <c r="E74" s="115">
        <v>19</v>
      </c>
      <c r="F74" s="114">
        <v>40</v>
      </c>
      <c r="G74" s="114">
        <v>26</v>
      </c>
      <c r="H74" s="114">
        <v>15</v>
      </c>
      <c r="I74" s="140">
        <v>10</v>
      </c>
      <c r="J74" s="115">
        <v>9</v>
      </c>
      <c r="K74" s="116">
        <v>90</v>
      </c>
    </row>
    <row r="75" spans="1:11" ht="14.1" customHeight="1" x14ac:dyDescent="0.2">
      <c r="A75" s="306" t="s">
        <v>313</v>
      </c>
      <c r="B75" s="307" t="s">
        <v>314</v>
      </c>
      <c r="C75" s="308"/>
      <c r="D75" s="113">
        <v>7.1633237822349566E-2</v>
      </c>
      <c r="E75" s="115">
        <v>12</v>
      </c>
      <c r="F75" s="114">
        <v>15</v>
      </c>
      <c r="G75" s="114">
        <v>13</v>
      </c>
      <c r="H75" s="114">
        <v>17</v>
      </c>
      <c r="I75" s="140">
        <v>15</v>
      </c>
      <c r="J75" s="115">
        <v>-3</v>
      </c>
      <c r="K75" s="116">
        <v>-20</v>
      </c>
    </row>
    <row r="76" spans="1:11" ht="14.1" customHeight="1" x14ac:dyDescent="0.2">
      <c r="A76" s="306">
        <v>91</v>
      </c>
      <c r="B76" s="307" t="s">
        <v>315</v>
      </c>
      <c r="C76" s="308"/>
      <c r="D76" s="113">
        <v>0.27459407831900667</v>
      </c>
      <c r="E76" s="115">
        <v>46</v>
      </c>
      <c r="F76" s="114">
        <v>42</v>
      </c>
      <c r="G76" s="114">
        <v>112</v>
      </c>
      <c r="H76" s="114">
        <v>45</v>
      </c>
      <c r="I76" s="140">
        <v>45</v>
      </c>
      <c r="J76" s="115">
        <v>1</v>
      </c>
      <c r="K76" s="116">
        <v>2.2222222222222223</v>
      </c>
    </row>
    <row r="77" spans="1:11" ht="14.1" customHeight="1" x14ac:dyDescent="0.2">
      <c r="A77" s="306">
        <v>92</v>
      </c>
      <c r="B77" s="307" t="s">
        <v>316</v>
      </c>
      <c r="C77" s="308"/>
      <c r="D77" s="113">
        <v>1.563992359121299</v>
      </c>
      <c r="E77" s="115">
        <v>262</v>
      </c>
      <c r="F77" s="114">
        <v>226</v>
      </c>
      <c r="G77" s="114">
        <v>250</v>
      </c>
      <c r="H77" s="114">
        <v>255</v>
      </c>
      <c r="I77" s="140">
        <v>290</v>
      </c>
      <c r="J77" s="115">
        <v>-28</v>
      </c>
      <c r="K77" s="116">
        <v>-9.6551724137931032</v>
      </c>
    </row>
    <row r="78" spans="1:11" ht="14.1" customHeight="1" x14ac:dyDescent="0.2">
      <c r="A78" s="306">
        <v>93</v>
      </c>
      <c r="B78" s="307" t="s">
        <v>317</v>
      </c>
      <c r="C78" s="308"/>
      <c r="D78" s="113">
        <v>0.10744985673352435</v>
      </c>
      <c r="E78" s="115">
        <v>18</v>
      </c>
      <c r="F78" s="114" t="s">
        <v>514</v>
      </c>
      <c r="G78" s="114">
        <v>28</v>
      </c>
      <c r="H78" s="114" t="s">
        <v>514</v>
      </c>
      <c r="I78" s="140">
        <v>27</v>
      </c>
      <c r="J78" s="115">
        <v>-9</v>
      </c>
      <c r="K78" s="116">
        <v>-33.333333333333336</v>
      </c>
    </row>
    <row r="79" spans="1:11" ht="14.1" customHeight="1" x14ac:dyDescent="0.2">
      <c r="A79" s="306">
        <v>94</v>
      </c>
      <c r="B79" s="307" t="s">
        <v>318</v>
      </c>
      <c r="C79" s="308"/>
      <c r="D79" s="113">
        <v>0.71036294173829995</v>
      </c>
      <c r="E79" s="115">
        <v>119</v>
      </c>
      <c r="F79" s="114">
        <v>314</v>
      </c>
      <c r="G79" s="114">
        <v>286</v>
      </c>
      <c r="H79" s="114">
        <v>85</v>
      </c>
      <c r="I79" s="140">
        <v>119</v>
      </c>
      <c r="J79" s="115">
        <v>0</v>
      </c>
      <c r="K79" s="116">
        <v>0</v>
      </c>
    </row>
    <row r="80" spans="1:11" ht="14.1" customHeight="1" x14ac:dyDescent="0.2">
      <c r="A80" s="306" t="s">
        <v>319</v>
      </c>
      <c r="B80" s="307" t="s">
        <v>320</v>
      </c>
      <c r="C80" s="308"/>
      <c r="D80" s="113" t="s">
        <v>514</v>
      </c>
      <c r="E80" s="115" t="s">
        <v>514</v>
      </c>
      <c r="F80" s="114" t="s">
        <v>514</v>
      </c>
      <c r="G80" s="114" t="s">
        <v>514</v>
      </c>
      <c r="H80" s="114" t="s">
        <v>514</v>
      </c>
      <c r="I80" s="140">
        <v>3</v>
      </c>
      <c r="J80" s="115" t="s">
        <v>514</v>
      </c>
      <c r="K80" s="116" t="s">
        <v>514</v>
      </c>
    </row>
    <row r="81" spans="1:11" ht="14.1" customHeight="1" x14ac:dyDescent="0.2">
      <c r="A81" s="310" t="s">
        <v>321</v>
      </c>
      <c r="B81" s="311" t="s">
        <v>334</v>
      </c>
      <c r="C81" s="312"/>
      <c r="D81" s="125" t="s">
        <v>514</v>
      </c>
      <c r="E81" s="143" t="s">
        <v>514</v>
      </c>
      <c r="F81" s="144">
        <v>14</v>
      </c>
      <c r="G81" s="144">
        <v>55</v>
      </c>
      <c r="H81" s="144">
        <v>12</v>
      </c>
      <c r="I81" s="145">
        <v>13</v>
      </c>
      <c r="J81" s="143" t="s">
        <v>514</v>
      </c>
      <c r="K81" s="146" t="s">
        <v>514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16828</v>
      </c>
      <c r="E11" s="114">
        <v>15689</v>
      </c>
      <c r="F11" s="114">
        <v>18071</v>
      </c>
      <c r="G11" s="114">
        <v>14835</v>
      </c>
      <c r="H11" s="140">
        <v>15938</v>
      </c>
      <c r="I11" s="115">
        <v>890</v>
      </c>
      <c r="J11" s="116">
        <v>5.584138536830217</v>
      </c>
    </row>
    <row r="12" spans="1:15" s="110" customFormat="1" ht="24.95" customHeight="1" x14ac:dyDescent="0.2">
      <c r="A12" s="193" t="s">
        <v>132</v>
      </c>
      <c r="B12" s="194" t="s">
        <v>133</v>
      </c>
      <c r="C12" s="113">
        <v>2.7275968623722369</v>
      </c>
      <c r="D12" s="115">
        <v>459</v>
      </c>
      <c r="E12" s="114">
        <v>1446</v>
      </c>
      <c r="F12" s="114">
        <v>1316</v>
      </c>
      <c r="G12" s="114">
        <v>892</v>
      </c>
      <c r="H12" s="140">
        <v>451</v>
      </c>
      <c r="I12" s="115">
        <v>8</v>
      </c>
      <c r="J12" s="116">
        <v>1.7738359201773837</v>
      </c>
    </row>
    <row r="13" spans="1:15" s="110" customFormat="1" ht="24.95" customHeight="1" x14ac:dyDescent="0.2">
      <c r="A13" s="193" t="s">
        <v>134</v>
      </c>
      <c r="B13" s="199" t="s">
        <v>214</v>
      </c>
      <c r="C13" s="113">
        <v>1.2063227953410982</v>
      </c>
      <c r="D13" s="115">
        <v>203</v>
      </c>
      <c r="E13" s="114">
        <v>126</v>
      </c>
      <c r="F13" s="114">
        <v>148</v>
      </c>
      <c r="G13" s="114">
        <v>135</v>
      </c>
      <c r="H13" s="140">
        <v>163</v>
      </c>
      <c r="I13" s="115">
        <v>40</v>
      </c>
      <c r="J13" s="116">
        <v>24.539877300613497</v>
      </c>
    </row>
    <row r="14" spans="1:15" s="287" customFormat="1" ht="24.95" customHeight="1" x14ac:dyDescent="0.2">
      <c r="A14" s="193" t="s">
        <v>215</v>
      </c>
      <c r="B14" s="199" t="s">
        <v>137</v>
      </c>
      <c r="C14" s="113">
        <v>16.383408604706442</v>
      </c>
      <c r="D14" s="115">
        <v>2757</v>
      </c>
      <c r="E14" s="114">
        <v>2165</v>
      </c>
      <c r="F14" s="114">
        <v>2576</v>
      </c>
      <c r="G14" s="114">
        <v>2371</v>
      </c>
      <c r="H14" s="140">
        <v>2450</v>
      </c>
      <c r="I14" s="115">
        <v>307</v>
      </c>
      <c r="J14" s="116">
        <v>12.530612244897959</v>
      </c>
      <c r="K14" s="110"/>
      <c r="L14" s="110"/>
      <c r="M14" s="110"/>
      <c r="N14" s="110"/>
      <c r="O14" s="110"/>
    </row>
    <row r="15" spans="1:15" s="110" customFormat="1" ht="24.95" customHeight="1" x14ac:dyDescent="0.2">
      <c r="A15" s="193" t="s">
        <v>216</v>
      </c>
      <c r="B15" s="199" t="s">
        <v>217</v>
      </c>
      <c r="C15" s="113">
        <v>6.8932731162348464</v>
      </c>
      <c r="D15" s="115">
        <v>1160</v>
      </c>
      <c r="E15" s="114">
        <v>1225</v>
      </c>
      <c r="F15" s="114">
        <v>1324</v>
      </c>
      <c r="G15" s="114">
        <v>1230</v>
      </c>
      <c r="H15" s="140">
        <v>1112</v>
      </c>
      <c r="I15" s="115">
        <v>48</v>
      </c>
      <c r="J15" s="116">
        <v>4.3165467625899279</v>
      </c>
    </row>
    <row r="16" spans="1:15" s="287" customFormat="1" ht="24.95" customHeight="1" x14ac:dyDescent="0.2">
      <c r="A16" s="193" t="s">
        <v>218</v>
      </c>
      <c r="B16" s="199" t="s">
        <v>141</v>
      </c>
      <c r="C16" s="113">
        <v>7.2854765866413125</v>
      </c>
      <c r="D16" s="115">
        <v>1226</v>
      </c>
      <c r="E16" s="114">
        <v>652</v>
      </c>
      <c r="F16" s="114">
        <v>890</v>
      </c>
      <c r="G16" s="114">
        <v>757</v>
      </c>
      <c r="H16" s="140">
        <v>967</v>
      </c>
      <c r="I16" s="115">
        <v>259</v>
      </c>
      <c r="J16" s="116">
        <v>26.783867631851084</v>
      </c>
      <c r="K16" s="110"/>
      <c r="L16" s="110"/>
      <c r="M16" s="110"/>
      <c r="N16" s="110"/>
      <c r="O16" s="110"/>
    </row>
    <row r="17" spans="1:15" s="110" customFormat="1" ht="24.95" customHeight="1" x14ac:dyDescent="0.2">
      <c r="A17" s="193" t="s">
        <v>142</v>
      </c>
      <c r="B17" s="199" t="s">
        <v>220</v>
      </c>
      <c r="C17" s="113">
        <v>2.2046589018302827</v>
      </c>
      <c r="D17" s="115">
        <v>371</v>
      </c>
      <c r="E17" s="114">
        <v>288</v>
      </c>
      <c r="F17" s="114">
        <v>362</v>
      </c>
      <c r="G17" s="114">
        <v>384</v>
      </c>
      <c r="H17" s="140">
        <v>371</v>
      </c>
      <c r="I17" s="115">
        <v>0</v>
      </c>
      <c r="J17" s="116">
        <v>0</v>
      </c>
    </row>
    <row r="18" spans="1:15" s="287" customFormat="1" ht="24.95" customHeight="1" x14ac:dyDescent="0.2">
      <c r="A18" s="201" t="s">
        <v>144</v>
      </c>
      <c r="B18" s="202" t="s">
        <v>145</v>
      </c>
      <c r="C18" s="113">
        <v>6.0137865462324696</v>
      </c>
      <c r="D18" s="115">
        <v>1012</v>
      </c>
      <c r="E18" s="114">
        <v>731</v>
      </c>
      <c r="F18" s="114">
        <v>960</v>
      </c>
      <c r="G18" s="114">
        <v>745</v>
      </c>
      <c r="H18" s="140">
        <v>897</v>
      </c>
      <c r="I18" s="115">
        <v>115</v>
      </c>
      <c r="J18" s="116">
        <v>12.820512820512821</v>
      </c>
      <c r="K18" s="110"/>
      <c r="L18" s="110"/>
      <c r="M18" s="110"/>
      <c r="N18" s="110"/>
      <c r="O18" s="110"/>
    </row>
    <row r="19" spans="1:15" s="110" customFormat="1" ht="24.95" customHeight="1" x14ac:dyDescent="0.2">
      <c r="A19" s="193" t="s">
        <v>146</v>
      </c>
      <c r="B19" s="199" t="s">
        <v>147</v>
      </c>
      <c r="C19" s="113">
        <v>16.543855478963632</v>
      </c>
      <c r="D19" s="115">
        <v>2784</v>
      </c>
      <c r="E19" s="114">
        <v>2321</v>
      </c>
      <c r="F19" s="114">
        <v>2853</v>
      </c>
      <c r="G19" s="114">
        <v>2242</v>
      </c>
      <c r="H19" s="140">
        <v>2704</v>
      </c>
      <c r="I19" s="115">
        <v>80</v>
      </c>
      <c r="J19" s="116">
        <v>2.9585798816568047</v>
      </c>
    </row>
    <row r="20" spans="1:15" s="287" customFormat="1" ht="24.95" customHeight="1" x14ac:dyDescent="0.2">
      <c r="A20" s="193" t="s">
        <v>148</v>
      </c>
      <c r="B20" s="199" t="s">
        <v>149</v>
      </c>
      <c r="C20" s="113">
        <v>5.5859282148799618</v>
      </c>
      <c r="D20" s="115">
        <v>940</v>
      </c>
      <c r="E20" s="114">
        <v>879</v>
      </c>
      <c r="F20" s="114">
        <v>1103</v>
      </c>
      <c r="G20" s="114">
        <v>912</v>
      </c>
      <c r="H20" s="140">
        <v>960</v>
      </c>
      <c r="I20" s="115">
        <v>-20</v>
      </c>
      <c r="J20" s="116">
        <v>-2.0833333333333335</v>
      </c>
      <c r="K20" s="110"/>
      <c r="L20" s="110"/>
      <c r="M20" s="110"/>
      <c r="N20" s="110"/>
      <c r="O20" s="110"/>
    </row>
    <row r="21" spans="1:15" s="110" customFormat="1" ht="24.95" customHeight="1" x14ac:dyDescent="0.2">
      <c r="A21" s="201" t="s">
        <v>150</v>
      </c>
      <c r="B21" s="202" t="s">
        <v>151</v>
      </c>
      <c r="C21" s="113">
        <v>5.1164725457570714</v>
      </c>
      <c r="D21" s="115">
        <v>861</v>
      </c>
      <c r="E21" s="114">
        <v>736</v>
      </c>
      <c r="F21" s="114">
        <v>656</v>
      </c>
      <c r="G21" s="114">
        <v>620</v>
      </c>
      <c r="H21" s="140">
        <v>662</v>
      </c>
      <c r="I21" s="115">
        <v>199</v>
      </c>
      <c r="J21" s="116">
        <v>30.060422960725077</v>
      </c>
    </row>
    <row r="22" spans="1:15" s="110" customFormat="1" ht="24.95" customHeight="1" x14ac:dyDescent="0.2">
      <c r="A22" s="201" t="s">
        <v>152</v>
      </c>
      <c r="B22" s="199" t="s">
        <v>153</v>
      </c>
      <c r="C22" s="113">
        <v>1.9253624910862848</v>
      </c>
      <c r="D22" s="115">
        <v>324</v>
      </c>
      <c r="E22" s="114">
        <v>489</v>
      </c>
      <c r="F22" s="114">
        <v>292</v>
      </c>
      <c r="G22" s="114">
        <v>210</v>
      </c>
      <c r="H22" s="140">
        <v>253</v>
      </c>
      <c r="I22" s="115">
        <v>71</v>
      </c>
      <c r="J22" s="116">
        <v>28.063241106719367</v>
      </c>
    </row>
    <row r="23" spans="1:15" s="110" customFormat="1" ht="24.95" customHeight="1" x14ac:dyDescent="0.2">
      <c r="A23" s="193" t="s">
        <v>154</v>
      </c>
      <c r="B23" s="199" t="s">
        <v>155</v>
      </c>
      <c r="C23" s="113">
        <v>1.08153078202995</v>
      </c>
      <c r="D23" s="115">
        <v>182</v>
      </c>
      <c r="E23" s="114">
        <v>104</v>
      </c>
      <c r="F23" s="114">
        <v>128</v>
      </c>
      <c r="G23" s="114">
        <v>109</v>
      </c>
      <c r="H23" s="140">
        <v>197</v>
      </c>
      <c r="I23" s="115">
        <v>-15</v>
      </c>
      <c r="J23" s="116">
        <v>-7.6142131979695433</v>
      </c>
    </row>
    <row r="24" spans="1:15" s="110" customFormat="1" ht="24.95" customHeight="1" x14ac:dyDescent="0.2">
      <c r="A24" s="193" t="s">
        <v>156</v>
      </c>
      <c r="B24" s="199" t="s">
        <v>221</v>
      </c>
      <c r="C24" s="113">
        <v>4.8074637508913716</v>
      </c>
      <c r="D24" s="115">
        <v>809</v>
      </c>
      <c r="E24" s="114">
        <v>551</v>
      </c>
      <c r="F24" s="114">
        <v>800</v>
      </c>
      <c r="G24" s="114">
        <v>736</v>
      </c>
      <c r="H24" s="140">
        <v>688</v>
      </c>
      <c r="I24" s="115">
        <v>121</v>
      </c>
      <c r="J24" s="116">
        <v>17.587209302325583</v>
      </c>
    </row>
    <row r="25" spans="1:15" s="110" customFormat="1" ht="24.95" customHeight="1" x14ac:dyDescent="0.2">
      <c r="A25" s="193" t="s">
        <v>222</v>
      </c>
      <c r="B25" s="204" t="s">
        <v>159</v>
      </c>
      <c r="C25" s="113">
        <v>6.4951271690040411</v>
      </c>
      <c r="D25" s="115">
        <v>1093</v>
      </c>
      <c r="E25" s="114">
        <v>1328</v>
      </c>
      <c r="F25" s="114">
        <v>1109</v>
      </c>
      <c r="G25" s="114">
        <v>967</v>
      </c>
      <c r="H25" s="140">
        <v>1186</v>
      </c>
      <c r="I25" s="115">
        <v>-93</v>
      </c>
      <c r="J25" s="116">
        <v>-7.841483979763912</v>
      </c>
    </row>
    <row r="26" spans="1:15" s="110" customFormat="1" ht="24.95" customHeight="1" x14ac:dyDescent="0.2">
      <c r="A26" s="201">
        <v>782.78300000000002</v>
      </c>
      <c r="B26" s="203" t="s">
        <v>160</v>
      </c>
      <c r="C26" s="113">
        <v>14.089612550511053</v>
      </c>
      <c r="D26" s="115">
        <v>2371</v>
      </c>
      <c r="E26" s="114">
        <v>2333</v>
      </c>
      <c r="F26" s="114">
        <v>2455</v>
      </c>
      <c r="G26" s="114">
        <v>2273</v>
      </c>
      <c r="H26" s="140">
        <v>2301</v>
      </c>
      <c r="I26" s="115">
        <v>70</v>
      </c>
      <c r="J26" s="116">
        <v>3.0421555845284658</v>
      </c>
    </row>
    <row r="27" spans="1:15" s="110" customFormat="1" ht="24.95" customHeight="1" x14ac:dyDescent="0.2">
      <c r="A27" s="193" t="s">
        <v>161</v>
      </c>
      <c r="B27" s="199" t="s">
        <v>162</v>
      </c>
      <c r="C27" s="113">
        <v>1.5450439743285</v>
      </c>
      <c r="D27" s="115">
        <v>260</v>
      </c>
      <c r="E27" s="114">
        <v>213</v>
      </c>
      <c r="F27" s="114">
        <v>404</v>
      </c>
      <c r="G27" s="114">
        <v>237</v>
      </c>
      <c r="H27" s="140">
        <v>274</v>
      </c>
      <c r="I27" s="115">
        <v>-14</v>
      </c>
      <c r="J27" s="116">
        <v>-5.1094890510948909</v>
      </c>
    </row>
    <row r="28" spans="1:15" s="110" customFormat="1" ht="24.95" customHeight="1" x14ac:dyDescent="0.2">
      <c r="A28" s="193" t="s">
        <v>163</v>
      </c>
      <c r="B28" s="199" t="s">
        <v>164</v>
      </c>
      <c r="C28" s="113">
        <v>2.8761587829807462</v>
      </c>
      <c r="D28" s="115">
        <v>484</v>
      </c>
      <c r="E28" s="114">
        <v>292</v>
      </c>
      <c r="F28" s="114">
        <v>494</v>
      </c>
      <c r="G28" s="114">
        <v>283</v>
      </c>
      <c r="H28" s="140">
        <v>330</v>
      </c>
      <c r="I28" s="115">
        <v>154</v>
      </c>
      <c r="J28" s="116">
        <v>46.666666666666664</v>
      </c>
    </row>
    <row r="29" spans="1:15" s="110" customFormat="1" ht="24.95" customHeight="1" x14ac:dyDescent="0.2">
      <c r="A29" s="193">
        <v>86</v>
      </c>
      <c r="B29" s="199" t="s">
        <v>165</v>
      </c>
      <c r="C29" s="113">
        <v>5.4135963869740911</v>
      </c>
      <c r="D29" s="115">
        <v>911</v>
      </c>
      <c r="E29" s="114">
        <v>804</v>
      </c>
      <c r="F29" s="114">
        <v>999</v>
      </c>
      <c r="G29" s="114">
        <v>876</v>
      </c>
      <c r="H29" s="140">
        <v>1064</v>
      </c>
      <c r="I29" s="115">
        <v>-153</v>
      </c>
      <c r="J29" s="116">
        <v>-14.3796992481203</v>
      </c>
    </row>
    <row r="30" spans="1:15" s="110" customFormat="1" ht="24.95" customHeight="1" x14ac:dyDescent="0.2">
      <c r="A30" s="193">
        <v>87.88</v>
      </c>
      <c r="B30" s="204" t="s">
        <v>166</v>
      </c>
      <c r="C30" s="113">
        <v>5.027335393391966</v>
      </c>
      <c r="D30" s="115">
        <v>846</v>
      </c>
      <c r="E30" s="114">
        <v>780</v>
      </c>
      <c r="F30" s="114">
        <v>1130</v>
      </c>
      <c r="G30" s="114">
        <v>766</v>
      </c>
      <c r="H30" s="140">
        <v>874</v>
      </c>
      <c r="I30" s="115">
        <v>-28</v>
      </c>
      <c r="J30" s="116">
        <v>-3.2036613272311212</v>
      </c>
    </row>
    <row r="31" spans="1:15" s="110" customFormat="1" ht="24.95" customHeight="1" x14ac:dyDescent="0.2">
      <c r="A31" s="193" t="s">
        <v>167</v>
      </c>
      <c r="B31" s="199" t="s">
        <v>168</v>
      </c>
      <c r="C31" s="113">
        <v>3.1613976705490847</v>
      </c>
      <c r="D31" s="115">
        <v>532</v>
      </c>
      <c r="E31" s="114">
        <v>391</v>
      </c>
      <c r="F31" s="114">
        <v>648</v>
      </c>
      <c r="G31" s="114">
        <v>461</v>
      </c>
      <c r="H31" s="140">
        <v>484</v>
      </c>
      <c r="I31" s="115">
        <v>48</v>
      </c>
      <c r="J31" s="116">
        <v>9.9173553719008272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2.7275968623722369</v>
      </c>
      <c r="D34" s="115">
        <v>459</v>
      </c>
      <c r="E34" s="114">
        <v>1446</v>
      </c>
      <c r="F34" s="114">
        <v>1316</v>
      </c>
      <c r="G34" s="114">
        <v>892</v>
      </c>
      <c r="H34" s="140">
        <v>451</v>
      </c>
      <c r="I34" s="115">
        <v>8</v>
      </c>
      <c r="J34" s="116">
        <v>1.7738359201773837</v>
      </c>
    </row>
    <row r="35" spans="1:10" s="110" customFormat="1" ht="24.95" customHeight="1" x14ac:dyDescent="0.2">
      <c r="A35" s="292" t="s">
        <v>171</v>
      </c>
      <c r="B35" s="293" t="s">
        <v>172</v>
      </c>
      <c r="C35" s="113">
        <v>23.603517946280011</v>
      </c>
      <c r="D35" s="115">
        <v>3972</v>
      </c>
      <c r="E35" s="114">
        <v>3022</v>
      </c>
      <c r="F35" s="114">
        <v>3684</v>
      </c>
      <c r="G35" s="114">
        <v>3251</v>
      </c>
      <c r="H35" s="140">
        <v>3510</v>
      </c>
      <c r="I35" s="115">
        <v>462</v>
      </c>
      <c r="J35" s="116">
        <v>13.162393162393162</v>
      </c>
    </row>
    <row r="36" spans="1:10" s="110" customFormat="1" ht="24.95" customHeight="1" x14ac:dyDescent="0.2">
      <c r="A36" s="294" t="s">
        <v>173</v>
      </c>
      <c r="B36" s="295" t="s">
        <v>174</v>
      </c>
      <c r="C36" s="125">
        <v>73.668885191347755</v>
      </c>
      <c r="D36" s="143">
        <v>12397</v>
      </c>
      <c r="E36" s="144">
        <v>11221</v>
      </c>
      <c r="F36" s="144">
        <v>13071</v>
      </c>
      <c r="G36" s="144">
        <v>10692</v>
      </c>
      <c r="H36" s="145">
        <v>11977</v>
      </c>
      <c r="I36" s="143">
        <v>420</v>
      </c>
      <c r="J36" s="146">
        <v>3.5067212156633549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16828</v>
      </c>
      <c r="F11" s="264">
        <v>15689</v>
      </c>
      <c r="G11" s="264">
        <v>18071</v>
      </c>
      <c r="H11" s="264">
        <v>14835</v>
      </c>
      <c r="I11" s="265">
        <v>15938</v>
      </c>
      <c r="J11" s="263">
        <v>890</v>
      </c>
      <c r="K11" s="266">
        <v>5.584138536830217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32.642025196101734</v>
      </c>
      <c r="E13" s="115">
        <v>5493</v>
      </c>
      <c r="F13" s="114">
        <v>6510</v>
      </c>
      <c r="G13" s="114">
        <v>6443</v>
      </c>
      <c r="H13" s="114">
        <v>5297</v>
      </c>
      <c r="I13" s="140">
        <v>4977</v>
      </c>
      <c r="J13" s="115">
        <v>516</v>
      </c>
      <c r="K13" s="116">
        <v>10.367691380349608</v>
      </c>
    </row>
    <row r="14" spans="1:17" ht="15.95" customHeight="1" x14ac:dyDescent="0.2">
      <c r="A14" s="306" t="s">
        <v>230</v>
      </c>
      <c r="B14" s="307"/>
      <c r="C14" s="308"/>
      <c r="D14" s="113">
        <v>52.287853577371045</v>
      </c>
      <c r="E14" s="115">
        <v>8799</v>
      </c>
      <c r="F14" s="114">
        <v>7152</v>
      </c>
      <c r="G14" s="114">
        <v>9201</v>
      </c>
      <c r="H14" s="114">
        <v>7478</v>
      </c>
      <c r="I14" s="140">
        <v>8538</v>
      </c>
      <c r="J14" s="115">
        <v>261</v>
      </c>
      <c r="K14" s="116">
        <v>3.0569219957835561</v>
      </c>
    </row>
    <row r="15" spans="1:17" ht="15.95" customHeight="1" x14ac:dyDescent="0.2">
      <c r="A15" s="306" t="s">
        <v>231</v>
      </c>
      <c r="B15" s="307"/>
      <c r="C15" s="308"/>
      <c r="D15" s="113">
        <v>7.4221535536011407</v>
      </c>
      <c r="E15" s="115">
        <v>1249</v>
      </c>
      <c r="F15" s="114">
        <v>1096</v>
      </c>
      <c r="G15" s="114">
        <v>1135</v>
      </c>
      <c r="H15" s="114">
        <v>1038</v>
      </c>
      <c r="I15" s="140">
        <v>1281</v>
      </c>
      <c r="J15" s="115">
        <v>-32</v>
      </c>
      <c r="K15" s="116">
        <v>-2.4980483996877441</v>
      </c>
    </row>
    <row r="16" spans="1:17" ht="15.95" customHeight="1" x14ac:dyDescent="0.2">
      <c r="A16" s="306" t="s">
        <v>232</v>
      </c>
      <c r="B16" s="307"/>
      <c r="C16" s="308"/>
      <c r="D16" s="113">
        <v>7.5350606132636084</v>
      </c>
      <c r="E16" s="115">
        <v>1268</v>
      </c>
      <c r="F16" s="114">
        <v>918</v>
      </c>
      <c r="G16" s="114">
        <v>1276</v>
      </c>
      <c r="H16" s="114">
        <v>1003</v>
      </c>
      <c r="I16" s="140">
        <v>1137</v>
      </c>
      <c r="J16" s="115">
        <v>131</v>
      </c>
      <c r="K16" s="116">
        <v>11.521547933157432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3.1851675778464466</v>
      </c>
      <c r="E18" s="115">
        <v>536</v>
      </c>
      <c r="F18" s="114">
        <v>1351</v>
      </c>
      <c r="G18" s="114">
        <v>1313</v>
      </c>
      <c r="H18" s="114">
        <v>900</v>
      </c>
      <c r="I18" s="140">
        <v>532</v>
      </c>
      <c r="J18" s="115">
        <v>4</v>
      </c>
      <c r="K18" s="116">
        <v>0.75187969924812026</v>
      </c>
    </row>
    <row r="19" spans="1:11" ht="14.1" customHeight="1" x14ac:dyDescent="0.2">
      <c r="A19" s="306" t="s">
        <v>235</v>
      </c>
      <c r="B19" s="307" t="s">
        <v>236</v>
      </c>
      <c r="C19" s="308"/>
      <c r="D19" s="113">
        <v>2.8880437366294269</v>
      </c>
      <c r="E19" s="115">
        <v>486</v>
      </c>
      <c r="F19" s="114">
        <v>1313</v>
      </c>
      <c r="G19" s="114">
        <v>1248</v>
      </c>
      <c r="H19" s="114">
        <v>846</v>
      </c>
      <c r="I19" s="140">
        <v>491</v>
      </c>
      <c r="J19" s="115">
        <v>-5</v>
      </c>
      <c r="K19" s="116">
        <v>-1.0183299389002036</v>
      </c>
    </row>
    <row r="20" spans="1:11" ht="14.1" customHeight="1" x14ac:dyDescent="0.2">
      <c r="A20" s="306">
        <v>12</v>
      </c>
      <c r="B20" s="307" t="s">
        <v>237</v>
      </c>
      <c r="C20" s="308"/>
      <c r="D20" s="113">
        <v>1.3608271927739481</v>
      </c>
      <c r="E20" s="115">
        <v>229</v>
      </c>
      <c r="F20" s="114">
        <v>418</v>
      </c>
      <c r="G20" s="114">
        <v>390</v>
      </c>
      <c r="H20" s="114">
        <v>323</v>
      </c>
      <c r="I20" s="140">
        <v>220</v>
      </c>
      <c r="J20" s="115">
        <v>9</v>
      </c>
      <c r="K20" s="116">
        <v>4.0909090909090908</v>
      </c>
    </row>
    <row r="21" spans="1:11" ht="14.1" customHeight="1" x14ac:dyDescent="0.2">
      <c r="A21" s="306">
        <v>21</v>
      </c>
      <c r="B21" s="307" t="s">
        <v>238</v>
      </c>
      <c r="C21" s="308"/>
      <c r="D21" s="113">
        <v>0.16638935108153077</v>
      </c>
      <c r="E21" s="115">
        <v>28</v>
      </c>
      <c r="F21" s="114">
        <v>21</v>
      </c>
      <c r="G21" s="114">
        <v>16</v>
      </c>
      <c r="H21" s="114">
        <v>39</v>
      </c>
      <c r="I21" s="140">
        <v>19</v>
      </c>
      <c r="J21" s="115">
        <v>9</v>
      </c>
      <c r="K21" s="116">
        <v>47.368421052631582</v>
      </c>
    </row>
    <row r="22" spans="1:11" ht="14.1" customHeight="1" x14ac:dyDescent="0.2">
      <c r="A22" s="306">
        <v>22</v>
      </c>
      <c r="B22" s="307" t="s">
        <v>239</v>
      </c>
      <c r="C22" s="308"/>
      <c r="D22" s="113">
        <v>0.89137152365105776</v>
      </c>
      <c r="E22" s="115">
        <v>150</v>
      </c>
      <c r="F22" s="114">
        <v>145</v>
      </c>
      <c r="G22" s="114">
        <v>186</v>
      </c>
      <c r="H22" s="114">
        <v>200</v>
      </c>
      <c r="I22" s="140">
        <v>154</v>
      </c>
      <c r="J22" s="115">
        <v>-4</v>
      </c>
      <c r="K22" s="116">
        <v>-2.5974025974025974</v>
      </c>
    </row>
    <row r="23" spans="1:11" ht="14.1" customHeight="1" x14ac:dyDescent="0.2">
      <c r="A23" s="306">
        <v>23</v>
      </c>
      <c r="B23" s="307" t="s">
        <v>240</v>
      </c>
      <c r="C23" s="308"/>
      <c r="D23" s="113">
        <v>0.56453529831233662</v>
      </c>
      <c r="E23" s="115">
        <v>95</v>
      </c>
      <c r="F23" s="114">
        <v>100</v>
      </c>
      <c r="G23" s="114">
        <v>104</v>
      </c>
      <c r="H23" s="114">
        <v>90</v>
      </c>
      <c r="I23" s="140">
        <v>81</v>
      </c>
      <c r="J23" s="115">
        <v>14</v>
      </c>
      <c r="K23" s="116">
        <v>17.283950617283949</v>
      </c>
    </row>
    <row r="24" spans="1:11" ht="14.1" customHeight="1" x14ac:dyDescent="0.2">
      <c r="A24" s="306">
        <v>24</v>
      </c>
      <c r="B24" s="307" t="s">
        <v>241</v>
      </c>
      <c r="C24" s="308"/>
      <c r="D24" s="113">
        <v>3.1198003327787021</v>
      </c>
      <c r="E24" s="115">
        <v>525</v>
      </c>
      <c r="F24" s="114">
        <v>323</v>
      </c>
      <c r="G24" s="114">
        <v>444</v>
      </c>
      <c r="H24" s="114">
        <v>368</v>
      </c>
      <c r="I24" s="140">
        <v>381</v>
      </c>
      <c r="J24" s="115">
        <v>144</v>
      </c>
      <c r="K24" s="116">
        <v>37.795275590551178</v>
      </c>
    </row>
    <row r="25" spans="1:11" ht="14.1" customHeight="1" x14ac:dyDescent="0.2">
      <c r="A25" s="306">
        <v>25</v>
      </c>
      <c r="B25" s="307" t="s">
        <v>242</v>
      </c>
      <c r="C25" s="308"/>
      <c r="D25" s="113">
        <v>4.064654147848823</v>
      </c>
      <c r="E25" s="115">
        <v>684</v>
      </c>
      <c r="F25" s="114">
        <v>503</v>
      </c>
      <c r="G25" s="114">
        <v>575</v>
      </c>
      <c r="H25" s="114">
        <v>520</v>
      </c>
      <c r="I25" s="140">
        <v>637</v>
      </c>
      <c r="J25" s="115">
        <v>47</v>
      </c>
      <c r="K25" s="116">
        <v>7.3783359497645211</v>
      </c>
    </row>
    <row r="26" spans="1:11" ht="14.1" customHeight="1" x14ac:dyDescent="0.2">
      <c r="A26" s="306">
        <v>26</v>
      </c>
      <c r="B26" s="307" t="s">
        <v>243</v>
      </c>
      <c r="C26" s="308"/>
      <c r="D26" s="113">
        <v>2.2759686237223673</v>
      </c>
      <c r="E26" s="115">
        <v>383</v>
      </c>
      <c r="F26" s="114">
        <v>216</v>
      </c>
      <c r="G26" s="114">
        <v>285</v>
      </c>
      <c r="H26" s="114">
        <v>256</v>
      </c>
      <c r="I26" s="140">
        <v>352</v>
      </c>
      <c r="J26" s="115">
        <v>31</v>
      </c>
      <c r="K26" s="116">
        <v>8.8068181818181817</v>
      </c>
    </row>
    <row r="27" spans="1:11" ht="14.1" customHeight="1" x14ac:dyDescent="0.2">
      <c r="A27" s="306">
        <v>27</v>
      </c>
      <c r="B27" s="307" t="s">
        <v>244</v>
      </c>
      <c r="C27" s="308"/>
      <c r="D27" s="113">
        <v>1.3786546232469694</v>
      </c>
      <c r="E27" s="115">
        <v>232</v>
      </c>
      <c r="F27" s="114">
        <v>151</v>
      </c>
      <c r="G27" s="114">
        <v>161</v>
      </c>
      <c r="H27" s="114">
        <v>174</v>
      </c>
      <c r="I27" s="140">
        <v>199</v>
      </c>
      <c r="J27" s="115">
        <v>33</v>
      </c>
      <c r="K27" s="116">
        <v>16.582914572864322</v>
      </c>
    </row>
    <row r="28" spans="1:11" ht="14.1" customHeight="1" x14ac:dyDescent="0.2">
      <c r="A28" s="306">
        <v>28</v>
      </c>
      <c r="B28" s="307" t="s">
        <v>245</v>
      </c>
      <c r="C28" s="308"/>
      <c r="D28" s="113">
        <v>0.42785833135250773</v>
      </c>
      <c r="E28" s="115">
        <v>72</v>
      </c>
      <c r="F28" s="114">
        <v>70</v>
      </c>
      <c r="G28" s="114">
        <v>64</v>
      </c>
      <c r="H28" s="114">
        <v>54</v>
      </c>
      <c r="I28" s="140">
        <v>79</v>
      </c>
      <c r="J28" s="115">
        <v>-7</v>
      </c>
      <c r="K28" s="116">
        <v>-8.8607594936708853</v>
      </c>
    </row>
    <row r="29" spans="1:11" ht="14.1" customHeight="1" x14ac:dyDescent="0.2">
      <c r="A29" s="306">
        <v>29</v>
      </c>
      <c r="B29" s="307" t="s">
        <v>246</v>
      </c>
      <c r="C29" s="308"/>
      <c r="D29" s="113">
        <v>8.521511766104112</v>
      </c>
      <c r="E29" s="115">
        <v>1434</v>
      </c>
      <c r="F29" s="114">
        <v>1447</v>
      </c>
      <c r="G29" s="114">
        <v>1510</v>
      </c>
      <c r="H29" s="114">
        <v>1255</v>
      </c>
      <c r="I29" s="140">
        <v>1317</v>
      </c>
      <c r="J29" s="115">
        <v>117</v>
      </c>
      <c r="K29" s="116">
        <v>8.8838268792710711</v>
      </c>
    </row>
    <row r="30" spans="1:11" ht="14.1" customHeight="1" x14ac:dyDescent="0.2">
      <c r="A30" s="306" t="s">
        <v>247</v>
      </c>
      <c r="B30" s="307" t="s">
        <v>248</v>
      </c>
      <c r="C30" s="308"/>
      <c r="D30" s="113">
        <v>6.1148086522462561</v>
      </c>
      <c r="E30" s="115">
        <v>1029</v>
      </c>
      <c r="F30" s="114">
        <v>1122</v>
      </c>
      <c r="G30" s="114">
        <v>1210</v>
      </c>
      <c r="H30" s="114">
        <v>970</v>
      </c>
      <c r="I30" s="140">
        <v>975</v>
      </c>
      <c r="J30" s="115">
        <v>54</v>
      </c>
      <c r="K30" s="116">
        <v>5.5384615384615383</v>
      </c>
    </row>
    <row r="31" spans="1:11" ht="14.1" customHeight="1" x14ac:dyDescent="0.2">
      <c r="A31" s="306" t="s">
        <v>249</v>
      </c>
      <c r="B31" s="307" t="s">
        <v>250</v>
      </c>
      <c r="C31" s="308"/>
      <c r="D31" s="113">
        <v>2.3472783456144519</v>
      </c>
      <c r="E31" s="115">
        <v>395</v>
      </c>
      <c r="F31" s="114" t="s">
        <v>514</v>
      </c>
      <c r="G31" s="114">
        <v>297</v>
      </c>
      <c r="H31" s="114" t="s">
        <v>514</v>
      </c>
      <c r="I31" s="140">
        <v>339</v>
      </c>
      <c r="J31" s="115">
        <v>56</v>
      </c>
      <c r="K31" s="116">
        <v>16.519174041297934</v>
      </c>
    </row>
    <row r="32" spans="1:11" ht="14.1" customHeight="1" x14ac:dyDescent="0.2">
      <c r="A32" s="306">
        <v>31</v>
      </c>
      <c r="B32" s="307" t="s">
        <v>251</v>
      </c>
      <c r="C32" s="308"/>
      <c r="D32" s="113">
        <v>0.36249108628476351</v>
      </c>
      <c r="E32" s="115">
        <v>61</v>
      </c>
      <c r="F32" s="114">
        <v>36</v>
      </c>
      <c r="G32" s="114">
        <v>43</v>
      </c>
      <c r="H32" s="114">
        <v>29</v>
      </c>
      <c r="I32" s="140">
        <v>60</v>
      </c>
      <c r="J32" s="115">
        <v>1</v>
      </c>
      <c r="K32" s="116">
        <v>1.6666666666666667</v>
      </c>
    </row>
    <row r="33" spans="1:11" ht="14.1" customHeight="1" x14ac:dyDescent="0.2">
      <c r="A33" s="306">
        <v>32</v>
      </c>
      <c r="B33" s="307" t="s">
        <v>252</v>
      </c>
      <c r="C33" s="308"/>
      <c r="D33" s="113">
        <v>2.5017827430473023</v>
      </c>
      <c r="E33" s="115">
        <v>421</v>
      </c>
      <c r="F33" s="114">
        <v>348</v>
      </c>
      <c r="G33" s="114">
        <v>423</v>
      </c>
      <c r="H33" s="114">
        <v>330</v>
      </c>
      <c r="I33" s="140">
        <v>293</v>
      </c>
      <c r="J33" s="115">
        <v>128</v>
      </c>
      <c r="K33" s="116">
        <v>43.68600682593857</v>
      </c>
    </row>
    <row r="34" spans="1:11" ht="14.1" customHeight="1" x14ac:dyDescent="0.2">
      <c r="A34" s="306">
        <v>33</v>
      </c>
      <c r="B34" s="307" t="s">
        <v>253</v>
      </c>
      <c r="C34" s="308"/>
      <c r="D34" s="113">
        <v>0.97456619919182319</v>
      </c>
      <c r="E34" s="115">
        <v>164</v>
      </c>
      <c r="F34" s="114">
        <v>164</v>
      </c>
      <c r="G34" s="114">
        <v>199</v>
      </c>
      <c r="H34" s="114">
        <v>131</v>
      </c>
      <c r="I34" s="140">
        <v>173</v>
      </c>
      <c r="J34" s="115">
        <v>-9</v>
      </c>
      <c r="K34" s="116">
        <v>-5.202312138728324</v>
      </c>
    </row>
    <row r="35" spans="1:11" ht="14.1" customHeight="1" x14ac:dyDescent="0.2">
      <c r="A35" s="306">
        <v>34</v>
      </c>
      <c r="B35" s="307" t="s">
        <v>254</v>
      </c>
      <c r="C35" s="308"/>
      <c r="D35" s="113">
        <v>1.7708580936534348</v>
      </c>
      <c r="E35" s="115">
        <v>298</v>
      </c>
      <c r="F35" s="114">
        <v>198</v>
      </c>
      <c r="G35" s="114">
        <v>275</v>
      </c>
      <c r="H35" s="114">
        <v>232</v>
      </c>
      <c r="I35" s="140">
        <v>335</v>
      </c>
      <c r="J35" s="115">
        <v>-37</v>
      </c>
      <c r="K35" s="116">
        <v>-11.044776119402986</v>
      </c>
    </row>
    <row r="36" spans="1:11" ht="14.1" customHeight="1" x14ac:dyDescent="0.2">
      <c r="A36" s="306">
        <v>41</v>
      </c>
      <c r="B36" s="307" t="s">
        <v>255</v>
      </c>
      <c r="C36" s="308"/>
      <c r="D36" s="113">
        <v>0.90325647729973857</v>
      </c>
      <c r="E36" s="115">
        <v>152</v>
      </c>
      <c r="F36" s="114">
        <v>126</v>
      </c>
      <c r="G36" s="114">
        <v>251</v>
      </c>
      <c r="H36" s="114">
        <v>124</v>
      </c>
      <c r="I36" s="140">
        <v>167</v>
      </c>
      <c r="J36" s="115">
        <v>-15</v>
      </c>
      <c r="K36" s="116">
        <v>-8.9820359281437128</v>
      </c>
    </row>
    <row r="37" spans="1:11" ht="14.1" customHeight="1" x14ac:dyDescent="0.2">
      <c r="A37" s="306">
        <v>42</v>
      </c>
      <c r="B37" s="307" t="s">
        <v>256</v>
      </c>
      <c r="C37" s="308"/>
      <c r="D37" s="113">
        <v>0.1604468742571904</v>
      </c>
      <c r="E37" s="115">
        <v>27</v>
      </c>
      <c r="F37" s="114">
        <v>18</v>
      </c>
      <c r="G37" s="114" t="s">
        <v>514</v>
      </c>
      <c r="H37" s="114" t="s">
        <v>514</v>
      </c>
      <c r="I37" s="140">
        <v>18</v>
      </c>
      <c r="J37" s="115">
        <v>9</v>
      </c>
      <c r="K37" s="116">
        <v>50</v>
      </c>
    </row>
    <row r="38" spans="1:11" ht="14.1" customHeight="1" x14ac:dyDescent="0.2">
      <c r="A38" s="306">
        <v>43</v>
      </c>
      <c r="B38" s="307" t="s">
        <v>257</v>
      </c>
      <c r="C38" s="308"/>
      <c r="D38" s="113">
        <v>0.82600427858331349</v>
      </c>
      <c r="E38" s="115">
        <v>139</v>
      </c>
      <c r="F38" s="114">
        <v>88</v>
      </c>
      <c r="G38" s="114">
        <v>152</v>
      </c>
      <c r="H38" s="114">
        <v>151</v>
      </c>
      <c r="I38" s="140">
        <v>106</v>
      </c>
      <c r="J38" s="115">
        <v>33</v>
      </c>
      <c r="K38" s="116">
        <v>31.132075471698112</v>
      </c>
    </row>
    <row r="39" spans="1:11" ht="14.1" customHeight="1" x14ac:dyDescent="0.2">
      <c r="A39" s="306">
        <v>51</v>
      </c>
      <c r="B39" s="307" t="s">
        <v>258</v>
      </c>
      <c r="C39" s="308"/>
      <c r="D39" s="113">
        <v>14.624435464701687</v>
      </c>
      <c r="E39" s="115">
        <v>2461</v>
      </c>
      <c r="F39" s="114">
        <v>2454</v>
      </c>
      <c r="G39" s="114">
        <v>2610</v>
      </c>
      <c r="H39" s="114">
        <v>2289</v>
      </c>
      <c r="I39" s="140">
        <v>2457</v>
      </c>
      <c r="J39" s="115">
        <v>4</v>
      </c>
      <c r="K39" s="116">
        <v>0.1628001628001628</v>
      </c>
    </row>
    <row r="40" spans="1:11" ht="14.1" customHeight="1" x14ac:dyDescent="0.2">
      <c r="A40" s="306" t="s">
        <v>259</v>
      </c>
      <c r="B40" s="307" t="s">
        <v>260</v>
      </c>
      <c r="C40" s="308"/>
      <c r="D40" s="113">
        <v>13.780603755645354</v>
      </c>
      <c r="E40" s="115">
        <v>2319</v>
      </c>
      <c r="F40" s="114">
        <v>2359</v>
      </c>
      <c r="G40" s="114">
        <v>2498</v>
      </c>
      <c r="H40" s="114">
        <v>2212</v>
      </c>
      <c r="I40" s="140">
        <v>2383</v>
      </c>
      <c r="J40" s="115">
        <v>-64</v>
      </c>
      <c r="K40" s="116">
        <v>-2.6856903063365505</v>
      </c>
    </row>
    <row r="41" spans="1:11" ht="14.1" customHeight="1" x14ac:dyDescent="0.2">
      <c r="A41" s="306"/>
      <c r="B41" s="307" t="s">
        <v>261</v>
      </c>
      <c r="C41" s="308"/>
      <c r="D41" s="113">
        <v>12.764440218683147</v>
      </c>
      <c r="E41" s="115">
        <v>2148</v>
      </c>
      <c r="F41" s="114">
        <v>2154</v>
      </c>
      <c r="G41" s="114">
        <v>2231</v>
      </c>
      <c r="H41" s="114">
        <v>2076</v>
      </c>
      <c r="I41" s="140">
        <v>2204</v>
      </c>
      <c r="J41" s="115">
        <v>-56</v>
      </c>
      <c r="K41" s="116">
        <v>-2.5408348457350272</v>
      </c>
    </row>
    <row r="42" spans="1:11" ht="14.1" customHeight="1" x14ac:dyDescent="0.2">
      <c r="A42" s="306">
        <v>52</v>
      </c>
      <c r="B42" s="307" t="s">
        <v>262</v>
      </c>
      <c r="C42" s="308"/>
      <c r="D42" s="113">
        <v>4.6351319229854999</v>
      </c>
      <c r="E42" s="115">
        <v>780</v>
      </c>
      <c r="F42" s="114">
        <v>709</v>
      </c>
      <c r="G42" s="114">
        <v>825</v>
      </c>
      <c r="H42" s="114">
        <v>704</v>
      </c>
      <c r="I42" s="140">
        <v>728</v>
      </c>
      <c r="J42" s="115">
        <v>52</v>
      </c>
      <c r="K42" s="116">
        <v>7.1428571428571432</v>
      </c>
    </row>
    <row r="43" spans="1:11" ht="14.1" customHeight="1" x14ac:dyDescent="0.2">
      <c r="A43" s="306" t="s">
        <v>263</v>
      </c>
      <c r="B43" s="307" t="s">
        <v>264</v>
      </c>
      <c r="C43" s="308"/>
      <c r="D43" s="113">
        <v>3.9160922272403136</v>
      </c>
      <c r="E43" s="115">
        <v>659</v>
      </c>
      <c r="F43" s="114">
        <v>605</v>
      </c>
      <c r="G43" s="114">
        <v>693</v>
      </c>
      <c r="H43" s="114">
        <v>612</v>
      </c>
      <c r="I43" s="140">
        <v>633</v>
      </c>
      <c r="J43" s="115">
        <v>26</v>
      </c>
      <c r="K43" s="116">
        <v>4.1074249605055293</v>
      </c>
    </row>
    <row r="44" spans="1:11" ht="14.1" customHeight="1" x14ac:dyDescent="0.2">
      <c r="A44" s="306">
        <v>53</v>
      </c>
      <c r="B44" s="307" t="s">
        <v>265</v>
      </c>
      <c r="C44" s="308"/>
      <c r="D44" s="113">
        <v>0.55265034466365581</v>
      </c>
      <c r="E44" s="115">
        <v>93</v>
      </c>
      <c r="F44" s="114">
        <v>108</v>
      </c>
      <c r="G44" s="114">
        <v>118</v>
      </c>
      <c r="H44" s="114">
        <v>105</v>
      </c>
      <c r="I44" s="140">
        <v>102</v>
      </c>
      <c r="J44" s="115">
        <v>-9</v>
      </c>
      <c r="K44" s="116">
        <v>-8.8235294117647065</v>
      </c>
    </row>
    <row r="45" spans="1:11" ht="14.1" customHeight="1" x14ac:dyDescent="0.2">
      <c r="A45" s="306" t="s">
        <v>266</v>
      </c>
      <c r="B45" s="307" t="s">
        <v>267</v>
      </c>
      <c r="C45" s="308"/>
      <c r="D45" s="113">
        <v>0.53482291419063466</v>
      </c>
      <c r="E45" s="115">
        <v>90</v>
      </c>
      <c r="F45" s="114">
        <v>102</v>
      </c>
      <c r="G45" s="114">
        <v>91</v>
      </c>
      <c r="H45" s="114">
        <v>97</v>
      </c>
      <c r="I45" s="140">
        <v>96</v>
      </c>
      <c r="J45" s="115">
        <v>-6</v>
      </c>
      <c r="K45" s="116">
        <v>-6.25</v>
      </c>
    </row>
    <row r="46" spans="1:11" ht="14.1" customHeight="1" x14ac:dyDescent="0.2">
      <c r="A46" s="306">
        <v>54</v>
      </c>
      <c r="B46" s="307" t="s">
        <v>268</v>
      </c>
      <c r="C46" s="308"/>
      <c r="D46" s="113">
        <v>2.5493225576420251</v>
      </c>
      <c r="E46" s="115">
        <v>429</v>
      </c>
      <c r="F46" s="114">
        <v>564</v>
      </c>
      <c r="G46" s="114">
        <v>423</v>
      </c>
      <c r="H46" s="114">
        <v>381</v>
      </c>
      <c r="I46" s="140">
        <v>493</v>
      </c>
      <c r="J46" s="115">
        <v>-64</v>
      </c>
      <c r="K46" s="116">
        <v>-12.981744421906694</v>
      </c>
    </row>
    <row r="47" spans="1:11" ht="14.1" customHeight="1" x14ac:dyDescent="0.2">
      <c r="A47" s="306">
        <v>61</v>
      </c>
      <c r="B47" s="307" t="s">
        <v>269</v>
      </c>
      <c r="C47" s="308"/>
      <c r="D47" s="113">
        <v>2.7810791537913002</v>
      </c>
      <c r="E47" s="115">
        <v>468</v>
      </c>
      <c r="F47" s="114">
        <v>334</v>
      </c>
      <c r="G47" s="114">
        <v>467</v>
      </c>
      <c r="H47" s="114">
        <v>470</v>
      </c>
      <c r="I47" s="140">
        <v>405</v>
      </c>
      <c r="J47" s="115">
        <v>63</v>
      </c>
      <c r="K47" s="116">
        <v>15.555555555555555</v>
      </c>
    </row>
    <row r="48" spans="1:11" ht="14.1" customHeight="1" x14ac:dyDescent="0.2">
      <c r="A48" s="306">
        <v>62</v>
      </c>
      <c r="B48" s="307" t="s">
        <v>270</v>
      </c>
      <c r="C48" s="308"/>
      <c r="D48" s="113">
        <v>7.8202995008319469</v>
      </c>
      <c r="E48" s="115">
        <v>1316</v>
      </c>
      <c r="F48" s="114">
        <v>1181</v>
      </c>
      <c r="G48" s="114">
        <v>1532</v>
      </c>
      <c r="H48" s="114">
        <v>1101</v>
      </c>
      <c r="I48" s="140">
        <v>1305</v>
      </c>
      <c r="J48" s="115">
        <v>11</v>
      </c>
      <c r="K48" s="116">
        <v>0.84291187739463602</v>
      </c>
    </row>
    <row r="49" spans="1:11" ht="14.1" customHeight="1" x14ac:dyDescent="0.2">
      <c r="A49" s="306">
        <v>63</v>
      </c>
      <c r="B49" s="307" t="s">
        <v>271</v>
      </c>
      <c r="C49" s="308"/>
      <c r="D49" s="113">
        <v>3.9458046113620155</v>
      </c>
      <c r="E49" s="115">
        <v>664</v>
      </c>
      <c r="F49" s="114">
        <v>564</v>
      </c>
      <c r="G49" s="114">
        <v>589</v>
      </c>
      <c r="H49" s="114">
        <v>503</v>
      </c>
      <c r="I49" s="140">
        <v>553</v>
      </c>
      <c r="J49" s="115">
        <v>111</v>
      </c>
      <c r="K49" s="116">
        <v>20.072332730560579</v>
      </c>
    </row>
    <row r="50" spans="1:11" ht="14.1" customHeight="1" x14ac:dyDescent="0.2">
      <c r="A50" s="306" t="s">
        <v>272</v>
      </c>
      <c r="B50" s="307" t="s">
        <v>273</v>
      </c>
      <c r="C50" s="308"/>
      <c r="D50" s="113">
        <v>1.1944378416924173</v>
      </c>
      <c r="E50" s="115">
        <v>201</v>
      </c>
      <c r="F50" s="114">
        <v>175</v>
      </c>
      <c r="G50" s="114">
        <v>198</v>
      </c>
      <c r="H50" s="114">
        <v>122</v>
      </c>
      <c r="I50" s="140">
        <v>184</v>
      </c>
      <c r="J50" s="115">
        <v>17</v>
      </c>
      <c r="K50" s="116">
        <v>9.2391304347826093</v>
      </c>
    </row>
    <row r="51" spans="1:11" ht="14.1" customHeight="1" x14ac:dyDescent="0.2">
      <c r="A51" s="306" t="s">
        <v>274</v>
      </c>
      <c r="B51" s="307" t="s">
        <v>275</v>
      </c>
      <c r="C51" s="308"/>
      <c r="D51" s="113">
        <v>2.5314951271690038</v>
      </c>
      <c r="E51" s="115">
        <v>426</v>
      </c>
      <c r="F51" s="114">
        <v>354</v>
      </c>
      <c r="G51" s="114">
        <v>357</v>
      </c>
      <c r="H51" s="114">
        <v>353</v>
      </c>
      <c r="I51" s="140">
        <v>336</v>
      </c>
      <c r="J51" s="115">
        <v>90</v>
      </c>
      <c r="K51" s="116">
        <v>26.785714285714285</v>
      </c>
    </row>
    <row r="52" spans="1:11" ht="14.1" customHeight="1" x14ac:dyDescent="0.2">
      <c r="A52" s="306">
        <v>71</v>
      </c>
      <c r="B52" s="307" t="s">
        <v>276</v>
      </c>
      <c r="C52" s="308"/>
      <c r="D52" s="113">
        <v>9.2286665082006181</v>
      </c>
      <c r="E52" s="115">
        <v>1553</v>
      </c>
      <c r="F52" s="114">
        <v>1060</v>
      </c>
      <c r="G52" s="114">
        <v>1273</v>
      </c>
      <c r="H52" s="114">
        <v>1278</v>
      </c>
      <c r="I52" s="140">
        <v>1409</v>
      </c>
      <c r="J52" s="115">
        <v>144</v>
      </c>
      <c r="K52" s="116">
        <v>10.220014194464159</v>
      </c>
    </row>
    <row r="53" spans="1:11" ht="14.1" customHeight="1" x14ac:dyDescent="0.2">
      <c r="A53" s="306" t="s">
        <v>277</v>
      </c>
      <c r="B53" s="307" t="s">
        <v>278</v>
      </c>
      <c r="C53" s="308"/>
      <c r="D53" s="113">
        <v>3.2624197765628713</v>
      </c>
      <c r="E53" s="115">
        <v>549</v>
      </c>
      <c r="F53" s="114">
        <v>422</v>
      </c>
      <c r="G53" s="114">
        <v>432</v>
      </c>
      <c r="H53" s="114">
        <v>468</v>
      </c>
      <c r="I53" s="140">
        <v>443</v>
      </c>
      <c r="J53" s="115">
        <v>106</v>
      </c>
      <c r="K53" s="116">
        <v>23.927765237020317</v>
      </c>
    </row>
    <row r="54" spans="1:11" ht="14.1" customHeight="1" x14ac:dyDescent="0.2">
      <c r="A54" s="306" t="s">
        <v>279</v>
      </c>
      <c r="B54" s="307" t="s">
        <v>280</v>
      </c>
      <c r="C54" s="308"/>
      <c r="D54" s="113">
        <v>5.1402424530544328</v>
      </c>
      <c r="E54" s="115">
        <v>865</v>
      </c>
      <c r="F54" s="114">
        <v>569</v>
      </c>
      <c r="G54" s="114">
        <v>733</v>
      </c>
      <c r="H54" s="114">
        <v>705</v>
      </c>
      <c r="I54" s="140">
        <v>840</v>
      </c>
      <c r="J54" s="115">
        <v>25</v>
      </c>
      <c r="K54" s="116">
        <v>2.9761904761904763</v>
      </c>
    </row>
    <row r="55" spans="1:11" ht="14.1" customHeight="1" x14ac:dyDescent="0.2">
      <c r="A55" s="306">
        <v>72</v>
      </c>
      <c r="B55" s="307" t="s">
        <v>281</v>
      </c>
      <c r="C55" s="308"/>
      <c r="D55" s="113">
        <v>2.067981934870454</v>
      </c>
      <c r="E55" s="115">
        <v>348</v>
      </c>
      <c r="F55" s="114">
        <v>203</v>
      </c>
      <c r="G55" s="114">
        <v>246</v>
      </c>
      <c r="H55" s="114">
        <v>250</v>
      </c>
      <c r="I55" s="140">
        <v>313</v>
      </c>
      <c r="J55" s="115">
        <v>35</v>
      </c>
      <c r="K55" s="116">
        <v>11.182108626198083</v>
      </c>
    </row>
    <row r="56" spans="1:11" ht="14.1" customHeight="1" x14ac:dyDescent="0.2">
      <c r="A56" s="306" t="s">
        <v>282</v>
      </c>
      <c r="B56" s="307" t="s">
        <v>283</v>
      </c>
      <c r="C56" s="308"/>
      <c r="D56" s="113">
        <v>0.77846446398859048</v>
      </c>
      <c r="E56" s="115">
        <v>131</v>
      </c>
      <c r="F56" s="114">
        <v>66</v>
      </c>
      <c r="G56" s="114">
        <v>76</v>
      </c>
      <c r="H56" s="114">
        <v>59</v>
      </c>
      <c r="I56" s="140">
        <v>149</v>
      </c>
      <c r="J56" s="115">
        <v>-18</v>
      </c>
      <c r="K56" s="116">
        <v>-12.080536912751677</v>
      </c>
    </row>
    <row r="57" spans="1:11" ht="14.1" customHeight="1" x14ac:dyDescent="0.2">
      <c r="A57" s="306" t="s">
        <v>284</v>
      </c>
      <c r="B57" s="307" t="s">
        <v>285</v>
      </c>
      <c r="C57" s="308"/>
      <c r="D57" s="113">
        <v>0.66555740432612309</v>
      </c>
      <c r="E57" s="115">
        <v>112</v>
      </c>
      <c r="F57" s="114">
        <v>93</v>
      </c>
      <c r="G57" s="114">
        <v>117</v>
      </c>
      <c r="H57" s="114">
        <v>113</v>
      </c>
      <c r="I57" s="140">
        <v>103</v>
      </c>
      <c r="J57" s="115">
        <v>9</v>
      </c>
      <c r="K57" s="116">
        <v>8.7378640776699026</v>
      </c>
    </row>
    <row r="58" spans="1:11" ht="14.1" customHeight="1" x14ac:dyDescent="0.2">
      <c r="A58" s="306">
        <v>73</v>
      </c>
      <c r="B58" s="307" t="s">
        <v>286</v>
      </c>
      <c r="C58" s="308"/>
      <c r="D58" s="113">
        <v>0.91514143094841927</v>
      </c>
      <c r="E58" s="115">
        <v>154</v>
      </c>
      <c r="F58" s="114">
        <v>158</v>
      </c>
      <c r="G58" s="114">
        <v>163</v>
      </c>
      <c r="H58" s="114">
        <v>142</v>
      </c>
      <c r="I58" s="140">
        <v>204</v>
      </c>
      <c r="J58" s="115">
        <v>-50</v>
      </c>
      <c r="K58" s="116">
        <v>-24.509803921568629</v>
      </c>
    </row>
    <row r="59" spans="1:11" ht="14.1" customHeight="1" x14ac:dyDescent="0.2">
      <c r="A59" s="306" t="s">
        <v>287</v>
      </c>
      <c r="B59" s="307" t="s">
        <v>288</v>
      </c>
      <c r="C59" s="308"/>
      <c r="D59" s="113">
        <v>0.66555740432612309</v>
      </c>
      <c r="E59" s="115">
        <v>112</v>
      </c>
      <c r="F59" s="114">
        <v>84</v>
      </c>
      <c r="G59" s="114">
        <v>110</v>
      </c>
      <c r="H59" s="114">
        <v>104</v>
      </c>
      <c r="I59" s="140">
        <v>134</v>
      </c>
      <c r="J59" s="115">
        <v>-22</v>
      </c>
      <c r="K59" s="116">
        <v>-16.417910447761194</v>
      </c>
    </row>
    <row r="60" spans="1:11" ht="14.1" customHeight="1" x14ac:dyDescent="0.2">
      <c r="A60" s="306">
        <v>81</v>
      </c>
      <c r="B60" s="307" t="s">
        <v>289</v>
      </c>
      <c r="C60" s="308"/>
      <c r="D60" s="113">
        <v>5.9900166389351082</v>
      </c>
      <c r="E60" s="115">
        <v>1008</v>
      </c>
      <c r="F60" s="114">
        <v>896</v>
      </c>
      <c r="G60" s="114">
        <v>1047</v>
      </c>
      <c r="H60" s="114">
        <v>948</v>
      </c>
      <c r="I60" s="140">
        <v>1166</v>
      </c>
      <c r="J60" s="115">
        <v>-158</v>
      </c>
      <c r="K60" s="116">
        <v>-13.550600343053173</v>
      </c>
    </row>
    <row r="61" spans="1:11" ht="14.1" customHeight="1" x14ac:dyDescent="0.2">
      <c r="A61" s="306" t="s">
        <v>290</v>
      </c>
      <c r="B61" s="307" t="s">
        <v>291</v>
      </c>
      <c r="C61" s="308"/>
      <c r="D61" s="113">
        <v>1.9075350606132635</v>
      </c>
      <c r="E61" s="115">
        <v>321</v>
      </c>
      <c r="F61" s="114">
        <v>265</v>
      </c>
      <c r="G61" s="114">
        <v>324</v>
      </c>
      <c r="H61" s="114">
        <v>299</v>
      </c>
      <c r="I61" s="140">
        <v>324</v>
      </c>
      <c r="J61" s="115">
        <v>-3</v>
      </c>
      <c r="K61" s="116">
        <v>-0.92592592592592593</v>
      </c>
    </row>
    <row r="62" spans="1:11" ht="14.1" customHeight="1" x14ac:dyDescent="0.2">
      <c r="A62" s="306" t="s">
        <v>292</v>
      </c>
      <c r="B62" s="307" t="s">
        <v>293</v>
      </c>
      <c r="C62" s="308"/>
      <c r="D62" s="113">
        <v>2.1274067031138579</v>
      </c>
      <c r="E62" s="115">
        <v>358</v>
      </c>
      <c r="F62" s="114">
        <v>378</v>
      </c>
      <c r="G62" s="114">
        <v>407</v>
      </c>
      <c r="H62" s="114">
        <v>348</v>
      </c>
      <c r="I62" s="140">
        <v>314</v>
      </c>
      <c r="J62" s="115">
        <v>44</v>
      </c>
      <c r="K62" s="116">
        <v>14.012738853503185</v>
      </c>
    </row>
    <row r="63" spans="1:11" ht="14.1" customHeight="1" x14ac:dyDescent="0.2">
      <c r="A63" s="306"/>
      <c r="B63" s="307" t="s">
        <v>294</v>
      </c>
      <c r="C63" s="308"/>
      <c r="D63" s="113">
        <v>1.7946280009507962</v>
      </c>
      <c r="E63" s="115">
        <v>302</v>
      </c>
      <c r="F63" s="114">
        <v>338</v>
      </c>
      <c r="G63" s="114">
        <v>354</v>
      </c>
      <c r="H63" s="114">
        <v>325</v>
      </c>
      <c r="I63" s="140">
        <v>287</v>
      </c>
      <c r="J63" s="115">
        <v>15</v>
      </c>
      <c r="K63" s="116">
        <v>5.2264808362369335</v>
      </c>
    </row>
    <row r="64" spans="1:11" ht="14.1" customHeight="1" x14ac:dyDescent="0.2">
      <c r="A64" s="306" t="s">
        <v>295</v>
      </c>
      <c r="B64" s="307" t="s">
        <v>296</v>
      </c>
      <c r="C64" s="308"/>
      <c r="D64" s="113">
        <v>0.77846446398859048</v>
      </c>
      <c r="E64" s="115">
        <v>131</v>
      </c>
      <c r="F64" s="114">
        <v>67</v>
      </c>
      <c r="G64" s="114">
        <v>103</v>
      </c>
      <c r="H64" s="114">
        <v>112</v>
      </c>
      <c r="I64" s="140">
        <v>131</v>
      </c>
      <c r="J64" s="115">
        <v>0</v>
      </c>
      <c r="K64" s="116">
        <v>0</v>
      </c>
    </row>
    <row r="65" spans="1:11" ht="14.1" customHeight="1" x14ac:dyDescent="0.2">
      <c r="A65" s="306" t="s">
        <v>297</v>
      </c>
      <c r="B65" s="307" t="s">
        <v>298</v>
      </c>
      <c r="C65" s="308"/>
      <c r="D65" s="113">
        <v>0.62990254338008078</v>
      </c>
      <c r="E65" s="115">
        <v>106</v>
      </c>
      <c r="F65" s="114">
        <v>96</v>
      </c>
      <c r="G65" s="114">
        <v>126</v>
      </c>
      <c r="H65" s="114">
        <v>98</v>
      </c>
      <c r="I65" s="140">
        <v>242</v>
      </c>
      <c r="J65" s="115">
        <v>-136</v>
      </c>
      <c r="K65" s="116">
        <v>-56.198347107438018</v>
      </c>
    </row>
    <row r="66" spans="1:11" ht="14.1" customHeight="1" x14ac:dyDescent="0.2">
      <c r="A66" s="306">
        <v>82</v>
      </c>
      <c r="B66" s="307" t="s">
        <v>299</v>
      </c>
      <c r="C66" s="308"/>
      <c r="D66" s="113">
        <v>2.8999286902781081</v>
      </c>
      <c r="E66" s="115">
        <v>488</v>
      </c>
      <c r="F66" s="114">
        <v>479</v>
      </c>
      <c r="G66" s="114">
        <v>481</v>
      </c>
      <c r="H66" s="114">
        <v>410</v>
      </c>
      <c r="I66" s="140">
        <v>511</v>
      </c>
      <c r="J66" s="115">
        <v>-23</v>
      </c>
      <c r="K66" s="116">
        <v>-4.5009784735812133</v>
      </c>
    </row>
    <row r="67" spans="1:11" ht="14.1" customHeight="1" x14ac:dyDescent="0.2">
      <c r="A67" s="306" t="s">
        <v>300</v>
      </c>
      <c r="B67" s="307" t="s">
        <v>301</v>
      </c>
      <c r="C67" s="308"/>
      <c r="D67" s="113">
        <v>1.6163536962205847</v>
      </c>
      <c r="E67" s="115">
        <v>272</v>
      </c>
      <c r="F67" s="114">
        <v>304</v>
      </c>
      <c r="G67" s="114">
        <v>288</v>
      </c>
      <c r="H67" s="114">
        <v>260</v>
      </c>
      <c r="I67" s="140">
        <v>313</v>
      </c>
      <c r="J67" s="115">
        <v>-41</v>
      </c>
      <c r="K67" s="116">
        <v>-13.099041533546325</v>
      </c>
    </row>
    <row r="68" spans="1:11" ht="14.1" customHeight="1" x14ac:dyDescent="0.2">
      <c r="A68" s="306" t="s">
        <v>302</v>
      </c>
      <c r="B68" s="307" t="s">
        <v>303</v>
      </c>
      <c r="C68" s="308"/>
      <c r="D68" s="113">
        <v>0.89137152365105776</v>
      </c>
      <c r="E68" s="115">
        <v>150</v>
      </c>
      <c r="F68" s="114">
        <v>117</v>
      </c>
      <c r="G68" s="114">
        <v>126</v>
      </c>
      <c r="H68" s="114">
        <v>98</v>
      </c>
      <c r="I68" s="140">
        <v>128</v>
      </c>
      <c r="J68" s="115">
        <v>22</v>
      </c>
      <c r="K68" s="116">
        <v>17.1875</v>
      </c>
    </row>
    <row r="69" spans="1:11" ht="14.1" customHeight="1" x14ac:dyDescent="0.2">
      <c r="A69" s="306">
        <v>83</v>
      </c>
      <c r="B69" s="307" t="s">
        <v>304</v>
      </c>
      <c r="C69" s="308"/>
      <c r="D69" s="113">
        <v>3.5595436177798905</v>
      </c>
      <c r="E69" s="115">
        <v>599</v>
      </c>
      <c r="F69" s="114">
        <v>429</v>
      </c>
      <c r="G69" s="114">
        <v>975</v>
      </c>
      <c r="H69" s="114">
        <v>440</v>
      </c>
      <c r="I69" s="140">
        <v>478</v>
      </c>
      <c r="J69" s="115">
        <v>121</v>
      </c>
      <c r="K69" s="116">
        <v>25.313807531380753</v>
      </c>
    </row>
    <row r="70" spans="1:11" ht="14.1" customHeight="1" x14ac:dyDescent="0.2">
      <c r="A70" s="306" t="s">
        <v>305</v>
      </c>
      <c r="B70" s="307" t="s">
        <v>306</v>
      </c>
      <c r="C70" s="308"/>
      <c r="D70" s="113">
        <v>2.8048490610886616</v>
      </c>
      <c r="E70" s="115">
        <v>472</v>
      </c>
      <c r="F70" s="114">
        <v>338</v>
      </c>
      <c r="G70" s="114">
        <v>871</v>
      </c>
      <c r="H70" s="114">
        <v>332</v>
      </c>
      <c r="I70" s="140">
        <v>378</v>
      </c>
      <c r="J70" s="115">
        <v>94</v>
      </c>
      <c r="K70" s="116">
        <v>24.867724867724867</v>
      </c>
    </row>
    <row r="71" spans="1:11" ht="14.1" customHeight="1" x14ac:dyDescent="0.2">
      <c r="A71" s="306"/>
      <c r="B71" s="307" t="s">
        <v>307</v>
      </c>
      <c r="C71" s="308"/>
      <c r="D71" s="113">
        <v>1.1706679343950559</v>
      </c>
      <c r="E71" s="115">
        <v>197</v>
      </c>
      <c r="F71" s="114">
        <v>161</v>
      </c>
      <c r="G71" s="114">
        <v>494</v>
      </c>
      <c r="H71" s="114">
        <v>160</v>
      </c>
      <c r="I71" s="140">
        <v>151</v>
      </c>
      <c r="J71" s="115">
        <v>46</v>
      </c>
      <c r="K71" s="116">
        <v>30.463576158940398</v>
      </c>
    </row>
    <row r="72" spans="1:11" ht="14.1" customHeight="1" x14ac:dyDescent="0.2">
      <c r="A72" s="306">
        <v>84</v>
      </c>
      <c r="B72" s="307" t="s">
        <v>308</v>
      </c>
      <c r="C72" s="308"/>
      <c r="D72" s="113">
        <v>1.7649156168290943</v>
      </c>
      <c r="E72" s="115">
        <v>297</v>
      </c>
      <c r="F72" s="114">
        <v>195</v>
      </c>
      <c r="G72" s="114">
        <v>290</v>
      </c>
      <c r="H72" s="114">
        <v>178</v>
      </c>
      <c r="I72" s="140">
        <v>237</v>
      </c>
      <c r="J72" s="115">
        <v>60</v>
      </c>
      <c r="K72" s="116">
        <v>25.316455696202532</v>
      </c>
    </row>
    <row r="73" spans="1:11" ht="14.1" customHeight="1" x14ac:dyDescent="0.2">
      <c r="A73" s="306" t="s">
        <v>309</v>
      </c>
      <c r="B73" s="307" t="s">
        <v>310</v>
      </c>
      <c r="C73" s="308"/>
      <c r="D73" s="113">
        <v>0.60613263608271928</v>
      </c>
      <c r="E73" s="115">
        <v>102</v>
      </c>
      <c r="F73" s="114">
        <v>76</v>
      </c>
      <c r="G73" s="114">
        <v>163</v>
      </c>
      <c r="H73" s="114">
        <v>71</v>
      </c>
      <c r="I73" s="140">
        <v>58</v>
      </c>
      <c r="J73" s="115">
        <v>44</v>
      </c>
      <c r="K73" s="116">
        <v>75.862068965517238</v>
      </c>
    </row>
    <row r="74" spans="1:11" ht="14.1" customHeight="1" x14ac:dyDescent="0.2">
      <c r="A74" s="306" t="s">
        <v>311</v>
      </c>
      <c r="B74" s="307" t="s">
        <v>312</v>
      </c>
      <c r="C74" s="308"/>
      <c r="D74" s="113">
        <v>0.1188495364868077</v>
      </c>
      <c r="E74" s="115">
        <v>20</v>
      </c>
      <c r="F74" s="114">
        <v>37</v>
      </c>
      <c r="G74" s="114">
        <v>25</v>
      </c>
      <c r="H74" s="114">
        <v>22</v>
      </c>
      <c r="I74" s="140">
        <v>20</v>
      </c>
      <c r="J74" s="115">
        <v>0</v>
      </c>
      <c r="K74" s="116">
        <v>0</v>
      </c>
    </row>
    <row r="75" spans="1:11" ht="14.1" customHeight="1" x14ac:dyDescent="0.2">
      <c r="A75" s="306" t="s">
        <v>313</v>
      </c>
      <c r="B75" s="307" t="s">
        <v>314</v>
      </c>
      <c r="C75" s="308"/>
      <c r="D75" s="113">
        <v>0.10102210601378654</v>
      </c>
      <c r="E75" s="115">
        <v>17</v>
      </c>
      <c r="F75" s="114">
        <v>10</v>
      </c>
      <c r="G75" s="114">
        <v>11</v>
      </c>
      <c r="H75" s="114">
        <v>7</v>
      </c>
      <c r="I75" s="140">
        <v>16</v>
      </c>
      <c r="J75" s="115">
        <v>1</v>
      </c>
      <c r="K75" s="116">
        <v>6.25</v>
      </c>
    </row>
    <row r="76" spans="1:11" ht="14.1" customHeight="1" x14ac:dyDescent="0.2">
      <c r="A76" s="306">
        <v>91</v>
      </c>
      <c r="B76" s="307" t="s">
        <v>315</v>
      </c>
      <c r="C76" s="308"/>
      <c r="D76" s="113">
        <v>0.23769907297361539</v>
      </c>
      <c r="E76" s="115">
        <v>40</v>
      </c>
      <c r="F76" s="114">
        <v>27</v>
      </c>
      <c r="G76" s="114">
        <v>105</v>
      </c>
      <c r="H76" s="114">
        <v>47</v>
      </c>
      <c r="I76" s="140">
        <v>42</v>
      </c>
      <c r="J76" s="115">
        <v>-2</v>
      </c>
      <c r="K76" s="116">
        <v>-4.7619047619047619</v>
      </c>
    </row>
    <row r="77" spans="1:11" ht="14.1" customHeight="1" x14ac:dyDescent="0.2">
      <c r="A77" s="306">
        <v>92</v>
      </c>
      <c r="B77" s="307" t="s">
        <v>316</v>
      </c>
      <c r="C77" s="308"/>
      <c r="D77" s="113">
        <v>1.7292607558830519</v>
      </c>
      <c r="E77" s="115">
        <v>291</v>
      </c>
      <c r="F77" s="114">
        <v>217</v>
      </c>
      <c r="G77" s="114">
        <v>284</v>
      </c>
      <c r="H77" s="114">
        <v>258</v>
      </c>
      <c r="I77" s="140">
        <v>285</v>
      </c>
      <c r="J77" s="115">
        <v>6</v>
      </c>
      <c r="K77" s="116">
        <v>2.1052631578947367</v>
      </c>
    </row>
    <row r="78" spans="1:11" ht="14.1" customHeight="1" x14ac:dyDescent="0.2">
      <c r="A78" s="306">
        <v>93</v>
      </c>
      <c r="B78" s="307" t="s">
        <v>317</v>
      </c>
      <c r="C78" s="308"/>
      <c r="D78" s="113">
        <v>0.13667696695982887</v>
      </c>
      <c r="E78" s="115">
        <v>23</v>
      </c>
      <c r="F78" s="114">
        <v>21</v>
      </c>
      <c r="G78" s="114">
        <v>21</v>
      </c>
      <c r="H78" s="114">
        <v>16</v>
      </c>
      <c r="I78" s="140">
        <v>24</v>
      </c>
      <c r="J78" s="115">
        <v>-1</v>
      </c>
      <c r="K78" s="116">
        <v>-4.166666666666667</v>
      </c>
    </row>
    <row r="79" spans="1:11" ht="14.1" customHeight="1" x14ac:dyDescent="0.2">
      <c r="A79" s="306">
        <v>94</v>
      </c>
      <c r="B79" s="307" t="s">
        <v>318</v>
      </c>
      <c r="C79" s="308"/>
      <c r="D79" s="113">
        <v>0.96268124554314238</v>
      </c>
      <c r="E79" s="115">
        <v>162</v>
      </c>
      <c r="F79" s="114">
        <v>352</v>
      </c>
      <c r="G79" s="114">
        <v>200</v>
      </c>
      <c r="H79" s="114">
        <v>102</v>
      </c>
      <c r="I79" s="140">
        <v>97</v>
      </c>
      <c r="J79" s="115">
        <v>65</v>
      </c>
      <c r="K79" s="116">
        <v>67.010309278350519</v>
      </c>
    </row>
    <row r="80" spans="1:11" ht="14.1" customHeight="1" x14ac:dyDescent="0.2">
      <c r="A80" s="306" t="s">
        <v>319</v>
      </c>
      <c r="B80" s="307" t="s">
        <v>320</v>
      </c>
      <c r="C80" s="308"/>
      <c r="D80" s="113">
        <v>2.9712384121701924E-2</v>
      </c>
      <c r="E80" s="115">
        <v>5</v>
      </c>
      <c r="F80" s="114" t="s">
        <v>514</v>
      </c>
      <c r="G80" s="114" t="s">
        <v>514</v>
      </c>
      <c r="H80" s="114" t="s">
        <v>514</v>
      </c>
      <c r="I80" s="140" t="s">
        <v>514</v>
      </c>
      <c r="J80" s="115" t="s">
        <v>514</v>
      </c>
      <c r="K80" s="116" t="s">
        <v>514</v>
      </c>
    </row>
    <row r="81" spans="1:11" ht="14.1" customHeight="1" x14ac:dyDescent="0.2">
      <c r="A81" s="310" t="s">
        <v>321</v>
      </c>
      <c r="B81" s="311" t="s">
        <v>334</v>
      </c>
      <c r="C81" s="312"/>
      <c r="D81" s="125">
        <v>0.11290705966246732</v>
      </c>
      <c r="E81" s="143">
        <v>19</v>
      </c>
      <c r="F81" s="144" t="s">
        <v>514</v>
      </c>
      <c r="G81" s="144">
        <v>16</v>
      </c>
      <c r="H81" s="144">
        <v>19</v>
      </c>
      <c r="I81" s="145" t="s">
        <v>514</v>
      </c>
      <c r="J81" s="143" t="s">
        <v>514</v>
      </c>
      <c r="K81" s="146" t="s">
        <v>514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160957</v>
      </c>
      <c r="C10" s="114">
        <v>91752</v>
      </c>
      <c r="D10" s="114">
        <v>69205</v>
      </c>
      <c r="E10" s="114">
        <v>127509</v>
      </c>
      <c r="F10" s="114">
        <v>31420</v>
      </c>
      <c r="G10" s="114">
        <v>17334</v>
      </c>
      <c r="H10" s="114">
        <v>43676</v>
      </c>
      <c r="I10" s="115">
        <v>49099</v>
      </c>
      <c r="J10" s="114">
        <v>35658</v>
      </c>
      <c r="K10" s="114">
        <v>13441</v>
      </c>
      <c r="L10" s="423">
        <v>11200</v>
      </c>
      <c r="M10" s="424">
        <v>12327</v>
      </c>
    </row>
    <row r="11" spans="1:13" ht="11.1" customHeight="1" x14ac:dyDescent="0.2">
      <c r="A11" s="422" t="s">
        <v>388</v>
      </c>
      <c r="B11" s="115">
        <v>160932</v>
      </c>
      <c r="C11" s="114">
        <v>92053</v>
      </c>
      <c r="D11" s="114">
        <v>68879</v>
      </c>
      <c r="E11" s="114">
        <v>127349</v>
      </c>
      <c r="F11" s="114">
        <v>31566</v>
      </c>
      <c r="G11" s="114">
        <v>16745</v>
      </c>
      <c r="H11" s="114">
        <v>44296</v>
      </c>
      <c r="I11" s="115">
        <v>50118</v>
      </c>
      <c r="J11" s="114">
        <v>36365</v>
      </c>
      <c r="K11" s="114">
        <v>13753</v>
      </c>
      <c r="L11" s="423">
        <v>11259</v>
      </c>
      <c r="M11" s="424">
        <v>10813</v>
      </c>
    </row>
    <row r="12" spans="1:13" ht="11.1" customHeight="1" x14ac:dyDescent="0.2">
      <c r="A12" s="422" t="s">
        <v>389</v>
      </c>
      <c r="B12" s="115">
        <v>163965</v>
      </c>
      <c r="C12" s="114">
        <v>93876</v>
      </c>
      <c r="D12" s="114">
        <v>70089</v>
      </c>
      <c r="E12" s="114">
        <v>130037</v>
      </c>
      <c r="F12" s="114">
        <v>31876</v>
      </c>
      <c r="G12" s="114">
        <v>18715</v>
      </c>
      <c r="H12" s="114">
        <v>45009</v>
      </c>
      <c r="I12" s="115">
        <v>50042</v>
      </c>
      <c r="J12" s="114">
        <v>35798</v>
      </c>
      <c r="K12" s="114">
        <v>14244</v>
      </c>
      <c r="L12" s="423">
        <v>16101</v>
      </c>
      <c r="M12" s="424">
        <v>13657</v>
      </c>
    </row>
    <row r="13" spans="1:13" s="110" customFormat="1" ht="11.1" customHeight="1" x14ac:dyDescent="0.2">
      <c r="A13" s="422" t="s">
        <v>390</v>
      </c>
      <c r="B13" s="115">
        <v>163153</v>
      </c>
      <c r="C13" s="114">
        <v>92847</v>
      </c>
      <c r="D13" s="114">
        <v>70306</v>
      </c>
      <c r="E13" s="114">
        <v>128863</v>
      </c>
      <c r="F13" s="114">
        <v>32237</v>
      </c>
      <c r="G13" s="114">
        <v>18179</v>
      </c>
      <c r="H13" s="114">
        <v>45536</v>
      </c>
      <c r="I13" s="115">
        <v>49725</v>
      </c>
      <c r="J13" s="114">
        <v>35627</v>
      </c>
      <c r="K13" s="114">
        <v>14098</v>
      </c>
      <c r="L13" s="423">
        <v>9642</v>
      </c>
      <c r="M13" s="424">
        <v>11084</v>
      </c>
    </row>
    <row r="14" spans="1:13" ht="15" customHeight="1" x14ac:dyDescent="0.2">
      <c r="A14" s="422" t="s">
        <v>391</v>
      </c>
      <c r="B14" s="115">
        <v>163421</v>
      </c>
      <c r="C14" s="114">
        <v>93086</v>
      </c>
      <c r="D14" s="114">
        <v>70335</v>
      </c>
      <c r="E14" s="114">
        <v>125232</v>
      </c>
      <c r="F14" s="114">
        <v>36373</v>
      </c>
      <c r="G14" s="114">
        <v>17520</v>
      </c>
      <c r="H14" s="114">
        <v>46295</v>
      </c>
      <c r="I14" s="115">
        <v>49571</v>
      </c>
      <c r="J14" s="114">
        <v>35331</v>
      </c>
      <c r="K14" s="114">
        <v>14240</v>
      </c>
      <c r="L14" s="423">
        <v>12478</v>
      </c>
      <c r="M14" s="424">
        <v>12556</v>
      </c>
    </row>
    <row r="15" spans="1:13" ht="11.1" customHeight="1" x14ac:dyDescent="0.2">
      <c r="A15" s="422" t="s">
        <v>388</v>
      </c>
      <c r="B15" s="115">
        <v>164500</v>
      </c>
      <c r="C15" s="114">
        <v>93970</v>
      </c>
      <c r="D15" s="114">
        <v>70530</v>
      </c>
      <c r="E15" s="114">
        <v>125390</v>
      </c>
      <c r="F15" s="114">
        <v>37276</v>
      </c>
      <c r="G15" s="114">
        <v>17117</v>
      </c>
      <c r="H15" s="114">
        <v>47311</v>
      </c>
      <c r="I15" s="115">
        <v>50059</v>
      </c>
      <c r="J15" s="114">
        <v>35712</v>
      </c>
      <c r="K15" s="114">
        <v>14347</v>
      </c>
      <c r="L15" s="423">
        <v>11720</v>
      </c>
      <c r="M15" s="424">
        <v>10680</v>
      </c>
    </row>
    <row r="16" spans="1:13" ht="11.1" customHeight="1" x14ac:dyDescent="0.2">
      <c r="A16" s="422" t="s">
        <v>389</v>
      </c>
      <c r="B16" s="115">
        <v>167208</v>
      </c>
      <c r="C16" s="114">
        <v>95486</v>
      </c>
      <c r="D16" s="114">
        <v>71722</v>
      </c>
      <c r="E16" s="114">
        <v>128951</v>
      </c>
      <c r="F16" s="114">
        <v>37894</v>
      </c>
      <c r="G16" s="114">
        <v>19122</v>
      </c>
      <c r="H16" s="114">
        <v>48000</v>
      </c>
      <c r="I16" s="115">
        <v>50569</v>
      </c>
      <c r="J16" s="114">
        <v>35595</v>
      </c>
      <c r="K16" s="114">
        <v>14974</v>
      </c>
      <c r="L16" s="423">
        <v>17178</v>
      </c>
      <c r="M16" s="424">
        <v>14750</v>
      </c>
    </row>
    <row r="17" spans="1:13" s="110" customFormat="1" ht="11.1" customHeight="1" x14ac:dyDescent="0.2">
      <c r="A17" s="422" t="s">
        <v>390</v>
      </c>
      <c r="B17" s="115">
        <v>165509</v>
      </c>
      <c r="C17" s="114">
        <v>94076</v>
      </c>
      <c r="D17" s="114">
        <v>71433</v>
      </c>
      <c r="E17" s="114">
        <v>127461</v>
      </c>
      <c r="F17" s="114">
        <v>37897</v>
      </c>
      <c r="G17" s="114">
        <v>18724</v>
      </c>
      <c r="H17" s="114">
        <v>48217</v>
      </c>
      <c r="I17" s="115">
        <v>50110</v>
      </c>
      <c r="J17" s="114">
        <v>35280</v>
      </c>
      <c r="K17" s="114">
        <v>14830</v>
      </c>
      <c r="L17" s="423">
        <v>9928</v>
      </c>
      <c r="M17" s="424">
        <v>11281</v>
      </c>
    </row>
    <row r="18" spans="1:13" ht="15" customHeight="1" x14ac:dyDescent="0.2">
      <c r="A18" s="422" t="s">
        <v>392</v>
      </c>
      <c r="B18" s="115">
        <v>165725</v>
      </c>
      <c r="C18" s="114">
        <v>94230</v>
      </c>
      <c r="D18" s="114">
        <v>71495</v>
      </c>
      <c r="E18" s="114">
        <v>126460</v>
      </c>
      <c r="F18" s="114">
        <v>38931</v>
      </c>
      <c r="G18" s="114">
        <v>18038</v>
      </c>
      <c r="H18" s="114">
        <v>48900</v>
      </c>
      <c r="I18" s="115">
        <v>49297</v>
      </c>
      <c r="J18" s="114">
        <v>34883</v>
      </c>
      <c r="K18" s="114">
        <v>14414</v>
      </c>
      <c r="L18" s="423">
        <v>13664</v>
      </c>
      <c r="M18" s="424">
        <v>13570</v>
      </c>
    </row>
    <row r="19" spans="1:13" ht="11.1" customHeight="1" x14ac:dyDescent="0.2">
      <c r="A19" s="422" t="s">
        <v>388</v>
      </c>
      <c r="B19" s="115">
        <v>165660</v>
      </c>
      <c r="C19" s="114">
        <v>94200</v>
      </c>
      <c r="D19" s="114">
        <v>71460</v>
      </c>
      <c r="E19" s="114">
        <v>125801</v>
      </c>
      <c r="F19" s="114">
        <v>39517</v>
      </c>
      <c r="G19" s="114">
        <v>17252</v>
      </c>
      <c r="H19" s="114">
        <v>49532</v>
      </c>
      <c r="I19" s="115">
        <v>50024</v>
      </c>
      <c r="J19" s="114">
        <v>35419</v>
      </c>
      <c r="K19" s="114">
        <v>14605</v>
      </c>
      <c r="L19" s="423">
        <v>11976</v>
      </c>
      <c r="M19" s="424">
        <v>11959</v>
      </c>
    </row>
    <row r="20" spans="1:13" ht="11.1" customHeight="1" x14ac:dyDescent="0.2">
      <c r="A20" s="422" t="s">
        <v>389</v>
      </c>
      <c r="B20" s="115">
        <v>168192</v>
      </c>
      <c r="C20" s="114">
        <v>95817</v>
      </c>
      <c r="D20" s="114">
        <v>72375</v>
      </c>
      <c r="E20" s="114">
        <v>127258</v>
      </c>
      <c r="F20" s="114">
        <v>39829</v>
      </c>
      <c r="G20" s="114">
        <v>19402</v>
      </c>
      <c r="H20" s="114">
        <v>50221</v>
      </c>
      <c r="I20" s="115">
        <v>49921</v>
      </c>
      <c r="J20" s="114">
        <v>34924</v>
      </c>
      <c r="K20" s="114">
        <v>14997</v>
      </c>
      <c r="L20" s="423">
        <v>16766</v>
      </c>
      <c r="M20" s="424">
        <v>14480</v>
      </c>
    </row>
    <row r="21" spans="1:13" s="110" customFormat="1" ht="11.1" customHeight="1" x14ac:dyDescent="0.2">
      <c r="A21" s="422" t="s">
        <v>390</v>
      </c>
      <c r="B21" s="115">
        <v>166472</v>
      </c>
      <c r="C21" s="114">
        <v>94451</v>
      </c>
      <c r="D21" s="114">
        <v>72021</v>
      </c>
      <c r="E21" s="114">
        <v>126385</v>
      </c>
      <c r="F21" s="114">
        <v>39819</v>
      </c>
      <c r="G21" s="114">
        <v>18718</v>
      </c>
      <c r="H21" s="114">
        <v>50419</v>
      </c>
      <c r="I21" s="115">
        <v>49700</v>
      </c>
      <c r="J21" s="114">
        <v>34774</v>
      </c>
      <c r="K21" s="114">
        <v>14926</v>
      </c>
      <c r="L21" s="423">
        <v>9725</v>
      </c>
      <c r="M21" s="424">
        <v>11601</v>
      </c>
    </row>
    <row r="22" spans="1:13" ht="15" customHeight="1" x14ac:dyDescent="0.2">
      <c r="A22" s="422" t="s">
        <v>393</v>
      </c>
      <c r="B22" s="115">
        <v>166377</v>
      </c>
      <c r="C22" s="114">
        <v>94361</v>
      </c>
      <c r="D22" s="114">
        <v>72016</v>
      </c>
      <c r="E22" s="114">
        <v>126163</v>
      </c>
      <c r="F22" s="114">
        <v>39901</v>
      </c>
      <c r="G22" s="114">
        <v>17978</v>
      </c>
      <c r="H22" s="114">
        <v>51088</v>
      </c>
      <c r="I22" s="115">
        <v>49262</v>
      </c>
      <c r="J22" s="114">
        <v>34628</v>
      </c>
      <c r="K22" s="114">
        <v>14634</v>
      </c>
      <c r="L22" s="423">
        <v>12195</v>
      </c>
      <c r="M22" s="424">
        <v>12519</v>
      </c>
    </row>
    <row r="23" spans="1:13" ht="11.1" customHeight="1" x14ac:dyDescent="0.2">
      <c r="A23" s="422" t="s">
        <v>388</v>
      </c>
      <c r="B23" s="115">
        <v>166991</v>
      </c>
      <c r="C23" s="114">
        <v>94775</v>
      </c>
      <c r="D23" s="114">
        <v>72216</v>
      </c>
      <c r="E23" s="114">
        <v>125508</v>
      </c>
      <c r="F23" s="114">
        <v>40267</v>
      </c>
      <c r="G23" s="114">
        <v>17276</v>
      </c>
      <c r="H23" s="114">
        <v>52013</v>
      </c>
      <c r="I23" s="115">
        <v>50081</v>
      </c>
      <c r="J23" s="114">
        <v>35366</v>
      </c>
      <c r="K23" s="114">
        <v>14715</v>
      </c>
      <c r="L23" s="423">
        <v>11123</v>
      </c>
      <c r="M23" s="424">
        <v>10855</v>
      </c>
    </row>
    <row r="24" spans="1:13" ht="11.1" customHeight="1" x14ac:dyDescent="0.2">
      <c r="A24" s="422" t="s">
        <v>389</v>
      </c>
      <c r="B24" s="115">
        <v>169961</v>
      </c>
      <c r="C24" s="114">
        <v>96570</v>
      </c>
      <c r="D24" s="114">
        <v>73391</v>
      </c>
      <c r="E24" s="114">
        <v>127000</v>
      </c>
      <c r="F24" s="114">
        <v>40732</v>
      </c>
      <c r="G24" s="114">
        <v>19408</v>
      </c>
      <c r="H24" s="114">
        <v>52819</v>
      </c>
      <c r="I24" s="115">
        <v>50217</v>
      </c>
      <c r="J24" s="114">
        <v>34920</v>
      </c>
      <c r="K24" s="114">
        <v>15297</v>
      </c>
      <c r="L24" s="423">
        <v>16030</v>
      </c>
      <c r="M24" s="424">
        <v>13638</v>
      </c>
    </row>
    <row r="25" spans="1:13" s="110" customFormat="1" ht="11.1" customHeight="1" x14ac:dyDescent="0.2">
      <c r="A25" s="422" t="s">
        <v>390</v>
      </c>
      <c r="B25" s="115">
        <v>168184</v>
      </c>
      <c r="C25" s="114">
        <v>94997</v>
      </c>
      <c r="D25" s="114">
        <v>73187</v>
      </c>
      <c r="E25" s="114">
        <v>125095</v>
      </c>
      <c r="F25" s="114">
        <v>40867</v>
      </c>
      <c r="G25" s="114">
        <v>18596</v>
      </c>
      <c r="H25" s="114">
        <v>53178</v>
      </c>
      <c r="I25" s="115">
        <v>49902</v>
      </c>
      <c r="J25" s="114">
        <v>34651</v>
      </c>
      <c r="K25" s="114">
        <v>15251</v>
      </c>
      <c r="L25" s="423">
        <v>9059</v>
      </c>
      <c r="M25" s="424">
        <v>10800</v>
      </c>
    </row>
    <row r="26" spans="1:13" ht="15" customHeight="1" x14ac:dyDescent="0.2">
      <c r="A26" s="422" t="s">
        <v>394</v>
      </c>
      <c r="B26" s="115">
        <v>168439</v>
      </c>
      <c r="C26" s="114">
        <v>95110</v>
      </c>
      <c r="D26" s="114">
        <v>73329</v>
      </c>
      <c r="E26" s="114">
        <v>125091</v>
      </c>
      <c r="F26" s="114">
        <v>41143</v>
      </c>
      <c r="G26" s="114">
        <v>17907</v>
      </c>
      <c r="H26" s="114">
        <v>53931</v>
      </c>
      <c r="I26" s="115">
        <v>49320</v>
      </c>
      <c r="J26" s="114">
        <v>34332</v>
      </c>
      <c r="K26" s="114">
        <v>14988</v>
      </c>
      <c r="L26" s="423">
        <v>12158</v>
      </c>
      <c r="M26" s="424">
        <v>12143</v>
      </c>
    </row>
    <row r="27" spans="1:13" ht="11.1" customHeight="1" x14ac:dyDescent="0.2">
      <c r="A27" s="422" t="s">
        <v>388</v>
      </c>
      <c r="B27" s="115">
        <v>168680</v>
      </c>
      <c r="C27" s="114">
        <v>95222</v>
      </c>
      <c r="D27" s="114">
        <v>73458</v>
      </c>
      <c r="E27" s="114">
        <v>124831</v>
      </c>
      <c r="F27" s="114">
        <v>41678</v>
      </c>
      <c r="G27" s="114">
        <v>17127</v>
      </c>
      <c r="H27" s="114">
        <v>54753</v>
      </c>
      <c r="I27" s="115">
        <v>50373</v>
      </c>
      <c r="J27" s="114">
        <v>35063</v>
      </c>
      <c r="K27" s="114">
        <v>15310</v>
      </c>
      <c r="L27" s="423">
        <v>11323</v>
      </c>
      <c r="M27" s="424">
        <v>10988</v>
      </c>
    </row>
    <row r="28" spans="1:13" ht="11.1" customHeight="1" x14ac:dyDescent="0.2">
      <c r="A28" s="422" t="s">
        <v>389</v>
      </c>
      <c r="B28" s="115">
        <v>171764</v>
      </c>
      <c r="C28" s="114">
        <v>96922</v>
      </c>
      <c r="D28" s="114">
        <v>74842</v>
      </c>
      <c r="E28" s="114">
        <v>129340</v>
      </c>
      <c r="F28" s="114">
        <v>42193</v>
      </c>
      <c r="G28" s="114">
        <v>19094</v>
      </c>
      <c r="H28" s="114">
        <v>55500</v>
      </c>
      <c r="I28" s="115">
        <v>50341</v>
      </c>
      <c r="J28" s="114">
        <v>34481</v>
      </c>
      <c r="K28" s="114">
        <v>15860</v>
      </c>
      <c r="L28" s="423">
        <v>16650</v>
      </c>
      <c r="M28" s="424">
        <v>14131</v>
      </c>
    </row>
    <row r="29" spans="1:13" s="110" customFormat="1" ht="11.1" customHeight="1" x14ac:dyDescent="0.2">
      <c r="A29" s="422" t="s">
        <v>390</v>
      </c>
      <c r="B29" s="115">
        <v>169704</v>
      </c>
      <c r="C29" s="114">
        <v>95084</v>
      </c>
      <c r="D29" s="114">
        <v>74620</v>
      </c>
      <c r="E29" s="114">
        <v>127004</v>
      </c>
      <c r="F29" s="114">
        <v>42660</v>
      </c>
      <c r="G29" s="114">
        <v>18332</v>
      </c>
      <c r="H29" s="114">
        <v>55588</v>
      </c>
      <c r="I29" s="115">
        <v>49964</v>
      </c>
      <c r="J29" s="114">
        <v>34280</v>
      </c>
      <c r="K29" s="114">
        <v>15684</v>
      </c>
      <c r="L29" s="423">
        <v>11129</v>
      </c>
      <c r="M29" s="424">
        <v>13047</v>
      </c>
    </row>
    <row r="30" spans="1:13" ht="15" customHeight="1" x14ac:dyDescent="0.2">
      <c r="A30" s="422" t="s">
        <v>395</v>
      </c>
      <c r="B30" s="115">
        <v>169857</v>
      </c>
      <c r="C30" s="114">
        <v>95031</v>
      </c>
      <c r="D30" s="114">
        <v>74826</v>
      </c>
      <c r="E30" s="114">
        <v>126296</v>
      </c>
      <c r="F30" s="114">
        <v>43535</v>
      </c>
      <c r="G30" s="114">
        <v>17598</v>
      </c>
      <c r="H30" s="114">
        <v>56110</v>
      </c>
      <c r="I30" s="115">
        <v>48435</v>
      </c>
      <c r="J30" s="114">
        <v>33181</v>
      </c>
      <c r="K30" s="114">
        <v>15254</v>
      </c>
      <c r="L30" s="423">
        <v>13438</v>
      </c>
      <c r="M30" s="424">
        <v>13250</v>
      </c>
    </row>
    <row r="31" spans="1:13" ht="11.1" customHeight="1" x14ac:dyDescent="0.2">
      <c r="A31" s="422" t="s">
        <v>388</v>
      </c>
      <c r="B31" s="115">
        <v>170775</v>
      </c>
      <c r="C31" s="114">
        <v>95763</v>
      </c>
      <c r="D31" s="114">
        <v>75012</v>
      </c>
      <c r="E31" s="114">
        <v>126503</v>
      </c>
      <c r="F31" s="114">
        <v>44254</v>
      </c>
      <c r="G31" s="114">
        <v>17004</v>
      </c>
      <c r="H31" s="114">
        <v>56950</v>
      </c>
      <c r="I31" s="115">
        <v>49037</v>
      </c>
      <c r="J31" s="114">
        <v>33690</v>
      </c>
      <c r="K31" s="114">
        <v>15347</v>
      </c>
      <c r="L31" s="423">
        <v>12498</v>
      </c>
      <c r="M31" s="424">
        <v>11890</v>
      </c>
    </row>
    <row r="32" spans="1:13" ht="11.1" customHeight="1" x14ac:dyDescent="0.2">
      <c r="A32" s="422" t="s">
        <v>389</v>
      </c>
      <c r="B32" s="115">
        <v>174309</v>
      </c>
      <c r="C32" s="114">
        <v>97750</v>
      </c>
      <c r="D32" s="114">
        <v>76559</v>
      </c>
      <c r="E32" s="114">
        <v>129507</v>
      </c>
      <c r="F32" s="114">
        <v>44789</v>
      </c>
      <c r="G32" s="114">
        <v>19135</v>
      </c>
      <c r="H32" s="114">
        <v>57839</v>
      </c>
      <c r="I32" s="115">
        <v>48575</v>
      </c>
      <c r="J32" s="114">
        <v>32762</v>
      </c>
      <c r="K32" s="114">
        <v>15813</v>
      </c>
      <c r="L32" s="423">
        <v>17667</v>
      </c>
      <c r="M32" s="424">
        <v>14604</v>
      </c>
    </row>
    <row r="33" spans="1:13" s="110" customFormat="1" ht="11.1" customHeight="1" x14ac:dyDescent="0.2">
      <c r="A33" s="422" t="s">
        <v>390</v>
      </c>
      <c r="B33" s="115">
        <v>172944</v>
      </c>
      <c r="C33" s="114">
        <v>96698</v>
      </c>
      <c r="D33" s="114">
        <v>76246</v>
      </c>
      <c r="E33" s="114">
        <v>127855</v>
      </c>
      <c r="F33" s="114">
        <v>45081</v>
      </c>
      <c r="G33" s="114">
        <v>18368</v>
      </c>
      <c r="H33" s="114">
        <v>58163</v>
      </c>
      <c r="I33" s="115">
        <v>48332</v>
      </c>
      <c r="J33" s="114">
        <v>32556</v>
      </c>
      <c r="K33" s="114">
        <v>15776</v>
      </c>
      <c r="L33" s="423">
        <v>10367</v>
      </c>
      <c r="M33" s="424">
        <v>11988</v>
      </c>
    </row>
    <row r="34" spans="1:13" ht="15" customHeight="1" x14ac:dyDescent="0.2">
      <c r="A34" s="422" t="s">
        <v>396</v>
      </c>
      <c r="B34" s="115">
        <v>173303</v>
      </c>
      <c r="C34" s="114">
        <v>96885</v>
      </c>
      <c r="D34" s="114">
        <v>76418</v>
      </c>
      <c r="E34" s="114">
        <v>127829</v>
      </c>
      <c r="F34" s="114">
        <v>45470</v>
      </c>
      <c r="G34" s="114">
        <v>17743</v>
      </c>
      <c r="H34" s="114">
        <v>58811</v>
      </c>
      <c r="I34" s="115">
        <v>47684</v>
      </c>
      <c r="J34" s="114">
        <v>32150</v>
      </c>
      <c r="K34" s="114">
        <v>15534</v>
      </c>
      <c r="L34" s="423">
        <v>13523</v>
      </c>
      <c r="M34" s="424">
        <v>13411</v>
      </c>
    </row>
    <row r="35" spans="1:13" ht="11.1" customHeight="1" x14ac:dyDescent="0.2">
      <c r="A35" s="422" t="s">
        <v>388</v>
      </c>
      <c r="B35" s="115">
        <v>174299</v>
      </c>
      <c r="C35" s="114">
        <v>97651</v>
      </c>
      <c r="D35" s="114">
        <v>76648</v>
      </c>
      <c r="E35" s="114">
        <v>128305</v>
      </c>
      <c r="F35" s="114">
        <v>45991</v>
      </c>
      <c r="G35" s="114">
        <v>17282</v>
      </c>
      <c r="H35" s="114">
        <v>59787</v>
      </c>
      <c r="I35" s="115">
        <v>48756</v>
      </c>
      <c r="J35" s="114">
        <v>32944</v>
      </c>
      <c r="K35" s="114">
        <v>15812</v>
      </c>
      <c r="L35" s="423">
        <v>12636</v>
      </c>
      <c r="M35" s="424">
        <v>11677</v>
      </c>
    </row>
    <row r="36" spans="1:13" ht="11.1" customHeight="1" x14ac:dyDescent="0.2">
      <c r="A36" s="422" t="s">
        <v>389</v>
      </c>
      <c r="B36" s="115">
        <v>177817</v>
      </c>
      <c r="C36" s="114">
        <v>99723</v>
      </c>
      <c r="D36" s="114">
        <v>78094</v>
      </c>
      <c r="E36" s="114">
        <v>131392</v>
      </c>
      <c r="F36" s="114">
        <v>46423</v>
      </c>
      <c r="G36" s="114">
        <v>19278</v>
      </c>
      <c r="H36" s="114">
        <v>60669</v>
      </c>
      <c r="I36" s="115">
        <v>48489</v>
      </c>
      <c r="J36" s="114">
        <v>32269</v>
      </c>
      <c r="K36" s="114">
        <v>16220</v>
      </c>
      <c r="L36" s="423">
        <v>17863</v>
      </c>
      <c r="M36" s="424">
        <v>15092</v>
      </c>
    </row>
    <row r="37" spans="1:13" s="110" customFormat="1" ht="11.1" customHeight="1" x14ac:dyDescent="0.2">
      <c r="A37" s="422" t="s">
        <v>390</v>
      </c>
      <c r="B37" s="115">
        <v>176712</v>
      </c>
      <c r="C37" s="114">
        <v>98746</v>
      </c>
      <c r="D37" s="114">
        <v>77966</v>
      </c>
      <c r="E37" s="114">
        <v>129887</v>
      </c>
      <c r="F37" s="114">
        <v>46823</v>
      </c>
      <c r="G37" s="114">
        <v>18645</v>
      </c>
      <c r="H37" s="114">
        <v>60968</v>
      </c>
      <c r="I37" s="115">
        <v>48399</v>
      </c>
      <c r="J37" s="114">
        <v>32184</v>
      </c>
      <c r="K37" s="114">
        <v>16215</v>
      </c>
      <c r="L37" s="423">
        <v>12161</v>
      </c>
      <c r="M37" s="424">
        <v>13196</v>
      </c>
    </row>
    <row r="38" spans="1:13" ht="15" customHeight="1" x14ac:dyDescent="0.2">
      <c r="A38" s="425" t="s">
        <v>397</v>
      </c>
      <c r="B38" s="115">
        <v>179230</v>
      </c>
      <c r="C38" s="114">
        <v>100743</v>
      </c>
      <c r="D38" s="114">
        <v>78487</v>
      </c>
      <c r="E38" s="114">
        <v>131776</v>
      </c>
      <c r="F38" s="114">
        <v>47454</v>
      </c>
      <c r="G38" s="114">
        <v>18246</v>
      </c>
      <c r="H38" s="114">
        <v>61702</v>
      </c>
      <c r="I38" s="115">
        <v>47966</v>
      </c>
      <c r="J38" s="114">
        <v>32097</v>
      </c>
      <c r="K38" s="114">
        <v>15869</v>
      </c>
      <c r="L38" s="423">
        <v>14754</v>
      </c>
      <c r="M38" s="424">
        <v>15043</v>
      </c>
    </row>
    <row r="39" spans="1:13" ht="11.1" customHeight="1" x14ac:dyDescent="0.2">
      <c r="A39" s="422" t="s">
        <v>388</v>
      </c>
      <c r="B39" s="115">
        <v>180386</v>
      </c>
      <c r="C39" s="114">
        <v>101536</v>
      </c>
      <c r="D39" s="114">
        <v>78850</v>
      </c>
      <c r="E39" s="114">
        <v>132374</v>
      </c>
      <c r="F39" s="114">
        <v>48012</v>
      </c>
      <c r="G39" s="114">
        <v>17889</v>
      </c>
      <c r="H39" s="114">
        <v>62676</v>
      </c>
      <c r="I39" s="115">
        <v>48779</v>
      </c>
      <c r="J39" s="114">
        <v>32620</v>
      </c>
      <c r="K39" s="114">
        <v>16159</v>
      </c>
      <c r="L39" s="423">
        <v>14200</v>
      </c>
      <c r="M39" s="424">
        <v>12823</v>
      </c>
    </row>
    <row r="40" spans="1:13" ht="11.1" customHeight="1" x14ac:dyDescent="0.2">
      <c r="A40" s="425" t="s">
        <v>389</v>
      </c>
      <c r="B40" s="115">
        <v>183059</v>
      </c>
      <c r="C40" s="114">
        <v>102912</v>
      </c>
      <c r="D40" s="114">
        <v>80147</v>
      </c>
      <c r="E40" s="114">
        <v>134395</v>
      </c>
      <c r="F40" s="114">
        <v>48664</v>
      </c>
      <c r="G40" s="114">
        <v>19631</v>
      </c>
      <c r="H40" s="114">
        <v>63205</v>
      </c>
      <c r="I40" s="115">
        <v>48753</v>
      </c>
      <c r="J40" s="114">
        <v>32138</v>
      </c>
      <c r="K40" s="114">
        <v>16615</v>
      </c>
      <c r="L40" s="423">
        <v>19088</v>
      </c>
      <c r="M40" s="424">
        <v>16594</v>
      </c>
    </row>
    <row r="41" spans="1:13" s="110" customFormat="1" ht="11.1" customHeight="1" x14ac:dyDescent="0.2">
      <c r="A41" s="422" t="s">
        <v>390</v>
      </c>
      <c r="B41" s="115">
        <v>182018</v>
      </c>
      <c r="C41" s="114">
        <v>101926</v>
      </c>
      <c r="D41" s="114">
        <v>80092</v>
      </c>
      <c r="E41" s="114">
        <v>132898</v>
      </c>
      <c r="F41" s="114">
        <v>49120</v>
      </c>
      <c r="G41" s="114">
        <v>19094</v>
      </c>
      <c r="H41" s="114">
        <v>63567</v>
      </c>
      <c r="I41" s="115">
        <v>48829</v>
      </c>
      <c r="J41" s="114">
        <v>32048</v>
      </c>
      <c r="K41" s="114">
        <v>16781</v>
      </c>
      <c r="L41" s="423">
        <v>12493</v>
      </c>
      <c r="M41" s="424">
        <v>13933</v>
      </c>
    </row>
    <row r="42" spans="1:13" ht="15" customHeight="1" x14ac:dyDescent="0.2">
      <c r="A42" s="422" t="s">
        <v>398</v>
      </c>
      <c r="B42" s="115">
        <v>182745</v>
      </c>
      <c r="C42" s="114">
        <v>102420</v>
      </c>
      <c r="D42" s="114">
        <v>80325</v>
      </c>
      <c r="E42" s="114">
        <v>133308</v>
      </c>
      <c r="F42" s="114">
        <v>49437</v>
      </c>
      <c r="G42" s="114">
        <v>18583</v>
      </c>
      <c r="H42" s="114">
        <v>64364</v>
      </c>
      <c r="I42" s="115">
        <v>48199</v>
      </c>
      <c r="J42" s="114">
        <v>31657</v>
      </c>
      <c r="K42" s="114">
        <v>16542</v>
      </c>
      <c r="L42" s="423">
        <v>15558</v>
      </c>
      <c r="M42" s="424">
        <v>14873</v>
      </c>
    </row>
    <row r="43" spans="1:13" ht="11.1" customHeight="1" x14ac:dyDescent="0.2">
      <c r="A43" s="422" t="s">
        <v>388</v>
      </c>
      <c r="B43" s="115">
        <v>183853</v>
      </c>
      <c r="C43" s="114">
        <v>103208</v>
      </c>
      <c r="D43" s="114">
        <v>80645</v>
      </c>
      <c r="E43" s="114">
        <v>133793</v>
      </c>
      <c r="F43" s="114">
        <v>50060</v>
      </c>
      <c r="G43" s="114">
        <v>18105</v>
      </c>
      <c r="H43" s="114">
        <v>65241</v>
      </c>
      <c r="I43" s="115">
        <v>49115</v>
      </c>
      <c r="J43" s="114">
        <v>32116</v>
      </c>
      <c r="K43" s="114">
        <v>16999</v>
      </c>
      <c r="L43" s="423">
        <v>15374</v>
      </c>
      <c r="M43" s="424">
        <v>14370</v>
      </c>
    </row>
    <row r="44" spans="1:13" ht="11.1" customHeight="1" x14ac:dyDescent="0.2">
      <c r="A44" s="422" t="s">
        <v>389</v>
      </c>
      <c r="B44" s="115">
        <v>187183</v>
      </c>
      <c r="C44" s="114">
        <v>105208</v>
      </c>
      <c r="D44" s="114">
        <v>81975</v>
      </c>
      <c r="E44" s="114">
        <v>136664</v>
      </c>
      <c r="F44" s="114">
        <v>50519</v>
      </c>
      <c r="G44" s="114">
        <v>20111</v>
      </c>
      <c r="H44" s="114">
        <v>65937</v>
      </c>
      <c r="I44" s="115">
        <v>49019</v>
      </c>
      <c r="J44" s="114">
        <v>31450</v>
      </c>
      <c r="K44" s="114">
        <v>17569</v>
      </c>
      <c r="L44" s="423">
        <v>23484</v>
      </c>
      <c r="M44" s="424">
        <v>20378</v>
      </c>
    </row>
    <row r="45" spans="1:13" s="110" customFormat="1" ht="11.1" customHeight="1" x14ac:dyDescent="0.2">
      <c r="A45" s="422" t="s">
        <v>390</v>
      </c>
      <c r="B45" s="115">
        <v>187723</v>
      </c>
      <c r="C45" s="114">
        <v>104817</v>
      </c>
      <c r="D45" s="114">
        <v>82906</v>
      </c>
      <c r="E45" s="114">
        <v>136131</v>
      </c>
      <c r="F45" s="114">
        <v>51592</v>
      </c>
      <c r="G45" s="114">
        <v>20075</v>
      </c>
      <c r="H45" s="114">
        <v>66415</v>
      </c>
      <c r="I45" s="115">
        <v>50693</v>
      </c>
      <c r="J45" s="114">
        <v>32783</v>
      </c>
      <c r="K45" s="114">
        <v>17910</v>
      </c>
      <c r="L45" s="423">
        <v>14791</v>
      </c>
      <c r="M45" s="424">
        <v>15295</v>
      </c>
    </row>
    <row r="46" spans="1:13" ht="15" customHeight="1" x14ac:dyDescent="0.2">
      <c r="A46" s="422" t="s">
        <v>399</v>
      </c>
      <c r="B46" s="115">
        <v>188115</v>
      </c>
      <c r="C46" s="114">
        <v>105093</v>
      </c>
      <c r="D46" s="114">
        <v>83022</v>
      </c>
      <c r="E46" s="114">
        <v>136473</v>
      </c>
      <c r="F46" s="114">
        <v>51642</v>
      </c>
      <c r="G46" s="114">
        <v>19574</v>
      </c>
      <c r="H46" s="114">
        <v>66988</v>
      </c>
      <c r="I46" s="115">
        <v>50113</v>
      </c>
      <c r="J46" s="114">
        <v>32323</v>
      </c>
      <c r="K46" s="114">
        <v>17790</v>
      </c>
      <c r="L46" s="423">
        <v>16235</v>
      </c>
      <c r="M46" s="424">
        <v>15938</v>
      </c>
    </row>
    <row r="47" spans="1:13" ht="11.1" customHeight="1" x14ac:dyDescent="0.2">
      <c r="A47" s="422" t="s">
        <v>388</v>
      </c>
      <c r="B47" s="115">
        <v>188465</v>
      </c>
      <c r="C47" s="114">
        <v>105319</v>
      </c>
      <c r="D47" s="114">
        <v>83146</v>
      </c>
      <c r="E47" s="114">
        <v>136317</v>
      </c>
      <c r="F47" s="114">
        <v>52148</v>
      </c>
      <c r="G47" s="114">
        <v>18926</v>
      </c>
      <c r="H47" s="114">
        <v>67651</v>
      </c>
      <c r="I47" s="115">
        <v>50912</v>
      </c>
      <c r="J47" s="114">
        <v>32933</v>
      </c>
      <c r="K47" s="114">
        <v>17979</v>
      </c>
      <c r="L47" s="423">
        <v>15134</v>
      </c>
      <c r="M47" s="424">
        <v>14835</v>
      </c>
    </row>
    <row r="48" spans="1:13" ht="11.1" customHeight="1" x14ac:dyDescent="0.2">
      <c r="A48" s="422" t="s">
        <v>389</v>
      </c>
      <c r="B48" s="115">
        <v>192180</v>
      </c>
      <c r="C48" s="114">
        <v>107579</v>
      </c>
      <c r="D48" s="114">
        <v>84601</v>
      </c>
      <c r="E48" s="114">
        <v>139487</v>
      </c>
      <c r="F48" s="114">
        <v>52693</v>
      </c>
      <c r="G48" s="114">
        <v>20965</v>
      </c>
      <c r="H48" s="114">
        <v>68428</v>
      </c>
      <c r="I48" s="115">
        <v>50637</v>
      </c>
      <c r="J48" s="114">
        <v>32116</v>
      </c>
      <c r="K48" s="114">
        <v>18521</v>
      </c>
      <c r="L48" s="423">
        <v>21336</v>
      </c>
      <c r="M48" s="424">
        <v>18071</v>
      </c>
    </row>
    <row r="49" spans="1:17" s="110" customFormat="1" ht="11.1" customHeight="1" x14ac:dyDescent="0.2">
      <c r="A49" s="422" t="s">
        <v>390</v>
      </c>
      <c r="B49" s="115">
        <v>190941</v>
      </c>
      <c r="C49" s="114">
        <v>106439</v>
      </c>
      <c r="D49" s="114">
        <v>84502</v>
      </c>
      <c r="E49" s="114">
        <v>137894</v>
      </c>
      <c r="F49" s="114">
        <v>53047</v>
      </c>
      <c r="G49" s="114">
        <v>20249</v>
      </c>
      <c r="H49" s="114">
        <v>68546</v>
      </c>
      <c r="I49" s="115">
        <v>50638</v>
      </c>
      <c r="J49" s="114">
        <v>32165</v>
      </c>
      <c r="K49" s="114">
        <v>18473</v>
      </c>
      <c r="L49" s="423">
        <v>13945</v>
      </c>
      <c r="M49" s="424">
        <v>15689</v>
      </c>
    </row>
    <row r="50" spans="1:17" ht="15" customHeight="1" x14ac:dyDescent="0.2">
      <c r="A50" s="422" t="s">
        <v>400</v>
      </c>
      <c r="B50" s="143">
        <v>190859</v>
      </c>
      <c r="C50" s="144">
        <v>106452</v>
      </c>
      <c r="D50" s="144">
        <v>84407</v>
      </c>
      <c r="E50" s="144">
        <v>138117</v>
      </c>
      <c r="F50" s="144">
        <v>52742</v>
      </c>
      <c r="G50" s="144">
        <v>19625</v>
      </c>
      <c r="H50" s="144">
        <v>68813</v>
      </c>
      <c r="I50" s="143">
        <v>48360</v>
      </c>
      <c r="J50" s="144">
        <v>30660</v>
      </c>
      <c r="K50" s="144">
        <v>17700</v>
      </c>
      <c r="L50" s="426">
        <v>16752</v>
      </c>
      <c r="M50" s="427">
        <v>16828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1.458682189086463</v>
      </c>
      <c r="C6" s="480">
        <f>'Tabelle 3.3'!J11</f>
        <v>-3.4980943068664816</v>
      </c>
      <c r="D6" s="481">
        <f t="shared" ref="D6:E9" si="0">IF(OR(AND(B6&gt;=-50,B6&lt;=50),ISNUMBER(B6)=FALSE),B6,"")</f>
        <v>1.458682189086463</v>
      </c>
      <c r="E6" s="481">
        <f t="shared" si="0"/>
        <v>-3.4980943068664816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1.458682189086463</v>
      </c>
      <c r="C14" s="480">
        <f>'Tabelle 3.3'!J11</f>
        <v>-3.4980943068664816</v>
      </c>
      <c r="D14" s="481">
        <f>IF(OR(AND(B14&gt;=-50,B14&lt;=50),ISNUMBER(B14)=FALSE),B14,"")</f>
        <v>1.458682189086463</v>
      </c>
      <c r="E14" s="481">
        <f>IF(OR(AND(C14&gt;=-50,C14&lt;=50),ISNUMBER(C14)=FALSE),C14,"")</f>
        <v>-3.4980943068664816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0.20242914979757085</v>
      </c>
      <c r="C15" s="480">
        <f>'Tabelle 3.3'!J12</f>
        <v>0.85995085995085996</v>
      </c>
      <c r="D15" s="481">
        <f t="shared" ref="D15:E45" si="3">IF(OR(AND(B15&gt;=-50,B15&lt;=50),ISNUMBER(B15)=FALSE),B15,"")</f>
        <v>0.20242914979757085</v>
      </c>
      <c r="E15" s="481">
        <f t="shared" si="3"/>
        <v>0.85995085995085996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2.8122165104324162</v>
      </c>
      <c r="C16" s="480">
        <f>'Tabelle 3.3'!J13</f>
        <v>-9.0497737556561084</v>
      </c>
      <c r="D16" s="481">
        <f t="shared" si="3"/>
        <v>2.8122165104324162</v>
      </c>
      <c r="E16" s="481">
        <f t="shared" si="3"/>
        <v>-9.0497737556561084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0.22008061900569892</v>
      </c>
      <c r="C17" s="480">
        <f>'Tabelle 3.3'!J14</f>
        <v>-5.5223880597014929</v>
      </c>
      <c r="D17" s="481">
        <f t="shared" si="3"/>
        <v>0.22008061900569892</v>
      </c>
      <c r="E17" s="481">
        <f t="shared" si="3"/>
        <v>-5.5223880597014929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1.4798788403288619</v>
      </c>
      <c r="C18" s="480">
        <f>'Tabelle 3.3'!J15</f>
        <v>-6.693548387096774</v>
      </c>
      <c r="D18" s="481">
        <f t="shared" si="3"/>
        <v>1.4798788403288619</v>
      </c>
      <c r="E18" s="481">
        <f t="shared" si="3"/>
        <v>-6.693548387096774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-0.24025496445207159</v>
      </c>
      <c r="C19" s="480">
        <f>'Tabelle 3.3'!J16</f>
        <v>-6.0931899641577063</v>
      </c>
      <c r="D19" s="481">
        <f t="shared" si="3"/>
        <v>-0.24025496445207159</v>
      </c>
      <c r="E19" s="481">
        <f t="shared" si="3"/>
        <v>-6.0931899641577063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-0.24072753209700429</v>
      </c>
      <c r="C20" s="480">
        <f>'Tabelle 3.3'!J17</f>
        <v>0</v>
      </c>
      <c r="D20" s="481">
        <f t="shared" si="3"/>
        <v>-0.24072753209700429</v>
      </c>
      <c r="E20" s="481">
        <f t="shared" si="3"/>
        <v>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2.7190642314795812</v>
      </c>
      <c r="C21" s="480">
        <f>'Tabelle 3.3'!J18</f>
        <v>2.5848960973137354</v>
      </c>
      <c r="D21" s="481">
        <f t="shared" si="3"/>
        <v>2.7190642314795812</v>
      </c>
      <c r="E21" s="481">
        <f t="shared" si="3"/>
        <v>2.5848960973137354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3.6542286341912309</v>
      </c>
      <c r="C22" s="480">
        <f>'Tabelle 3.3'!J19</f>
        <v>0.47577434702398291</v>
      </c>
      <c r="D22" s="481">
        <f t="shared" si="3"/>
        <v>3.6542286341912309</v>
      </c>
      <c r="E22" s="481">
        <f t="shared" si="3"/>
        <v>0.47577434702398291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1.4649190439475712</v>
      </c>
      <c r="C23" s="480">
        <f>'Tabelle 3.3'!J20</f>
        <v>-2.1242484969939879</v>
      </c>
      <c r="D23" s="481">
        <f t="shared" si="3"/>
        <v>1.4649190439475712</v>
      </c>
      <c r="E23" s="481">
        <f t="shared" si="3"/>
        <v>-2.1242484969939879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-4.2793900639449092</v>
      </c>
      <c r="C24" s="480">
        <f>'Tabelle 3.3'!J21</f>
        <v>-14.558721334259904</v>
      </c>
      <c r="D24" s="481">
        <f t="shared" si="3"/>
        <v>-4.2793900639449092</v>
      </c>
      <c r="E24" s="481">
        <f t="shared" si="3"/>
        <v>-14.558721334259904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2.8965030024726244</v>
      </c>
      <c r="C25" s="480">
        <f>'Tabelle 3.3'!J22</f>
        <v>-10.285714285714286</v>
      </c>
      <c r="D25" s="481">
        <f t="shared" si="3"/>
        <v>2.8965030024726244</v>
      </c>
      <c r="E25" s="481">
        <f t="shared" si="3"/>
        <v>-10.285714285714286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-1.934889434889435</v>
      </c>
      <c r="C26" s="480">
        <f>'Tabelle 3.3'!J23</f>
        <v>5.9090909090909092</v>
      </c>
      <c r="D26" s="481">
        <f t="shared" si="3"/>
        <v>-1.934889434889435</v>
      </c>
      <c r="E26" s="481">
        <f t="shared" si="3"/>
        <v>5.9090909090909092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-0.41025641025641024</v>
      </c>
      <c r="C27" s="480">
        <f>'Tabelle 3.3'!J24</f>
        <v>-2.9399919452275474</v>
      </c>
      <c r="D27" s="481">
        <f t="shared" si="3"/>
        <v>-0.41025641025641024</v>
      </c>
      <c r="E27" s="481">
        <f t="shared" si="3"/>
        <v>-2.9399919452275474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-2.7181688125894135</v>
      </c>
      <c r="C28" s="480">
        <f>'Tabelle 3.3'!J25</f>
        <v>-0.68807339449541283</v>
      </c>
      <c r="D28" s="481">
        <f t="shared" si="3"/>
        <v>-2.7181688125894135</v>
      </c>
      <c r="E28" s="481">
        <f t="shared" si="3"/>
        <v>-0.68807339449541283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-2.187876354877559</v>
      </c>
      <c r="C29" s="480">
        <f>'Tabelle 3.3'!J26</f>
        <v>-21.806853582554517</v>
      </c>
      <c r="D29" s="481">
        <f t="shared" si="3"/>
        <v>-2.187876354877559</v>
      </c>
      <c r="E29" s="481">
        <f t="shared" si="3"/>
        <v>-21.806853582554517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2.3174844957023173</v>
      </c>
      <c r="C30" s="480">
        <f>'Tabelle 3.3'!J27</f>
        <v>-9.1666666666666661</v>
      </c>
      <c r="D30" s="481">
        <f t="shared" si="3"/>
        <v>2.3174844957023173</v>
      </c>
      <c r="E30" s="481">
        <f t="shared" si="3"/>
        <v>-9.1666666666666661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6.1359867330016584</v>
      </c>
      <c r="C31" s="480">
        <f>'Tabelle 3.3'!J28</f>
        <v>0.1049317943336831</v>
      </c>
      <c r="D31" s="481">
        <f t="shared" si="3"/>
        <v>6.1359867330016584</v>
      </c>
      <c r="E31" s="481">
        <f t="shared" si="3"/>
        <v>0.1049317943336831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3.6615186615186617</v>
      </c>
      <c r="C32" s="480">
        <f>'Tabelle 3.3'!J29</f>
        <v>-1.4120667522464698</v>
      </c>
      <c r="D32" s="481">
        <f t="shared" si="3"/>
        <v>3.6615186615186617</v>
      </c>
      <c r="E32" s="481">
        <f t="shared" si="3"/>
        <v>-1.4120667522464698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1.8354637823664373</v>
      </c>
      <c r="C33" s="480">
        <f>'Tabelle 3.3'!J30</f>
        <v>-1.9002375296912113</v>
      </c>
      <c r="D33" s="481">
        <f t="shared" si="3"/>
        <v>1.8354637823664373</v>
      </c>
      <c r="E33" s="481">
        <f t="shared" si="3"/>
        <v>-1.9002375296912113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2.0587796509025811</v>
      </c>
      <c r="C34" s="480">
        <f>'Tabelle 3.3'!J31</f>
        <v>-4.5511613308223478</v>
      </c>
      <c r="D34" s="481">
        <f t="shared" si="3"/>
        <v>2.0587796509025811</v>
      </c>
      <c r="E34" s="481">
        <f t="shared" si="3"/>
        <v>-4.5511613308223478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66.666666666666671</v>
      </c>
      <c r="D35" s="481">
        <f t="shared" si="3"/>
        <v>0</v>
      </c>
      <c r="E35" s="481" t="str">
        <f t="shared" si="3"/>
        <v/>
      </c>
      <c r="F35" s="476" t="str">
        <f t="shared" si="4"/>
        <v/>
      </c>
      <c r="G35" s="476" t="str">
        <f t="shared" si="4"/>
        <v>&gt; 50</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0.20242914979757085</v>
      </c>
      <c r="C37" s="480">
        <f>'Tabelle 3.3'!J34</f>
        <v>0.85995085995085996</v>
      </c>
      <c r="D37" s="481">
        <f t="shared" si="3"/>
        <v>0.20242914979757085</v>
      </c>
      <c r="E37" s="481">
        <f t="shared" si="3"/>
        <v>0.85995085995085996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0.80577740621498073</v>
      </c>
      <c r="C38" s="480">
        <f>'Tabelle 3.3'!J35</f>
        <v>-2.7777777777777777</v>
      </c>
      <c r="D38" s="481">
        <f t="shared" si="3"/>
        <v>0.80577740621498073</v>
      </c>
      <c r="E38" s="481">
        <f t="shared" si="3"/>
        <v>-2.7777777777777777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1.760314039408867</v>
      </c>
      <c r="C39" s="480">
        <f>'Tabelle 3.3'!J36</f>
        <v>-3.6752605595172794</v>
      </c>
      <c r="D39" s="481">
        <f t="shared" si="3"/>
        <v>1.760314039408867</v>
      </c>
      <c r="E39" s="481">
        <f t="shared" si="3"/>
        <v>-3.6752605595172794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1.760314039408867</v>
      </c>
      <c r="C45" s="480">
        <f>'Tabelle 3.3'!J36</f>
        <v>-3.6752605595172794</v>
      </c>
      <c r="D45" s="481">
        <f t="shared" si="3"/>
        <v>1.760314039408867</v>
      </c>
      <c r="E45" s="481">
        <f t="shared" si="3"/>
        <v>-3.6752605595172794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168439</v>
      </c>
      <c r="C51" s="487">
        <v>34332</v>
      </c>
      <c r="D51" s="487">
        <v>14988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168680</v>
      </c>
      <c r="C52" s="487">
        <v>35063</v>
      </c>
      <c r="D52" s="487">
        <v>15310</v>
      </c>
      <c r="E52" s="488">
        <f t="shared" ref="E52:G70" si="11">IF($A$51=37802,IF(COUNTBLANK(B$51:B$70)&gt;0,#N/A,B52/B$51*100),IF(COUNTBLANK(B$51:B$75)&gt;0,#N/A,B52/B$51*100))</f>
        <v>100.14307850319702</v>
      </c>
      <c r="F52" s="488">
        <f t="shared" si="11"/>
        <v>102.12920890131656</v>
      </c>
      <c r="G52" s="488">
        <f t="shared" si="11"/>
        <v>102.14838537496664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171764</v>
      </c>
      <c r="C53" s="487">
        <v>34481</v>
      </c>
      <c r="D53" s="487">
        <v>15860</v>
      </c>
      <c r="E53" s="488">
        <f t="shared" si="11"/>
        <v>101.97400839473043</v>
      </c>
      <c r="F53" s="488">
        <f t="shared" si="11"/>
        <v>100.43399743679366</v>
      </c>
      <c r="G53" s="488">
        <f t="shared" si="11"/>
        <v>105.81798772351215</v>
      </c>
      <c r="H53" s="489">
        <f>IF(ISERROR(L53)=TRUE,IF(MONTH(A53)=MONTH(MAX(A$51:A$75)),A53,""),"")</f>
        <v>41883</v>
      </c>
      <c r="I53" s="488">
        <f t="shared" si="12"/>
        <v>101.97400839473043</v>
      </c>
      <c r="J53" s="488">
        <f t="shared" si="10"/>
        <v>100.43399743679366</v>
      </c>
      <c r="K53" s="488">
        <f t="shared" si="10"/>
        <v>105.81798772351215</v>
      </c>
      <c r="L53" s="488" t="e">
        <f t="shared" si="13"/>
        <v>#N/A</v>
      </c>
    </row>
    <row r="54" spans="1:14" ht="15" customHeight="1" x14ac:dyDescent="0.2">
      <c r="A54" s="490" t="s">
        <v>463</v>
      </c>
      <c r="B54" s="487">
        <v>169704</v>
      </c>
      <c r="C54" s="487">
        <v>34280</v>
      </c>
      <c r="D54" s="487">
        <v>15684</v>
      </c>
      <c r="E54" s="488">
        <f t="shared" si="11"/>
        <v>100.75101372010045</v>
      </c>
      <c r="F54" s="488">
        <f t="shared" si="11"/>
        <v>99.848537807293496</v>
      </c>
      <c r="G54" s="488">
        <f t="shared" si="11"/>
        <v>104.64371497197757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169857</v>
      </c>
      <c r="C55" s="487">
        <v>33181</v>
      </c>
      <c r="D55" s="487">
        <v>15254</v>
      </c>
      <c r="E55" s="488">
        <f t="shared" si="11"/>
        <v>100.84184779059481</v>
      </c>
      <c r="F55" s="488">
        <f t="shared" si="11"/>
        <v>96.647442619130842</v>
      </c>
      <c r="G55" s="488">
        <f t="shared" si="11"/>
        <v>101.774753135842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170775</v>
      </c>
      <c r="C56" s="487">
        <v>33690</v>
      </c>
      <c r="D56" s="487">
        <v>15347</v>
      </c>
      <c r="E56" s="488">
        <f t="shared" si="11"/>
        <v>101.38685221356099</v>
      </c>
      <c r="F56" s="488">
        <f t="shared" si="11"/>
        <v>98.130024466969587</v>
      </c>
      <c r="G56" s="488">
        <f t="shared" si="11"/>
        <v>102.39524953295971</v>
      </c>
      <c r="H56" s="489" t="str">
        <f t="shared" si="14"/>
        <v/>
      </c>
      <c r="I56" s="488" t="str">
        <f t="shared" si="12"/>
        <v/>
      </c>
      <c r="J56" s="488" t="str">
        <f t="shared" si="10"/>
        <v/>
      </c>
      <c r="K56" s="488" t="str">
        <f t="shared" si="10"/>
        <v/>
      </c>
      <c r="L56" s="488" t="e">
        <f t="shared" si="13"/>
        <v>#N/A</v>
      </c>
    </row>
    <row r="57" spans="1:14" ht="15" customHeight="1" x14ac:dyDescent="0.2">
      <c r="A57" s="490">
        <v>42248</v>
      </c>
      <c r="B57" s="487">
        <v>174309</v>
      </c>
      <c r="C57" s="487">
        <v>32762</v>
      </c>
      <c r="D57" s="487">
        <v>15813</v>
      </c>
      <c r="E57" s="488">
        <f t="shared" si="11"/>
        <v>103.48494113596021</v>
      </c>
      <c r="F57" s="488">
        <f t="shared" si="11"/>
        <v>95.427006874053362</v>
      </c>
      <c r="G57" s="488">
        <f t="shared" si="11"/>
        <v>105.50440352281825</v>
      </c>
      <c r="H57" s="489">
        <f t="shared" si="14"/>
        <v>42248</v>
      </c>
      <c r="I57" s="488">
        <f t="shared" si="12"/>
        <v>103.48494113596021</v>
      </c>
      <c r="J57" s="488">
        <f t="shared" si="10"/>
        <v>95.427006874053362</v>
      </c>
      <c r="K57" s="488">
        <f t="shared" si="10"/>
        <v>105.50440352281825</v>
      </c>
      <c r="L57" s="488" t="e">
        <f t="shared" si="13"/>
        <v>#N/A</v>
      </c>
    </row>
    <row r="58" spans="1:14" ht="15" customHeight="1" x14ac:dyDescent="0.2">
      <c r="A58" s="490" t="s">
        <v>466</v>
      </c>
      <c r="B58" s="487">
        <v>172944</v>
      </c>
      <c r="C58" s="487">
        <v>32556</v>
      </c>
      <c r="D58" s="487">
        <v>15776</v>
      </c>
      <c r="E58" s="488">
        <f t="shared" si="11"/>
        <v>102.67455874233403</v>
      </c>
      <c r="F58" s="488">
        <f t="shared" si="11"/>
        <v>94.826983572177554</v>
      </c>
      <c r="G58" s="488">
        <f t="shared" si="11"/>
        <v>105.25753936482521</v>
      </c>
      <c r="H58" s="489" t="str">
        <f t="shared" si="14"/>
        <v/>
      </c>
      <c r="I58" s="488" t="str">
        <f t="shared" si="12"/>
        <v/>
      </c>
      <c r="J58" s="488" t="str">
        <f t="shared" si="10"/>
        <v/>
      </c>
      <c r="K58" s="488" t="str">
        <f t="shared" si="10"/>
        <v/>
      </c>
      <c r="L58" s="488" t="e">
        <f t="shared" si="13"/>
        <v>#N/A</v>
      </c>
    </row>
    <row r="59" spans="1:14" ht="15" customHeight="1" x14ac:dyDescent="0.2">
      <c r="A59" s="490" t="s">
        <v>467</v>
      </c>
      <c r="B59" s="487">
        <v>173303</v>
      </c>
      <c r="C59" s="487">
        <v>32150</v>
      </c>
      <c r="D59" s="487">
        <v>15534</v>
      </c>
      <c r="E59" s="488">
        <f t="shared" si="11"/>
        <v>102.88769228029138</v>
      </c>
      <c r="F59" s="488">
        <f t="shared" si="11"/>
        <v>93.644413375276713</v>
      </c>
      <c r="G59" s="488">
        <f t="shared" si="11"/>
        <v>103.64291433146518</v>
      </c>
      <c r="H59" s="489" t="str">
        <f t="shared" si="14"/>
        <v/>
      </c>
      <c r="I59" s="488" t="str">
        <f t="shared" si="12"/>
        <v/>
      </c>
      <c r="J59" s="488" t="str">
        <f t="shared" si="10"/>
        <v/>
      </c>
      <c r="K59" s="488" t="str">
        <f t="shared" si="10"/>
        <v/>
      </c>
      <c r="L59" s="488" t="e">
        <f t="shared" si="13"/>
        <v>#N/A</v>
      </c>
    </row>
    <row r="60" spans="1:14" ht="15" customHeight="1" x14ac:dyDescent="0.2">
      <c r="A60" s="490" t="s">
        <v>468</v>
      </c>
      <c r="B60" s="487">
        <v>174299</v>
      </c>
      <c r="C60" s="487">
        <v>32944</v>
      </c>
      <c r="D60" s="487">
        <v>15812</v>
      </c>
      <c r="E60" s="488">
        <f t="shared" si="11"/>
        <v>103.47900426860764</v>
      </c>
      <c r="F60" s="488">
        <f t="shared" si="11"/>
        <v>95.957124548526153</v>
      </c>
      <c r="G60" s="488">
        <f t="shared" si="11"/>
        <v>105.49773151854818</v>
      </c>
      <c r="H60" s="489" t="str">
        <f t="shared" si="14"/>
        <v/>
      </c>
      <c r="I60" s="488" t="str">
        <f t="shared" si="12"/>
        <v/>
      </c>
      <c r="J60" s="488" t="str">
        <f t="shared" si="10"/>
        <v/>
      </c>
      <c r="K60" s="488" t="str">
        <f t="shared" si="10"/>
        <v/>
      </c>
      <c r="L60" s="488" t="e">
        <f t="shared" si="13"/>
        <v>#N/A</v>
      </c>
    </row>
    <row r="61" spans="1:14" ht="15" customHeight="1" x14ac:dyDescent="0.2">
      <c r="A61" s="490">
        <v>42614</v>
      </c>
      <c r="B61" s="487">
        <v>177817</v>
      </c>
      <c r="C61" s="487">
        <v>32269</v>
      </c>
      <c r="D61" s="487">
        <v>16220</v>
      </c>
      <c r="E61" s="488">
        <f t="shared" si="11"/>
        <v>105.56759420324271</v>
      </c>
      <c r="F61" s="488">
        <f t="shared" si="11"/>
        <v>93.991028777816609</v>
      </c>
      <c r="G61" s="488">
        <f t="shared" si="11"/>
        <v>108.21990926074191</v>
      </c>
      <c r="H61" s="489">
        <f t="shared" si="14"/>
        <v>42614</v>
      </c>
      <c r="I61" s="488">
        <f t="shared" si="12"/>
        <v>105.56759420324271</v>
      </c>
      <c r="J61" s="488">
        <f t="shared" si="10"/>
        <v>93.991028777816609</v>
      </c>
      <c r="K61" s="488">
        <f t="shared" si="10"/>
        <v>108.21990926074191</v>
      </c>
      <c r="L61" s="488" t="e">
        <f t="shared" si="13"/>
        <v>#N/A</v>
      </c>
    </row>
    <row r="62" spans="1:14" ht="15" customHeight="1" x14ac:dyDescent="0.2">
      <c r="A62" s="490" t="s">
        <v>469</v>
      </c>
      <c r="B62" s="487">
        <v>176712</v>
      </c>
      <c r="C62" s="487">
        <v>32184</v>
      </c>
      <c r="D62" s="487">
        <v>16215</v>
      </c>
      <c r="E62" s="488">
        <f t="shared" si="11"/>
        <v>104.91157036078343</v>
      </c>
      <c r="F62" s="488">
        <f t="shared" si="11"/>
        <v>93.743446347430975</v>
      </c>
      <c r="G62" s="488">
        <f t="shared" si="11"/>
        <v>108.18654923939151</v>
      </c>
      <c r="H62" s="489" t="str">
        <f t="shared" si="14"/>
        <v/>
      </c>
      <c r="I62" s="488" t="str">
        <f t="shared" si="12"/>
        <v/>
      </c>
      <c r="J62" s="488" t="str">
        <f t="shared" si="10"/>
        <v/>
      </c>
      <c r="K62" s="488" t="str">
        <f t="shared" si="10"/>
        <v/>
      </c>
      <c r="L62" s="488" t="e">
        <f t="shared" si="13"/>
        <v>#N/A</v>
      </c>
    </row>
    <row r="63" spans="1:14" ht="15" customHeight="1" x14ac:dyDescent="0.2">
      <c r="A63" s="490" t="s">
        <v>470</v>
      </c>
      <c r="B63" s="487">
        <v>179230</v>
      </c>
      <c r="C63" s="487">
        <v>32097</v>
      </c>
      <c r="D63" s="487">
        <v>15869</v>
      </c>
      <c r="E63" s="488">
        <f t="shared" si="11"/>
        <v>106.40647356016125</v>
      </c>
      <c r="F63" s="488">
        <f t="shared" si="11"/>
        <v>93.490038448095063</v>
      </c>
      <c r="G63" s="488">
        <f t="shared" si="11"/>
        <v>105.87803576194288</v>
      </c>
      <c r="H63" s="489" t="str">
        <f t="shared" si="14"/>
        <v/>
      </c>
      <c r="I63" s="488" t="str">
        <f t="shared" si="12"/>
        <v/>
      </c>
      <c r="J63" s="488" t="str">
        <f t="shared" si="10"/>
        <v/>
      </c>
      <c r="K63" s="488" t="str">
        <f t="shared" si="10"/>
        <v/>
      </c>
      <c r="L63" s="488" t="e">
        <f t="shared" si="13"/>
        <v>#N/A</v>
      </c>
    </row>
    <row r="64" spans="1:14" ht="15" customHeight="1" x14ac:dyDescent="0.2">
      <c r="A64" s="490" t="s">
        <v>471</v>
      </c>
      <c r="B64" s="487">
        <v>180386</v>
      </c>
      <c r="C64" s="487">
        <v>32620</v>
      </c>
      <c r="D64" s="487">
        <v>16159</v>
      </c>
      <c r="E64" s="488">
        <f t="shared" si="11"/>
        <v>107.09277542611866</v>
      </c>
      <c r="F64" s="488">
        <f t="shared" si="11"/>
        <v>95.013398578585566</v>
      </c>
      <c r="G64" s="488">
        <f t="shared" si="11"/>
        <v>107.81291700026688</v>
      </c>
      <c r="H64" s="489" t="str">
        <f t="shared" si="14"/>
        <v/>
      </c>
      <c r="I64" s="488" t="str">
        <f t="shared" si="12"/>
        <v/>
      </c>
      <c r="J64" s="488" t="str">
        <f t="shared" si="10"/>
        <v/>
      </c>
      <c r="K64" s="488" t="str">
        <f t="shared" si="10"/>
        <v/>
      </c>
      <c r="L64" s="488" t="e">
        <f t="shared" si="13"/>
        <v>#N/A</v>
      </c>
    </row>
    <row r="65" spans="1:12" ht="15" customHeight="1" x14ac:dyDescent="0.2">
      <c r="A65" s="490">
        <v>42979</v>
      </c>
      <c r="B65" s="487">
        <v>183059</v>
      </c>
      <c r="C65" s="487">
        <v>32138</v>
      </c>
      <c r="D65" s="487">
        <v>16615</v>
      </c>
      <c r="E65" s="488">
        <f t="shared" si="11"/>
        <v>108.67970006946135</v>
      </c>
      <c r="F65" s="488">
        <f t="shared" si="11"/>
        <v>93.609460561575204</v>
      </c>
      <c r="G65" s="488">
        <f t="shared" si="11"/>
        <v>110.8553509474246</v>
      </c>
      <c r="H65" s="489">
        <f t="shared" si="14"/>
        <v>42979</v>
      </c>
      <c r="I65" s="488">
        <f t="shared" si="12"/>
        <v>108.67970006946135</v>
      </c>
      <c r="J65" s="488">
        <f t="shared" si="10"/>
        <v>93.609460561575204</v>
      </c>
      <c r="K65" s="488">
        <f t="shared" si="10"/>
        <v>110.8553509474246</v>
      </c>
      <c r="L65" s="488" t="e">
        <f t="shared" si="13"/>
        <v>#N/A</v>
      </c>
    </row>
    <row r="66" spans="1:12" ht="15" customHeight="1" x14ac:dyDescent="0.2">
      <c r="A66" s="490" t="s">
        <v>472</v>
      </c>
      <c r="B66" s="487">
        <v>182018</v>
      </c>
      <c r="C66" s="487">
        <v>32048</v>
      </c>
      <c r="D66" s="487">
        <v>16781</v>
      </c>
      <c r="E66" s="488">
        <f t="shared" si="11"/>
        <v>108.06167217805853</v>
      </c>
      <c r="F66" s="488">
        <f t="shared" si="11"/>
        <v>93.347314458813941</v>
      </c>
      <c r="G66" s="488">
        <f t="shared" si="11"/>
        <v>111.96290365625833</v>
      </c>
      <c r="H66" s="489" t="str">
        <f t="shared" si="14"/>
        <v/>
      </c>
      <c r="I66" s="488" t="str">
        <f t="shared" si="12"/>
        <v/>
      </c>
      <c r="J66" s="488" t="str">
        <f t="shared" si="10"/>
        <v/>
      </c>
      <c r="K66" s="488" t="str">
        <f t="shared" si="10"/>
        <v/>
      </c>
      <c r="L66" s="488" t="e">
        <f t="shared" si="13"/>
        <v>#N/A</v>
      </c>
    </row>
    <row r="67" spans="1:12" ht="15" customHeight="1" x14ac:dyDescent="0.2">
      <c r="A67" s="490" t="s">
        <v>473</v>
      </c>
      <c r="B67" s="487">
        <v>182745</v>
      </c>
      <c r="C67" s="487">
        <v>31657</v>
      </c>
      <c r="D67" s="487">
        <v>16542</v>
      </c>
      <c r="E67" s="488">
        <f t="shared" si="11"/>
        <v>108.49328243459055</v>
      </c>
      <c r="F67" s="488">
        <f t="shared" si="11"/>
        <v>92.208435279039961</v>
      </c>
      <c r="G67" s="488">
        <f t="shared" si="11"/>
        <v>110.36829463570857</v>
      </c>
      <c r="H67" s="489" t="str">
        <f t="shared" si="14"/>
        <v/>
      </c>
      <c r="I67" s="488" t="str">
        <f t="shared" si="12"/>
        <v/>
      </c>
      <c r="J67" s="488" t="str">
        <f t="shared" si="12"/>
        <v/>
      </c>
      <c r="K67" s="488" t="str">
        <f t="shared" si="12"/>
        <v/>
      </c>
      <c r="L67" s="488" t="e">
        <f t="shared" si="13"/>
        <v>#N/A</v>
      </c>
    </row>
    <row r="68" spans="1:12" ht="15" customHeight="1" x14ac:dyDescent="0.2">
      <c r="A68" s="490" t="s">
        <v>474</v>
      </c>
      <c r="B68" s="487">
        <v>183853</v>
      </c>
      <c r="C68" s="487">
        <v>32116</v>
      </c>
      <c r="D68" s="487">
        <v>16999</v>
      </c>
      <c r="E68" s="488">
        <f t="shared" si="11"/>
        <v>109.15108733725563</v>
      </c>
      <c r="F68" s="488">
        <f t="shared" si="11"/>
        <v>93.545380403122451</v>
      </c>
      <c r="G68" s="488">
        <f t="shared" si="11"/>
        <v>113.41740058713638</v>
      </c>
      <c r="H68" s="489" t="str">
        <f t="shared" si="14"/>
        <v/>
      </c>
      <c r="I68" s="488" t="str">
        <f t="shared" si="12"/>
        <v/>
      </c>
      <c r="J68" s="488" t="str">
        <f t="shared" si="12"/>
        <v/>
      </c>
      <c r="K68" s="488" t="str">
        <f t="shared" si="12"/>
        <v/>
      </c>
      <c r="L68" s="488" t="e">
        <f t="shared" si="13"/>
        <v>#N/A</v>
      </c>
    </row>
    <row r="69" spans="1:12" ht="15" customHeight="1" x14ac:dyDescent="0.2">
      <c r="A69" s="490">
        <v>43344</v>
      </c>
      <c r="B69" s="487">
        <v>187183</v>
      </c>
      <c r="C69" s="487">
        <v>31450</v>
      </c>
      <c r="D69" s="487">
        <v>17569</v>
      </c>
      <c r="E69" s="488">
        <f t="shared" si="11"/>
        <v>111.12806416566234</v>
      </c>
      <c r="F69" s="488">
        <f t="shared" si="11"/>
        <v>91.605499242689035</v>
      </c>
      <c r="G69" s="488">
        <f t="shared" si="11"/>
        <v>117.22044302108354</v>
      </c>
      <c r="H69" s="489">
        <f t="shared" si="14"/>
        <v>43344</v>
      </c>
      <c r="I69" s="488">
        <f t="shared" si="12"/>
        <v>111.12806416566234</v>
      </c>
      <c r="J69" s="488">
        <f t="shared" si="12"/>
        <v>91.605499242689035</v>
      </c>
      <c r="K69" s="488">
        <f t="shared" si="12"/>
        <v>117.22044302108354</v>
      </c>
      <c r="L69" s="488" t="e">
        <f t="shared" si="13"/>
        <v>#N/A</v>
      </c>
    </row>
    <row r="70" spans="1:12" ht="15" customHeight="1" x14ac:dyDescent="0.2">
      <c r="A70" s="490" t="s">
        <v>475</v>
      </c>
      <c r="B70" s="487">
        <v>187723</v>
      </c>
      <c r="C70" s="487">
        <v>32783</v>
      </c>
      <c r="D70" s="487">
        <v>17910</v>
      </c>
      <c r="E70" s="488">
        <f t="shared" si="11"/>
        <v>111.44865500270127</v>
      </c>
      <c r="F70" s="488">
        <f t="shared" si="11"/>
        <v>95.488174298030998</v>
      </c>
      <c r="G70" s="488">
        <f t="shared" si="11"/>
        <v>119.49559647718175</v>
      </c>
      <c r="H70" s="489" t="str">
        <f t="shared" si="14"/>
        <v/>
      </c>
      <c r="I70" s="488" t="str">
        <f t="shared" si="12"/>
        <v/>
      </c>
      <c r="J70" s="488" t="str">
        <f t="shared" si="12"/>
        <v/>
      </c>
      <c r="K70" s="488" t="str">
        <f t="shared" si="12"/>
        <v/>
      </c>
      <c r="L70" s="488" t="e">
        <f t="shared" si="13"/>
        <v>#N/A</v>
      </c>
    </row>
    <row r="71" spans="1:12" ht="15" customHeight="1" x14ac:dyDescent="0.2">
      <c r="A71" s="490" t="s">
        <v>476</v>
      </c>
      <c r="B71" s="487">
        <v>188115</v>
      </c>
      <c r="C71" s="487">
        <v>32323</v>
      </c>
      <c r="D71" s="487">
        <v>17790</v>
      </c>
      <c r="E71" s="491">
        <f t="shared" ref="E71:G75" si="15">IF($A$51=37802,IF(COUNTBLANK(B$51:B$70)&gt;0,#N/A,IF(ISBLANK(B71)=FALSE,B71/B$51*100,#N/A)),IF(COUNTBLANK(B$51:B$75)&gt;0,#N/A,B71/B$51*100))</f>
        <v>111.68138020292213</v>
      </c>
      <c r="F71" s="491">
        <f t="shared" si="15"/>
        <v>94.148316439473376</v>
      </c>
      <c r="G71" s="491">
        <f t="shared" si="15"/>
        <v>118.69495596477182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188465</v>
      </c>
      <c r="C72" s="487">
        <v>32933</v>
      </c>
      <c r="D72" s="487">
        <v>17979</v>
      </c>
      <c r="E72" s="491">
        <f t="shared" si="15"/>
        <v>111.88917056026217</v>
      </c>
      <c r="F72" s="491">
        <f t="shared" si="15"/>
        <v>95.925084469299776</v>
      </c>
      <c r="G72" s="491">
        <f t="shared" si="15"/>
        <v>119.95596477181745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192180</v>
      </c>
      <c r="C73" s="487">
        <v>32116</v>
      </c>
      <c r="D73" s="487">
        <v>18521</v>
      </c>
      <c r="E73" s="491">
        <f t="shared" si="15"/>
        <v>114.09471678174295</v>
      </c>
      <c r="F73" s="491">
        <f t="shared" si="15"/>
        <v>93.545380403122451</v>
      </c>
      <c r="G73" s="491">
        <f t="shared" si="15"/>
        <v>123.5721910862023</v>
      </c>
      <c r="H73" s="492">
        <f>IF(A$51=37802,IF(ISERROR(L73)=TRUE,IF(ISBLANK(A73)=FALSE,IF(MONTH(A73)=MONTH(MAX(A$51:A$75)),A73,""),""),""),IF(ISERROR(L73)=TRUE,IF(MONTH(A73)=MONTH(MAX(A$51:A$75)),A73,""),""))</f>
        <v>43709</v>
      </c>
      <c r="I73" s="488">
        <f t="shared" si="12"/>
        <v>114.09471678174295</v>
      </c>
      <c r="J73" s="488">
        <f t="shared" si="12"/>
        <v>93.545380403122451</v>
      </c>
      <c r="K73" s="488">
        <f t="shared" si="12"/>
        <v>123.5721910862023</v>
      </c>
      <c r="L73" s="488" t="e">
        <f t="shared" si="13"/>
        <v>#N/A</v>
      </c>
    </row>
    <row r="74" spans="1:12" ht="15" customHeight="1" x14ac:dyDescent="0.2">
      <c r="A74" s="490" t="s">
        <v>478</v>
      </c>
      <c r="B74" s="487">
        <v>190941</v>
      </c>
      <c r="C74" s="487">
        <v>32165</v>
      </c>
      <c r="D74" s="487">
        <v>18473</v>
      </c>
      <c r="E74" s="491">
        <f t="shared" si="15"/>
        <v>113.35913891675918</v>
      </c>
      <c r="F74" s="491">
        <f t="shared" si="15"/>
        <v>93.688104392403588</v>
      </c>
      <c r="G74" s="491">
        <f t="shared" si="15"/>
        <v>123.25193488123833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190859</v>
      </c>
      <c r="C75" s="493">
        <v>30660</v>
      </c>
      <c r="D75" s="493">
        <v>17700</v>
      </c>
      <c r="E75" s="491">
        <f t="shared" si="15"/>
        <v>113.31045660446807</v>
      </c>
      <c r="F75" s="491">
        <f t="shared" si="15"/>
        <v>89.304439007340079</v>
      </c>
      <c r="G75" s="491">
        <f t="shared" si="15"/>
        <v>118.09447558046438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114.09471678174295</v>
      </c>
      <c r="J77" s="488">
        <f>IF(J75&lt;&gt;"",J75,IF(J74&lt;&gt;"",J74,IF(J73&lt;&gt;"",J73,IF(J72&lt;&gt;"",J72,IF(J71&lt;&gt;"",J71,IF(J70&lt;&gt;"",J70,""))))))</f>
        <v>93.545380403122451</v>
      </c>
      <c r="K77" s="488">
        <f>IF(K75&lt;&gt;"",K75,IF(K74&lt;&gt;"",K74,IF(K73&lt;&gt;"",K73,IF(K72&lt;&gt;"",K72,IF(K71&lt;&gt;"",K71,IF(K70&lt;&gt;"",K70,""))))))</f>
        <v>123.5721910862023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+14,1%</v>
      </c>
      <c r="J79" s="488" t="str">
        <f>"GeB - ausschließlich: "&amp;IF(J77&gt;100,"+","")&amp;TEXT(J77-100,"0,0")&amp;"%"</f>
        <v>GeB - ausschließlich: -6,5%</v>
      </c>
      <c r="K79" s="488" t="str">
        <f>"GeB - im Nebenjob: "&amp;IF(K77&gt;100,"+","")&amp;TEXT(K77-100,"0,0")&amp;"%"</f>
        <v>GeB - im Nebenjob: +23,6%</v>
      </c>
    </row>
    <row r="81" spans="9:9" ht="15" customHeight="1" x14ac:dyDescent="0.2">
      <c r="I81" s="488" t="str">
        <f>IF(ISERROR(HLOOKUP(1,I$78:K$79,2,FALSE)),"",HLOOKUP(1,I$78:K$79,2,FALSE))</f>
        <v>GeB - im Nebenjob: +23,6%</v>
      </c>
    </row>
    <row r="82" spans="9:9" ht="15" customHeight="1" x14ac:dyDescent="0.2">
      <c r="I82" s="488" t="str">
        <f>IF(ISERROR(HLOOKUP(2,I$78:K$79,2,FALSE)),"",HLOOKUP(2,I$78:K$79,2,FALSE))</f>
        <v>SvB: +14,1%</v>
      </c>
    </row>
    <row r="83" spans="9:9" ht="15" customHeight="1" x14ac:dyDescent="0.2">
      <c r="I83" s="488" t="str">
        <f>IF(ISERROR(HLOOKUP(3,I$78:K$79,2,FALSE)),"",HLOOKUP(3,I$78:K$79,2,FALSE))</f>
        <v>GeB - ausschließlich: -6,5%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190859</v>
      </c>
      <c r="E12" s="114">
        <v>190941</v>
      </c>
      <c r="F12" s="114">
        <v>192180</v>
      </c>
      <c r="G12" s="114">
        <v>188465</v>
      </c>
      <c r="H12" s="114">
        <v>188115</v>
      </c>
      <c r="I12" s="115">
        <v>2744</v>
      </c>
      <c r="J12" s="116">
        <v>1.458682189086463</v>
      </c>
      <c r="N12" s="117"/>
    </row>
    <row r="13" spans="1:15" s="110" customFormat="1" ht="13.5" customHeight="1" x14ac:dyDescent="0.2">
      <c r="A13" s="118" t="s">
        <v>105</v>
      </c>
      <c r="B13" s="119" t="s">
        <v>106</v>
      </c>
      <c r="C13" s="113">
        <v>55.775205780183278</v>
      </c>
      <c r="D13" s="114">
        <v>106452</v>
      </c>
      <c r="E13" s="114">
        <v>106439</v>
      </c>
      <c r="F13" s="114">
        <v>107579</v>
      </c>
      <c r="G13" s="114">
        <v>105319</v>
      </c>
      <c r="H13" s="114">
        <v>105093</v>
      </c>
      <c r="I13" s="115">
        <v>1359</v>
      </c>
      <c r="J13" s="116">
        <v>1.2931403613941936</v>
      </c>
    </row>
    <row r="14" spans="1:15" s="110" customFormat="1" ht="13.5" customHeight="1" x14ac:dyDescent="0.2">
      <c r="A14" s="120"/>
      <c r="B14" s="119" t="s">
        <v>107</v>
      </c>
      <c r="C14" s="113">
        <v>44.224794219816722</v>
      </c>
      <c r="D14" s="114">
        <v>84407</v>
      </c>
      <c r="E14" s="114">
        <v>84502</v>
      </c>
      <c r="F14" s="114">
        <v>84601</v>
      </c>
      <c r="G14" s="114">
        <v>83146</v>
      </c>
      <c r="H14" s="114">
        <v>83022</v>
      </c>
      <c r="I14" s="115">
        <v>1385</v>
      </c>
      <c r="J14" s="116">
        <v>1.6682325166823251</v>
      </c>
    </row>
    <row r="15" spans="1:15" s="110" customFormat="1" ht="13.5" customHeight="1" x14ac:dyDescent="0.2">
      <c r="A15" s="118" t="s">
        <v>105</v>
      </c>
      <c r="B15" s="121" t="s">
        <v>108</v>
      </c>
      <c r="C15" s="113">
        <v>10.282459826363965</v>
      </c>
      <c r="D15" s="114">
        <v>19625</v>
      </c>
      <c r="E15" s="114">
        <v>20249</v>
      </c>
      <c r="F15" s="114">
        <v>20965</v>
      </c>
      <c r="G15" s="114">
        <v>18926</v>
      </c>
      <c r="H15" s="114">
        <v>19574</v>
      </c>
      <c r="I15" s="115">
        <v>51</v>
      </c>
      <c r="J15" s="116">
        <v>0.26054970879738426</v>
      </c>
    </row>
    <row r="16" spans="1:15" s="110" customFormat="1" ht="13.5" customHeight="1" x14ac:dyDescent="0.2">
      <c r="A16" s="118"/>
      <c r="B16" s="121" t="s">
        <v>109</v>
      </c>
      <c r="C16" s="113">
        <v>67.014916771019443</v>
      </c>
      <c r="D16" s="114">
        <v>127904</v>
      </c>
      <c r="E16" s="114">
        <v>127825</v>
      </c>
      <c r="F16" s="114">
        <v>128863</v>
      </c>
      <c r="G16" s="114">
        <v>128063</v>
      </c>
      <c r="H16" s="114">
        <v>127867</v>
      </c>
      <c r="I16" s="115">
        <v>37</v>
      </c>
      <c r="J16" s="116">
        <v>2.8936316641510321E-2</v>
      </c>
    </row>
    <row r="17" spans="1:10" s="110" customFormat="1" ht="13.5" customHeight="1" x14ac:dyDescent="0.2">
      <c r="A17" s="118"/>
      <c r="B17" s="121" t="s">
        <v>110</v>
      </c>
      <c r="C17" s="113">
        <v>21.426812463651178</v>
      </c>
      <c r="D17" s="114">
        <v>40895</v>
      </c>
      <c r="E17" s="114">
        <v>40463</v>
      </c>
      <c r="F17" s="114">
        <v>40022</v>
      </c>
      <c r="G17" s="114">
        <v>39237</v>
      </c>
      <c r="H17" s="114">
        <v>38508</v>
      </c>
      <c r="I17" s="115">
        <v>2387</v>
      </c>
      <c r="J17" s="116">
        <v>6.1987119559572035</v>
      </c>
    </row>
    <row r="18" spans="1:10" s="110" customFormat="1" ht="13.5" customHeight="1" x14ac:dyDescent="0.2">
      <c r="A18" s="120"/>
      <c r="B18" s="121" t="s">
        <v>111</v>
      </c>
      <c r="C18" s="113">
        <v>1.2758109389654142</v>
      </c>
      <c r="D18" s="114">
        <v>2435</v>
      </c>
      <c r="E18" s="114">
        <v>2404</v>
      </c>
      <c r="F18" s="114">
        <v>2330</v>
      </c>
      <c r="G18" s="114">
        <v>2239</v>
      </c>
      <c r="H18" s="114">
        <v>2166</v>
      </c>
      <c r="I18" s="115">
        <v>269</v>
      </c>
      <c r="J18" s="116">
        <v>12.41920590951062</v>
      </c>
    </row>
    <row r="19" spans="1:10" s="110" customFormat="1" ht="13.5" customHeight="1" x14ac:dyDescent="0.2">
      <c r="A19" s="120"/>
      <c r="B19" s="121" t="s">
        <v>112</v>
      </c>
      <c r="C19" s="113">
        <v>0.3672868452627332</v>
      </c>
      <c r="D19" s="114">
        <v>701</v>
      </c>
      <c r="E19" s="114">
        <v>657</v>
      </c>
      <c r="F19" s="114">
        <v>664</v>
      </c>
      <c r="G19" s="114">
        <v>565</v>
      </c>
      <c r="H19" s="114">
        <v>540</v>
      </c>
      <c r="I19" s="115">
        <v>161</v>
      </c>
      <c r="J19" s="116">
        <v>29.814814814814813</v>
      </c>
    </row>
    <row r="20" spans="1:10" s="110" customFormat="1" ht="13.5" customHeight="1" x14ac:dyDescent="0.2">
      <c r="A20" s="118" t="s">
        <v>113</v>
      </c>
      <c r="B20" s="122" t="s">
        <v>114</v>
      </c>
      <c r="C20" s="113">
        <v>72.365987456708879</v>
      </c>
      <c r="D20" s="114">
        <v>138117</v>
      </c>
      <c r="E20" s="114">
        <v>137894</v>
      </c>
      <c r="F20" s="114">
        <v>139487</v>
      </c>
      <c r="G20" s="114">
        <v>136317</v>
      </c>
      <c r="H20" s="114">
        <v>136473</v>
      </c>
      <c r="I20" s="115">
        <v>1644</v>
      </c>
      <c r="J20" s="116">
        <v>1.2046338836253325</v>
      </c>
    </row>
    <row r="21" spans="1:10" s="110" customFormat="1" ht="13.5" customHeight="1" x14ac:dyDescent="0.2">
      <c r="A21" s="120"/>
      <c r="B21" s="122" t="s">
        <v>115</v>
      </c>
      <c r="C21" s="113">
        <v>27.634012543291121</v>
      </c>
      <c r="D21" s="114">
        <v>52742</v>
      </c>
      <c r="E21" s="114">
        <v>53047</v>
      </c>
      <c r="F21" s="114">
        <v>52693</v>
      </c>
      <c r="G21" s="114">
        <v>52148</v>
      </c>
      <c r="H21" s="114">
        <v>51642</v>
      </c>
      <c r="I21" s="115">
        <v>1100</v>
      </c>
      <c r="J21" s="116">
        <v>2.1300491847720848</v>
      </c>
    </row>
    <row r="22" spans="1:10" s="110" customFormat="1" ht="13.5" customHeight="1" x14ac:dyDescent="0.2">
      <c r="A22" s="118" t="s">
        <v>113</v>
      </c>
      <c r="B22" s="122" t="s">
        <v>116</v>
      </c>
      <c r="C22" s="113">
        <v>85.85552685490336</v>
      </c>
      <c r="D22" s="114">
        <v>163863</v>
      </c>
      <c r="E22" s="114">
        <v>164467</v>
      </c>
      <c r="F22" s="114">
        <v>164889</v>
      </c>
      <c r="G22" s="114">
        <v>162160</v>
      </c>
      <c r="H22" s="114">
        <v>162524</v>
      </c>
      <c r="I22" s="115">
        <v>1339</v>
      </c>
      <c r="J22" s="116">
        <v>0.82387831950973389</v>
      </c>
    </row>
    <row r="23" spans="1:10" s="110" customFormat="1" ht="13.5" customHeight="1" x14ac:dyDescent="0.2">
      <c r="A23" s="123"/>
      <c r="B23" s="124" t="s">
        <v>117</v>
      </c>
      <c r="C23" s="125">
        <v>14.085267134376686</v>
      </c>
      <c r="D23" s="114">
        <v>26883</v>
      </c>
      <c r="E23" s="114">
        <v>26360</v>
      </c>
      <c r="F23" s="114">
        <v>27185</v>
      </c>
      <c r="G23" s="114">
        <v>26188</v>
      </c>
      <c r="H23" s="114">
        <v>25477</v>
      </c>
      <c r="I23" s="115">
        <v>1406</v>
      </c>
      <c r="J23" s="116">
        <v>5.518703144012246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48360</v>
      </c>
      <c r="E26" s="114">
        <v>50638</v>
      </c>
      <c r="F26" s="114">
        <v>50637</v>
      </c>
      <c r="G26" s="114">
        <v>50912</v>
      </c>
      <c r="H26" s="140">
        <v>50113</v>
      </c>
      <c r="I26" s="115">
        <v>-1753</v>
      </c>
      <c r="J26" s="116">
        <v>-3.4980943068664816</v>
      </c>
    </row>
    <row r="27" spans="1:10" s="110" customFormat="1" ht="13.5" customHeight="1" x14ac:dyDescent="0.2">
      <c r="A27" s="118" t="s">
        <v>105</v>
      </c>
      <c r="B27" s="119" t="s">
        <v>106</v>
      </c>
      <c r="C27" s="113">
        <v>38.535980148883375</v>
      </c>
      <c r="D27" s="115">
        <v>18636</v>
      </c>
      <c r="E27" s="114">
        <v>19549</v>
      </c>
      <c r="F27" s="114">
        <v>19585</v>
      </c>
      <c r="G27" s="114">
        <v>19675</v>
      </c>
      <c r="H27" s="140">
        <v>19333</v>
      </c>
      <c r="I27" s="115">
        <v>-697</v>
      </c>
      <c r="J27" s="116">
        <v>-3.6052345730098794</v>
      </c>
    </row>
    <row r="28" spans="1:10" s="110" customFormat="1" ht="13.5" customHeight="1" x14ac:dyDescent="0.2">
      <c r="A28" s="120"/>
      <c r="B28" s="119" t="s">
        <v>107</v>
      </c>
      <c r="C28" s="113">
        <v>61.464019851116625</v>
      </c>
      <c r="D28" s="115">
        <v>29724</v>
      </c>
      <c r="E28" s="114">
        <v>31089</v>
      </c>
      <c r="F28" s="114">
        <v>31052</v>
      </c>
      <c r="G28" s="114">
        <v>31237</v>
      </c>
      <c r="H28" s="140">
        <v>30780</v>
      </c>
      <c r="I28" s="115">
        <v>-1056</v>
      </c>
      <c r="J28" s="116">
        <v>-3.4307992202729043</v>
      </c>
    </row>
    <row r="29" spans="1:10" s="110" customFormat="1" ht="13.5" customHeight="1" x14ac:dyDescent="0.2">
      <c r="A29" s="118" t="s">
        <v>105</v>
      </c>
      <c r="B29" s="121" t="s">
        <v>108</v>
      </c>
      <c r="C29" s="113">
        <v>18.056244830438377</v>
      </c>
      <c r="D29" s="115">
        <v>8732</v>
      </c>
      <c r="E29" s="114">
        <v>9434</v>
      </c>
      <c r="F29" s="114">
        <v>9380</v>
      </c>
      <c r="G29" s="114">
        <v>9517</v>
      </c>
      <c r="H29" s="140">
        <v>9086</v>
      </c>
      <c r="I29" s="115">
        <v>-354</v>
      </c>
      <c r="J29" s="116">
        <v>-3.8961038961038961</v>
      </c>
    </row>
    <row r="30" spans="1:10" s="110" customFormat="1" ht="13.5" customHeight="1" x14ac:dyDescent="0.2">
      <c r="A30" s="118"/>
      <c r="B30" s="121" t="s">
        <v>109</v>
      </c>
      <c r="C30" s="113">
        <v>47.1505376344086</v>
      </c>
      <c r="D30" s="115">
        <v>22802</v>
      </c>
      <c r="E30" s="114">
        <v>24068</v>
      </c>
      <c r="F30" s="114">
        <v>24091</v>
      </c>
      <c r="G30" s="114">
        <v>24327</v>
      </c>
      <c r="H30" s="140">
        <v>24235</v>
      </c>
      <c r="I30" s="115">
        <v>-1433</v>
      </c>
      <c r="J30" s="116">
        <v>-5.9129358365999591</v>
      </c>
    </row>
    <row r="31" spans="1:10" s="110" customFormat="1" ht="13.5" customHeight="1" x14ac:dyDescent="0.2">
      <c r="A31" s="118"/>
      <c r="B31" s="121" t="s">
        <v>110</v>
      </c>
      <c r="C31" s="113">
        <v>19.751861042183624</v>
      </c>
      <c r="D31" s="115">
        <v>9552</v>
      </c>
      <c r="E31" s="114">
        <v>9684</v>
      </c>
      <c r="F31" s="114">
        <v>9771</v>
      </c>
      <c r="G31" s="114">
        <v>9768</v>
      </c>
      <c r="H31" s="140">
        <v>9574</v>
      </c>
      <c r="I31" s="115">
        <v>-22</v>
      </c>
      <c r="J31" s="116">
        <v>-0.22978901190724879</v>
      </c>
    </row>
    <row r="32" spans="1:10" s="110" customFormat="1" ht="13.5" customHeight="1" x14ac:dyDescent="0.2">
      <c r="A32" s="120"/>
      <c r="B32" s="121" t="s">
        <v>111</v>
      </c>
      <c r="C32" s="113">
        <v>15.041356492969395</v>
      </c>
      <c r="D32" s="115">
        <v>7274</v>
      </c>
      <c r="E32" s="114">
        <v>7452</v>
      </c>
      <c r="F32" s="114">
        <v>7395</v>
      </c>
      <c r="G32" s="114">
        <v>7300</v>
      </c>
      <c r="H32" s="140">
        <v>7218</v>
      </c>
      <c r="I32" s="115">
        <v>56</v>
      </c>
      <c r="J32" s="116">
        <v>0.77583818232197288</v>
      </c>
    </row>
    <row r="33" spans="1:10" s="110" customFormat="1" ht="13.5" customHeight="1" x14ac:dyDescent="0.2">
      <c r="A33" s="120"/>
      <c r="B33" s="121" t="s">
        <v>112</v>
      </c>
      <c r="C33" s="113">
        <v>1.4867659222497933</v>
      </c>
      <c r="D33" s="115">
        <v>719</v>
      </c>
      <c r="E33" s="114">
        <v>690</v>
      </c>
      <c r="F33" s="114">
        <v>702</v>
      </c>
      <c r="G33" s="114">
        <v>600</v>
      </c>
      <c r="H33" s="140">
        <v>573</v>
      </c>
      <c r="I33" s="115">
        <v>146</v>
      </c>
      <c r="J33" s="116">
        <v>25.479930191972077</v>
      </c>
    </row>
    <row r="34" spans="1:10" s="110" customFormat="1" ht="13.5" customHeight="1" x14ac:dyDescent="0.2">
      <c r="A34" s="118" t="s">
        <v>113</v>
      </c>
      <c r="B34" s="122" t="s">
        <v>116</v>
      </c>
      <c r="C34" s="113">
        <v>87.630272952853602</v>
      </c>
      <c r="D34" s="115">
        <v>42378</v>
      </c>
      <c r="E34" s="114">
        <v>44288</v>
      </c>
      <c r="F34" s="114">
        <v>44321</v>
      </c>
      <c r="G34" s="114">
        <v>44715</v>
      </c>
      <c r="H34" s="140">
        <v>44049</v>
      </c>
      <c r="I34" s="115">
        <v>-1671</v>
      </c>
      <c r="J34" s="116">
        <v>-3.7935026901859294</v>
      </c>
    </row>
    <row r="35" spans="1:10" s="110" customFormat="1" ht="13.5" customHeight="1" x14ac:dyDescent="0.2">
      <c r="A35" s="118"/>
      <c r="B35" s="119" t="s">
        <v>117</v>
      </c>
      <c r="C35" s="113">
        <v>12.040942928039703</v>
      </c>
      <c r="D35" s="115">
        <v>5823</v>
      </c>
      <c r="E35" s="114">
        <v>6163</v>
      </c>
      <c r="F35" s="114">
        <v>6154</v>
      </c>
      <c r="G35" s="114">
        <v>6039</v>
      </c>
      <c r="H35" s="140">
        <v>5910</v>
      </c>
      <c r="I35" s="115">
        <v>-87</v>
      </c>
      <c r="J35" s="116">
        <v>-1.4720812182741116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30660</v>
      </c>
      <c r="E37" s="114">
        <v>32165</v>
      </c>
      <c r="F37" s="114">
        <v>32116</v>
      </c>
      <c r="G37" s="114">
        <v>32933</v>
      </c>
      <c r="H37" s="140">
        <v>32323</v>
      </c>
      <c r="I37" s="115">
        <v>-1663</v>
      </c>
      <c r="J37" s="116">
        <v>-5.1449432292794608</v>
      </c>
    </row>
    <row r="38" spans="1:10" s="110" customFormat="1" ht="13.5" customHeight="1" x14ac:dyDescent="0.2">
      <c r="A38" s="118" t="s">
        <v>105</v>
      </c>
      <c r="B38" s="119" t="s">
        <v>106</v>
      </c>
      <c r="C38" s="113">
        <v>35.593607305936075</v>
      </c>
      <c r="D38" s="115">
        <v>10913</v>
      </c>
      <c r="E38" s="114">
        <v>11447</v>
      </c>
      <c r="F38" s="114">
        <v>11409</v>
      </c>
      <c r="G38" s="114">
        <v>11784</v>
      </c>
      <c r="H38" s="140">
        <v>11535</v>
      </c>
      <c r="I38" s="115">
        <v>-622</v>
      </c>
      <c r="J38" s="116">
        <v>-5.3922843519722585</v>
      </c>
    </row>
    <row r="39" spans="1:10" s="110" customFormat="1" ht="13.5" customHeight="1" x14ac:dyDescent="0.2">
      <c r="A39" s="120"/>
      <c r="B39" s="119" t="s">
        <v>107</v>
      </c>
      <c r="C39" s="113">
        <v>64.406392694063925</v>
      </c>
      <c r="D39" s="115">
        <v>19747</v>
      </c>
      <c r="E39" s="114">
        <v>20718</v>
      </c>
      <c r="F39" s="114">
        <v>20707</v>
      </c>
      <c r="G39" s="114">
        <v>21149</v>
      </c>
      <c r="H39" s="140">
        <v>20788</v>
      </c>
      <c r="I39" s="115">
        <v>-1041</v>
      </c>
      <c r="J39" s="116">
        <v>-5.0076967481239176</v>
      </c>
    </row>
    <row r="40" spans="1:10" s="110" customFormat="1" ht="13.5" customHeight="1" x14ac:dyDescent="0.2">
      <c r="A40" s="118" t="s">
        <v>105</v>
      </c>
      <c r="B40" s="121" t="s">
        <v>108</v>
      </c>
      <c r="C40" s="113">
        <v>21.379647749510763</v>
      </c>
      <c r="D40" s="115">
        <v>6555</v>
      </c>
      <c r="E40" s="114">
        <v>7087</v>
      </c>
      <c r="F40" s="114">
        <v>6957</v>
      </c>
      <c r="G40" s="114">
        <v>7395</v>
      </c>
      <c r="H40" s="140">
        <v>6903</v>
      </c>
      <c r="I40" s="115">
        <v>-348</v>
      </c>
      <c r="J40" s="116">
        <v>-5.0412863972186006</v>
      </c>
    </row>
    <row r="41" spans="1:10" s="110" customFormat="1" ht="13.5" customHeight="1" x14ac:dyDescent="0.2">
      <c r="A41" s="118"/>
      <c r="B41" s="121" t="s">
        <v>109</v>
      </c>
      <c r="C41" s="113">
        <v>35.091324200913242</v>
      </c>
      <c r="D41" s="115">
        <v>10759</v>
      </c>
      <c r="E41" s="114">
        <v>11444</v>
      </c>
      <c r="F41" s="114">
        <v>11467</v>
      </c>
      <c r="G41" s="114">
        <v>11843</v>
      </c>
      <c r="H41" s="140">
        <v>11886</v>
      </c>
      <c r="I41" s="115">
        <v>-1127</v>
      </c>
      <c r="J41" s="116">
        <v>-9.4817432273262661</v>
      </c>
    </row>
    <row r="42" spans="1:10" s="110" customFormat="1" ht="13.5" customHeight="1" x14ac:dyDescent="0.2">
      <c r="A42" s="118"/>
      <c r="B42" s="121" t="s">
        <v>110</v>
      </c>
      <c r="C42" s="113">
        <v>20.521852576647099</v>
      </c>
      <c r="D42" s="115">
        <v>6292</v>
      </c>
      <c r="E42" s="114">
        <v>6414</v>
      </c>
      <c r="F42" s="114">
        <v>6531</v>
      </c>
      <c r="G42" s="114">
        <v>6628</v>
      </c>
      <c r="H42" s="140">
        <v>6541</v>
      </c>
      <c r="I42" s="115">
        <v>-249</v>
      </c>
      <c r="J42" s="116">
        <v>-3.8067573765479286</v>
      </c>
    </row>
    <row r="43" spans="1:10" s="110" customFormat="1" ht="13.5" customHeight="1" x14ac:dyDescent="0.2">
      <c r="A43" s="120"/>
      <c r="B43" s="121" t="s">
        <v>111</v>
      </c>
      <c r="C43" s="113">
        <v>23.007175472928896</v>
      </c>
      <c r="D43" s="115">
        <v>7054</v>
      </c>
      <c r="E43" s="114">
        <v>7220</v>
      </c>
      <c r="F43" s="114">
        <v>7161</v>
      </c>
      <c r="G43" s="114">
        <v>7067</v>
      </c>
      <c r="H43" s="140">
        <v>6993</v>
      </c>
      <c r="I43" s="115">
        <v>61</v>
      </c>
      <c r="J43" s="116">
        <v>0.87230087230087228</v>
      </c>
    </row>
    <row r="44" spans="1:10" s="110" customFormat="1" ht="13.5" customHeight="1" x14ac:dyDescent="0.2">
      <c r="A44" s="120"/>
      <c r="B44" s="121" t="s">
        <v>112</v>
      </c>
      <c r="C44" s="113">
        <v>2.1624266144814088</v>
      </c>
      <c r="D44" s="115">
        <v>663</v>
      </c>
      <c r="E44" s="114">
        <v>633</v>
      </c>
      <c r="F44" s="114">
        <v>640</v>
      </c>
      <c r="G44" s="114">
        <v>548</v>
      </c>
      <c r="H44" s="140">
        <v>530</v>
      </c>
      <c r="I44" s="115">
        <v>133</v>
      </c>
      <c r="J44" s="116">
        <v>25.09433962264151</v>
      </c>
    </row>
    <row r="45" spans="1:10" s="110" customFormat="1" ht="13.5" customHeight="1" x14ac:dyDescent="0.2">
      <c r="A45" s="118" t="s">
        <v>113</v>
      </c>
      <c r="B45" s="122" t="s">
        <v>116</v>
      </c>
      <c r="C45" s="113">
        <v>86.960208741030655</v>
      </c>
      <c r="D45" s="115">
        <v>26662</v>
      </c>
      <c r="E45" s="114">
        <v>27843</v>
      </c>
      <c r="F45" s="114">
        <v>27812</v>
      </c>
      <c r="G45" s="114">
        <v>28610</v>
      </c>
      <c r="H45" s="140">
        <v>28075</v>
      </c>
      <c r="I45" s="115">
        <v>-1413</v>
      </c>
      <c r="J45" s="116">
        <v>-5.0329474621549419</v>
      </c>
    </row>
    <row r="46" spans="1:10" s="110" customFormat="1" ht="13.5" customHeight="1" x14ac:dyDescent="0.2">
      <c r="A46" s="118"/>
      <c r="B46" s="119" t="s">
        <v>117</v>
      </c>
      <c r="C46" s="113">
        <v>12.527723418134377</v>
      </c>
      <c r="D46" s="115">
        <v>3841</v>
      </c>
      <c r="E46" s="114">
        <v>4136</v>
      </c>
      <c r="F46" s="114">
        <v>4143</v>
      </c>
      <c r="G46" s="114">
        <v>4167</v>
      </c>
      <c r="H46" s="140">
        <v>4096</v>
      </c>
      <c r="I46" s="115">
        <v>-255</v>
      </c>
      <c r="J46" s="116">
        <v>-6.2255859375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17700</v>
      </c>
      <c r="E48" s="114">
        <v>18473</v>
      </c>
      <c r="F48" s="114">
        <v>18521</v>
      </c>
      <c r="G48" s="114">
        <v>17979</v>
      </c>
      <c r="H48" s="140">
        <v>17790</v>
      </c>
      <c r="I48" s="115">
        <v>-90</v>
      </c>
      <c r="J48" s="116">
        <v>-0.50590219224283306</v>
      </c>
    </row>
    <row r="49" spans="1:12" s="110" customFormat="1" ht="13.5" customHeight="1" x14ac:dyDescent="0.2">
      <c r="A49" s="118" t="s">
        <v>105</v>
      </c>
      <c r="B49" s="119" t="s">
        <v>106</v>
      </c>
      <c r="C49" s="113">
        <v>43.632768361581924</v>
      </c>
      <c r="D49" s="115">
        <v>7723</v>
      </c>
      <c r="E49" s="114">
        <v>8102</v>
      </c>
      <c r="F49" s="114">
        <v>8176</v>
      </c>
      <c r="G49" s="114">
        <v>7891</v>
      </c>
      <c r="H49" s="140">
        <v>7798</v>
      </c>
      <c r="I49" s="115">
        <v>-75</v>
      </c>
      <c r="J49" s="116">
        <v>-0.96178507309566552</v>
      </c>
    </row>
    <row r="50" spans="1:12" s="110" customFormat="1" ht="13.5" customHeight="1" x14ac:dyDescent="0.2">
      <c r="A50" s="120"/>
      <c r="B50" s="119" t="s">
        <v>107</v>
      </c>
      <c r="C50" s="113">
        <v>56.367231638418076</v>
      </c>
      <c r="D50" s="115">
        <v>9977</v>
      </c>
      <c r="E50" s="114">
        <v>10371</v>
      </c>
      <c r="F50" s="114">
        <v>10345</v>
      </c>
      <c r="G50" s="114">
        <v>10088</v>
      </c>
      <c r="H50" s="140">
        <v>9992</v>
      </c>
      <c r="I50" s="115">
        <v>-15</v>
      </c>
      <c r="J50" s="116">
        <v>-0.1501200960768615</v>
      </c>
    </row>
    <row r="51" spans="1:12" s="110" customFormat="1" ht="13.5" customHeight="1" x14ac:dyDescent="0.2">
      <c r="A51" s="118" t="s">
        <v>105</v>
      </c>
      <c r="B51" s="121" t="s">
        <v>108</v>
      </c>
      <c r="C51" s="113">
        <v>12.299435028248588</v>
      </c>
      <c r="D51" s="115">
        <v>2177</v>
      </c>
      <c r="E51" s="114">
        <v>2347</v>
      </c>
      <c r="F51" s="114">
        <v>2423</v>
      </c>
      <c r="G51" s="114">
        <v>2122</v>
      </c>
      <c r="H51" s="140">
        <v>2183</v>
      </c>
      <c r="I51" s="115">
        <v>-6</v>
      </c>
      <c r="J51" s="116">
        <v>-0.27485112230874942</v>
      </c>
    </row>
    <row r="52" spans="1:12" s="110" customFormat="1" ht="13.5" customHeight="1" x14ac:dyDescent="0.2">
      <c r="A52" s="118"/>
      <c r="B52" s="121" t="s">
        <v>109</v>
      </c>
      <c r="C52" s="113">
        <v>68.039548022598865</v>
      </c>
      <c r="D52" s="115">
        <v>12043</v>
      </c>
      <c r="E52" s="114">
        <v>12624</v>
      </c>
      <c r="F52" s="114">
        <v>12624</v>
      </c>
      <c r="G52" s="114">
        <v>12484</v>
      </c>
      <c r="H52" s="140">
        <v>12349</v>
      </c>
      <c r="I52" s="115">
        <v>-306</v>
      </c>
      <c r="J52" s="116">
        <v>-2.4779334359057414</v>
      </c>
    </row>
    <row r="53" spans="1:12" s="110" customFormat="1" ht="13.5" customHeight="1" x14ac:dyDescent="0.2">
      <c r="A53" s="118"/>
      <c r="B53" s="121" t="s">
        <v>110</v>
      </c>
      <c r="C53" s="113">
        <v>18.418079096045197</v>
      </c>
      <c r="D53" s="115">
        <v>3260</v>
      </c>
      <c r="E53" s="114">
        <v>3270</v>
      </c>
      <c r="F53" s="114">
        <v>3240</v>
      </c>
      <c r="G53" s="114">
        <v>3140</v>
      </c>
      <c r="H53" s="140">
        <v>3033</v>
      </c>
      <c r="I53" s="115">
        <v>227</v>
      </c>
      <c r="J53" s="116">
        <v>7.4843389383448731</v>
      </c>
    </row>
    <row r="54" spans="1:12" s="110" customFormat="1" ht="13.5" customHeight="1" x14ac:dyDescent="0.2">
      <c r="A54" s="120"/>
      <c r="B54" s="121" t="s">
        <v>111</v>
      </c>
      <c r="C54" s="113">
        <v>1.2429378531073447</v>
      </c>
      <c r="D54" s="115">
        <v>220</v>
      </c>
      <c r="E54" s="114">
        <v>232</v>
      </c>
      <c r="F54" s="114">
        <v>234</v>
      </c>
      <c r="G54" s="114">
        <v>233</v>
      </c>
      <c r="H54" s="140">
        <v>225</v>
      </c>
      <c r="I54" s="115">
        <v>-5</v>
      </c>
      <c r="J54" s="116">
        <v>-2.2222222222222223</v>
      </c>
    </row>
    <row r="55" spans="1:12" s="110" customFormat="1" ht="13.5" customHeight="1" x14ac:dyDescent="0.2">
      <c r="A55" s="120"/>
      <c r="B55" s="121" t="s">
        <v>112</v>
      </c>
      <c r="C55" s="113">
        <v>0.31638418079096048</v>
      </c>
      <c r="D55" s="115">
        <v>56</v>
      </c>
      <c r="E55" s="114">
        <v>57</v>
      </c>
      <c r="F55" s="114">
        <v>62</v>
      </c>
      <c r="G55" s="114">
        <v>52</v>
      </c>
      <c r="H55" s="140">
        <v>43</v>
      </c>
      <c r="I55" s="115">
        <v>13</v>
      </c>
      <c r="J55" s="116">
        <v>30.232558139534884</v>
      </c>
    </row>
    <row r="56" spans="1:12" s="110" customFormat="1" ht="13.5" customHeight="1" x14ac:dyDescent="0.2">
      <c r="A56" s="118" t="s">
        <v>113</v>
      </c>
      <c r="B56" s="122" t="s">
        <v>116</v>
      </c>
      <c r="C56" s="113">
        <v>88.790960451977398</v>
      </c>
      <c r="D56" s="115">
        <v>15716</v>
      </c>
      <c r="E56" s="114">
        <v>16445</v>
      </c>
      <c r="F56" s="114">
        <v>16509</v>
      </c>
      <c r="G56" s="114">
        <v>16105</v>
      </c>
      <c r="H56" s="140">
        <v>15974</v>
      </c>
      <c r="I56" s="115">
        <v>-258</v>
      </c>
      <c r="J56" s="116">
        <v>-1.6151245774383374</v>
      </c>
    </row>
    <row r="57" spans="1:12" s="110" customFormat="1" ht="13.5" customHeight="1" x14ac:dyDescent="0.2">
      <c r="A57" s="142"/>
      <c r="B57" s="124" t="s">
        <v>117</v>
      </c>
      <c r="C57" s="125">
        <v>11.197740112994349</v>
      </c>
      <c r="D57" s="143">
        <v>1982</v>
      </c>
      <c r="E57" s="144">
        <v>2027</v>
      </c>
      <c r="F57" s="144">
        <v>2011</v>
      </c>
      <c r="G57" s="144">
        <v>1872</v>
      </c>
      <c r="H57" s="145">
        <v>1814</v>
      </c>
      <c r="I57" s="143">
        <v>168</v>
      </c>
      <c r="J57" s="146">
        <v>9.2613009922822496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190859</v>
      </c>
      <c r="E12" s="236">
        <v>190941</v>
      </c>
      <c r="F12" s="114">
        <v>192180</v>
      </c>
      <c r="G12" s="114">
        <v>188465</v>
      </c>
      <c r="H12" s="140">
        <v>188115</v>
      </c>
      <c r="I12" s="115">
        <v>2744</v>
      </c>
      <c r="J12" s="116">
        <v>1.458682189086463</v>
      </c>
    </row>
    <row r="13" spans="1:15" s="110" customFormat="1" ht="12" customHeight="1" x14ac:dyDescent="0.2">
      <c r="A13" s="118" t="s">
        <v>105</v>
      </c>
      <c r="B13" s="119" t="s">
        <v>106</v>
      </c>
      <c r="C13" s="113">
        <v>55.775205780183278</v>
      </c>
      <c r="D13" s="115">
        <v>106452</v>
      </c>
      <c r="E13" s="114">
        <v>106439</v>
      </c>
      <c r="F13" s="114">
        <v>107579</v>
      </c>
      <c r="G13" s="114">
        <v>105319</v>
      </c>
      <c r="H13" s="140">
        <v>105093</v>
      </c>
      <c r="I13" s="115">
        <v>1359</v>
      </c>
      <c r="J13" s="116">
        <v>1.2931403613941936</v>
      </c>
    </row>
    <row r="14" spans="1:15" s="110" customFormat="1" ht="12" customHeight="1" x14ac:dyDescent="0.2">
      <c r="A14" s="118"/>
      <c r="B14" s="119" t="s">
        <v>107</v>
      </c>
      <c r="C14" s="113">
        <v>44.224794219816722</v>
      </c>
      <c r="D14" s="115">
        <v>84407</v>
      </c>
      <c r="E14" s="114">
        <v>84502</v>
      </c>
      <c r="F14" s="114">
        <v>84601</v>
      </c>
      <c r="G14" s="114">
        <v>83146</v>
      </c>
      <c r="H14" s="140">
        <v>83022</v>
      </c>
      <c r="I14" s="115">
        <v>1385</v>
      </c>
      <c r="J14" s="116">
        <v>1.6682325166823251</v>
      </c>
    </row>
    <row r="15" spans="1:15" s="110" customFormat="1" ht="12" customHeight="1" x14ac:dyDescent="0.2">
      <c r="A15" s="118" t="s">
        <v>105</v>
      </c>
      <c r="B15" s="121" t="s">
        <v>108</v>
      </c>
      <c r="C15" s="113">
        <v>10.282459826363965</v>
      </c>
      <c r="D15" s="115">
        <v>19625</v>
      </c>
      <c r="E15" s="114">
        <v>20249</v>
      </c>
      <c r="F15" s="114">
        <v>20965</v>
      </c>
      <c r="G15" s="114">
        <v>18926</v>
      </c>
      <c r="H15" s="140">
        <v>19574</v>
      </c>
      <c r="I15" s="115">
        <v>51</v>
      </c>
      <c r="J15" s="116">
        <v>0.26054970879738426</v>
      </c>
    </row>
    <row r="16" spans="1:15" s="110" customFormat="1" ht="12" customHeight="1" x14ac:dyDescent="0.2">
      <c r="A16" s="118"/>
      <c r="B16" s="121" t="s">
        <v>109</v>
      </c>
      <c r="C16" s="113">
        <v>67.014916771019443</v>
      </c>
      <c r="D16" s="115">
        <v>127904</v>
      </c>
      <c r="E16" s="114">
        <v>127825</v>
      </c>
      <c r="F16" s="114">
        <v>128863</v>
      </c>
      <c r="G16" s="114">
        <v>128063</v>
      </c>
      <c r="H16" s="140">
        <v>127867</v>
      </c>
      <c r="I16" s="115">
        <v>37</v>
      </c>
      <c r="J16" s="116">
        <v>2.8936316641510321E-2</v>
      </c>
    </row>
    <row r="17" spans="1:10" s="110" customFormat="1" ht="12" customHeight="1" x14ac:dyDescent="0.2">
      <c r="A17" s="118"/>
      <c r="B17" s="121" t="s">
        <v>110</v>
      </c>
      <c r="C17" s="113">
        <v>21.426812463651178</v>
      </c>
      <c r="D17" s="115">
        <v>40895</v>
      </c>
      <c r="E17" s="114">
        <v>40463</v>
      </c>
      <c r="F17" s="114">
        <v>40022</v>
      </c>
      <c r="G17" s="114">
        <v>39237</v>
      </c>
      <c r="H17" s="140">
        <v>38508</v>
      </c>
      <c r="I17" s="115">
        <v>2387</v>
      </c>
      <c r="J17" s="116">
        <v>6.1987119559572035</v>
      </c>
    </row>
    <row r="18" spans="1:10" s="110" customFormat="1" ht="12" customHeight="1" x14ac:dyDescent="0.2">
      <c r="A18" s="120"/>
      <c r="B18" s="121" t="s">
        <v>111</v>
      </c>
      <c r="C18" s="113">
        <v>1.2758109389654142</v>
      </c>
      <c r="D18" s="115">
        <v>2435</v>
      </c>
      <c r="E18" s="114">
        <v>2404</v>
      </c>
      <c r="F18" s="114">
        <v>2330</v>
      </c>
      <c r="G18" s="114">
        <v>2239</v>
      </c>
      <c r="H18" s="140">
        <v>2166</v>
      </c>
      <c r="I18" s="115">
        <v>269</v>
      </c>
      <c r="J18" s="116">
        <v>12.41920590951062</v>
      </c>
    </row>
    <row r="19" spans="1:10" s="110" customFormat="1" ht="12" customHeight="1" x14ac:dyDescent="0.2">
      <c r="A19" s="120"/>
      <c r="B19" s="121" t="s">
        <v>112</v>
      </c>
      <c r="C19" s="113">
        <v>0.3672868452627332</v>
      </c>
      <c r="D19" s="115">
        <v>701</v>
      </c>
      <c r="E19" s="114">
        <v>657</v>
      </c>
      <c r="F19" s="114">
        <v>664</v>
      </c>
      <c r="G19" s="114">
        <v>565</v>
      </c>
      <c r="H19" s="140">
        <v>540</v>
      </c>
      <c r="I19" s="115">
        <v>161</v>
      </c>
      <c r="J19" s="116">
        <v>29.814814814814813</v>
      </c>
    </row>
    <row r="20" spans="1:10" s="110" customFormat="1" ht="12" customHeight="1" x14ac:dyDescent="0.2">
      <c r="A20" s="118" t="s">
        <v>113</v>
      </c>
      <c r="B20" s="119" t="s">
        <v>181</v>
      </c>
      <c r="C20" s="113">
        <v>72.365987456708879</v>
      </c>
      <c r="D20" s="115">
        <v>138117</v>
      </c>
      <c r="E20" s="114">
        <v>137894</v>
      </c>
      <c r="F20" s="114">
        <v>139487</v>
      </c>
      <c r="G20" s="114">
        <v>136317</v>
      </c>
      <c r="H20" s="140">
        <v>136473</v>
      </c>
      <c r="I20" s="115">
        <v>1644</v>
      </c>
      <c r="J20" s="116">
        <v>1.2046338836253325</v>
      </c>
    </row>
    <row r="21" spans="1:10" s="110" customFormat="1" ht="12" customHeight="1" x14ac:dyDescent="0.2">
      <c r="A21" s="118"/>
      <c r="B21" s="119" t="s">
        <v>182</v>
      </c>
      <c r="C21" s="113">
        <v>27.634012543291121</v>
      </c>
      <c r="D21" s="115">
        <v>52742</v>
      </c>
      <c r="E21" s="114">
        <v>53047</v>
      </c>
      <c r="F21" s="114">
        <v>52693</v>
      </c>
      <c r="G21" s="114">
        <v>52148</v>
      </c>
      <c r="H21" s="140">
        <v>51642</v>
      </c>
      <c r="I21" s="115">
        <v>1100</v>
      </c>
      <c r="J21" s="116">
        <v>2.1300491847720848</v>
      </c>
    </row>
    <row r="22" spans="1:10" s="110" customFormat="1" ht="12" customHeight="1" x14ac:dyDescent="0.2">
      <c r="A22" s="118" t="s">
        <v>113</v>
      </c>
      <c r="B22" s="119" t="s">
        <v>116</v>
      </c>
      <c r="C22" s="113">
        <v>85.85552685490336</v>
      </c>
      <c r="D22" s="115">
        <v>163863</v>
      </c>
      <c r="E22" s="114">
        <v>164467</v>
      </c>
      <c r="F22" s="114">
        <v>164889</v>
      </c>
      <c r="G22" s="114">
        <v>162160</v>
      </c>
      <c r="H22" s="140">
        <v>162524</v>
      </c>
      <c r="I22" s="115">
        <v>1339</v>
      </c>
      <c r="J22" s="116">
        <v>0.82387831950973389</v>
      </c>
    </row>
    <row r="23" spans="1:10" s="110" customFormat="1" ht="12" customHeight="1" x14ac:dyDescent="0.2">
      <c r="A23" s="118"/>
      <c r="B23" s="119" t="s">
        <v>117</v>
      </c>
      <c r="C23" s="113">
        <v>14.085267134376686</v>
      </c>
      <c r="D23" s="115">
        <v>26883</v>
      </c>
      <c r="E23" s="114">
        <v>26360</v>
      </c>
      <c r="F23" s="114">
        <v>27185</v>
      </c>
      <c r="G23" s="114">
        <v>26188</v>
      </c>
      <c r="H23" s="140">
        <v>25477</v>
      </c>
      <c r="I23" s="115">
        <v>1406</v>
      </c>
      <c r="J23" s="116">
        <v>5.518703144012246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198360</v>
      </c>
      <c r="E64" s="236">
        <v>198709</v>
      </c>
      <c r="F64" s="236">
        <v>199449</v>
      </c>
      <c r="G64" s="236">
        <v>195705</v>
      </c>
      <c r="H64" s="140">
        <v>195807</v>
      </c>
      <c r="I64" s="115">
        <v>2553</v>
      </c>
      <c r="J64" s="116">
        <v>1.3038348986502015</v>
      </c>
    </row>
    <row r="65" spans="1:12" s="110" customFormat="1" ht="12" customHeight="1" x14ac:dyDescent="0.2">
      <c r="A65" s="118" t="s">
        <v>105</v>
      </c>
      <c r="B65" s="119" t="s">
        <v>106</v>
      </c>
      <c r="C65" s="113">
        <v>54.114236741278482</v>
      </c>
      <c r="D65" s="235">
        <v>107341</v>
      </c>
      <c r="E65" s="236">
        <v>107540</v>
      </c>
      <c r="F65" s="236">
        <v>108314</v>
      </c>
      <c r="G65" s="236">
        <v>106230</v>
      </c>
      <c r="H65" s="140">
        <v>106272</v>
      </c>
      <c r="I65" s="115">
        <v>1069</v>
      </c>
      <c r="J65" s="116">
        <v>1.0059093646492021</v>
      </c>
    </row>
    <row r="66" spans="1:12" s="110" customFormat="1" ht="12" customHeight="1" x14ac:dyDescent="0.2">
      <c r="A66" s="118"/>
      <c r="B66" s="119" t="s">
        <v>107</v>
      </c>
      <c r="C66" s="113">
        <v>45.885763258721518</v>
      </c>
      <c r="D66" s="235">
        <v>91019</v>
      </c>
      <c r="E66" s="236">
        <v>91169</v>
      </c>
      <c r="F66" s="236">
        <v>91135</v>
      </c>
      <c r="G66" s="236">
        <v>89475</v>
      </c>
      <c r="H66" s="140">
        <v>89535</v>
      </c>
      <c r="I66" s="115">
        <v>1484</v>
      </c>
      <c r="J66" s="116">
        <v>1.6574523929189702</v>
      </c>
    </row>
    <row r="67" spans="1:12" s="110" customFormat="1" ht="12" customHeight="1" x14ac:dyDescent="0.2">
      <c r="A67" s="118" t="s">
        <v>105</v>
      </c>
      <c r="B67" s="121" t="s">
        <v>108</v>
      </c>
      <c r="C67" s="113">
        <v>9.8729582577132486</v>
      </c>
      <c r="D67" s="235">
        <v>19584</v>
      </c>
      <c r="E67" s="236">
        <v>20361</v>
      </c>
      <c r="F67" s="236">
        <v>20963</v>
      </c>
      <c r="G67" s="236">
        <v>19026</v>
      </c>
      <c r="H67" s="140">
        <v>19701</v>
      </c>
      <c r="I67" s="115">
        <v>-117</v>
      </c>
      <c r="J67" s="116">
        <v>-0.59387848332571946</v>
      </c>
    </row>
    <row r="68" spans="1:12" s="110" customFormat="1" ht="12" customHeight="1" x14ac:dyDescent="0.2">
      <c r="A68" s="118"/>
      <c r="B68" s="121" t="s">
        <v>109</v>
      </c>
      <c r="C68" s="113">
        <v>67.052329098608595</v>
      </c>
      <c r="D68" s="235">
        <v>133005</v>
      </c>
      <c r="E68" s="236">
        <v>133111</v>
      </c>
      <c r="F68" s="236">
        <v>133922</v>
      </c>
      <c r="G68" s="236">
        <v>133032</v>
      </c>
      <c r="H68" s="140">
        <v>133236</v>
      </c>
      <c r="I68" s="115">
        <v>-231</v>
      </c>
      <c r="J68" s="116">
        <v>-0.17337656489237144</v>
      </c>
    </row>
    <row r="69" spans="1:12" s="110" customFormat="1" ht="12" customHeight="1" x14ac:dyDescent="0.2">
      <c r="A69" s="118"/>
      <c r="B69" s="121" t="s">
        <v>110</v>
      </c>
      <c r="C69" s="113">
        <v>21.793708408953417</v>
      </c>
      <c r="D69" s="235">
        <v>43230</v>
      </c>
      <c r="E69" s="236">
        <v>42714</v>
      </c>
      <c r="F69" s="236">
        <v>42104</v>
      </c>
      <c r="G69" s="236">
        <v>41274</v>
      </c>
      <c r="H69" s="140">
        <v>40565</v>
      </c>
      <c r="I69" s="115">
        <v>2665</v>
      </c>
      <c r="J69" s="116">
        <v>6.569702945889313</v>
      </c>
    </row>
    <row r="70" spans="1:12" s="110" customFormat="1" ht="12" customHeight="1" x14ac:dyDescent="0.2">
      <c r="A70" s="120"/>
      <c r="B70" s="121" t="s">
        <v>111</v>
      </c>
      <c r="C70" s="113">
        <v>1.2810042347247428</v>
      </c>
      <c r="D70" s="235">
        <v>2541</v>
      </c>
      <c r="E70" s="236">
        <v>2523</v>
      </c>
      <c r="F70" s="236">
        <v>2460</v>
      </c>
      <c r="G70" s="236">
        <v>2373</v>
      </c>
      <c r="H70" s="140">
        <v>2305</v>
      </c>
      <c r="I70" s="115">
        <v>236</v>
      </c>
      <c r="J70" s="116">
        <v>10.238611713665943</v>
      </c>
    </row>
    <row r="71" spans="1:12" s="110" customFormat="1" ht="12" customHeight="1" x14ac:dyDescent="0.2">
      <c r="A71" s="120"/>
      <c r="B71" s="121" t="s">
        <v>112</v>
      </c>
      <c r="C71" s="113">
        <v>0.3745714861867312</v>
      </c>
      <c r="D71" s="235">
        <v>743</v>
      </c>
      <c r="E71" s="236">
        <v>698</v>
      </c>
      <c r="F71" s="236">
        <v>705</v>
      </c>
      <c r="G71" s="236">
        <v>600</v>
      </c>
      <c r="H71" s="140">
        <v>583</v>
      </c>
      <c r="I71" s="115">
        <v>160</v>
      </c>
      <c r="J71" s="116">
        <v>27.444253859348198</v>
      </c>
    </row>
    <row r="72" spans="1:12" s="110" customFormat="1" ht="12" customHeight="1" x14ac:dyDescent="0.2">
      <c r="A72" s="118" t="s">
        <v>113</v>
      </c>
      <c r="B72" s="119" t="s">
        <v>181</v>
      </c>
      <c r="C72" s="113">
        <v>71.845130066545678</v>
      </c>
      <c r="D72" s="235">
        <v>142512</v>
      </c>
      <c r="E72" s="236">
        <v>143006</v>
      </c>
      <c r="F72" s="236">
        <v>144206</v>
      </c>
      <c r="G72" s="236">
        <v>141195</v>
      </c>
      <c r="H72" s="140">
        <v>141725</v>
      </c>
      <c r="I72" s="115">
        <v>787</v>
      </c>
      <c r="J72" s="116">
        <v>0.55530075851120131</v>
      </c>
    </row>
    <row r="73" spans="1:12" s="110" customFormat="1" ht="12" customHeight="1" x14ac:dyDescent="0.2">
      <c r="A73" s="118"/>
      <c r="B73" s="119" t="s">
        <v>182</v>
      </c>
      <c r="C73" s="113">
        <v>28.154869933454325</v>
      </c>
      <c r="D73" s="115">
        <v>55848</v>
      </c>
      <c r="E73" s="114">
        <v>55703</v>
      </c>
      <c r="F73" s="114">
        <v>55243</v>
      </c>
      <c r="G73" s="114">
        <v>54510</v>
      </c>
      <c r="H73" s="140">
        <v>54082</v>
      </c>
      <c r="I73" s="115">
        <v>1766</v>
      </c>
      <c r="J73" s="116">
        <v>3.2654117821086497</v>
      </c>
    </row>
    <row r="74" spans="1:12" s="110" customFormat="1" ht="12" customHeight="1" x14ac:dyDescent="0.2">
      <c r="A74" s="118" t="s">
        <v>113</v>
      </c>
      <c r="B74" s="119" t="s">
        <v>116</v>
      </c>
      <c r="C74" s="113">
        <v>88.222928009679364</v>
      </c>
      <c r="D74" s="115">
        <v>174999</v>
      </c>
      <c r="E74" s="114">
        <v>175820</v>
      </c>
      <c r="F74" s="114">
        <v>176042</v>
      </c>
      <c r="G74" s="114">
        <v>173111</v>
      </c>
      <c r="H74" s="140">
        <v>173875</v>
      </c>
      <c r="I74" s="115">
        <v>1124</v>
      </c>
      <c r="J74" s="116">
        <v>0.64644140905823144</v>
      </c>
    </row>
    <row r="75" spans="1:12" s="110" customFormat="1" ht="12" customHeight="1" x14ac:dyDescent="0.2">
      <c r="A75" s="142"/>
      <c r="B75" s="124" t="s">
        <v>117</v>
      </c>
      <c r="C75" s="125">
        <v>11.702964307320023</v>
      </c>
      <c r="D75" s="143">
        <v>23214</v>
      </c>
      <c r="E75" s="144">
        <v>22741</v>
      </c>
      <c r="F75" s="144">
        <v>23269</v>
      </c>
      <c r="G75" s="144">
        <v>22454</v>
      </c>
      <c r="H75" s="145">
        <v>21784</v>
      </c>
      <c r="I75" s="143">
        <v>1430</v>
      </c>
      <c r="J75" s="146">
        <v>6.5644509731913327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190859</v>
      </c>
      <c r="G11" s="114">
        <v>190941</v>
      </c>
      <c r="H11" s="114">
        <v>192180</v>
      </c>
      <c r="I11" s="114">
        <v>188465</v>
      </c>
      <c r="J11" s="140">
        <v>188115</v>
      </c>
      <c r="K11" s="114">
        <v>2744</v>
      </c>
      <c r="L11" s="116">
        <v>1.458682189086463</v>
      </c>
    </row>
    <row r="12" spans="1:17" s="110" customFormat="1" ht="24.95" customHeight="1" x14ac:dyDescent="0.2">
      <c r="A12" s="604" t="s">
        <v>185</v>
      </c>
      <c r="B12" s="605"/>
      <c r="C12" s="605"/>
      <c r="D12" s="606"/>
      <c r="E12" s="113">
        <v>55.775205780183278</v>
      </c>
      <c r="F12" s="115">
        <v>106452</v>
      </c>
      <c r="G12" s="114">
        <v>106439</v>
      </c>
      <c r="H12" s="114">
        <v>107579</v>
      </c>
      <c r="I12" s="114">
        <v>105319</v>
      </c>
      <c r="J12" s="140">
        <v>105093</v>
      </c>
      <c r="K12" s="114">
        <v>1359</v>
      </c>
      <c r="L12" s="116">
        <v>1.2931403613941936</v>
      </c>
    </row>
    <row r="13" spans="1:17" s="110" customFormat="1" ht="15" customHeight="1" x14ac:dyDescent="0.2">
      <c r="A13" s="120"/>
      <c r="B13" s="612" t="s">
        <v>107</v>
      </c>
      <c r="C13" s="612"/>
      <c r="E13" s="113">
        <v>44.224794219816722</v>
      </c>
      <c r="F13" s="115">
        <v>84407</v>
      </c>
      <c r="G13" s="114">
        <v>84502</v>
      </c>
      <c r="H13" s="114">
        <v>84601</v>
      </c>
      <c r="I13" s="114">
        <v>83146</v>
      </c>
      <c r="J13" s="140">
        <v>83022</v>
      </c>
      <c r="K13" s="114">
        <v>1385</v>
      </c>
      <c r="L13" s="116">
        <v>1.6682325166823251</v>
      </c>
    </row>
    <row r="14" spans="1:17" s="110" customFormat="1" ht="24.95" customHeight="1" x14ac:dyDescent="0.2">
      <c r="A14" s="604" t="s">
        <v>186</v>
      </c>
      <c r="B14" s="605"/>
      <c r="C14" s="605"/>
      <c r="D14" s="606"/>
      <c r="E14" s="113">
        <v>10.282459826363965</v>
      </c>
      <c r="F14" s="115">
        <v>19625</v>
      </c>
      <c r="G14" s="114">
        <v>20249</v>
      </c>
      <c r="H14" s="114">
        <v>20965</v>
      </c>
      <c r="I14" s="114">
        <v>18926</v>
      </c>
      <c r="J14" s="140">
        <v>19574</v>
      </c>
      <c r="K14" s="114">
        <v>51</v>
      </c>
      <c r="L14" s="116">
        <v>0.26054970879738426</v>
      </c>
    </row>
    <row r="15" spans="1:17" s="110" customFormat="1" ht="15" customHeight="1" x14ac:dyDescent="0.2">
      <c r="A15" s="120"/>
      <c r="B15" s="119"/>
      <c r="C15" s="258" t="s">
        <v>106</v>
      </c>
      <c r="E15" s="113">
        <v>58.802547770700635</v>
      </c>
      <c r="F15" s="115">
        <v>11540</v>
      </c>
      <c r="G15" s="114">
        <v>11856</v>
      </c>
      <c r="H15" s="114">
        <v>12435</v>
      </c>
      <c r="I15" s="114">
        <v>11119</v>
      </c>
      <c r="J15" s="140">
        <v>11449</v>
      </c>
      <c r="K15" s="114">
        <v>91</v>
      </c>
      <c r="L15" s="116">
        <v>0.79482924272862254</v>
      </c>
    </row>
    <row r="16" spans="1:17" s="110" customFormat="1" ht="15" customHeight="1" x14ac:dyDescent="0.2">
      <c r="A16" s="120"/>
      <c r="B16" s="119"/>
      <c r="C16" s="258" t="s">
        <v>107</v>
      </c>
      <c r="E16" s="113">
        <v>41.197452229299365</v>
      </c>
      <c r="F16" s="115">
        <v>8085</v>
      </c>
      <c r="G16" s="114">
        <v>8393</v>
      </c>
      <c r="H16" s="114">
        <v>8530</v>
      </c>
      <c r="I16" s="114">
        <v>7807</v>
      </c>
      <c r="J16" s="140">
        <v>8125</v>
      </c>
      <c r="K16" s="114">
        <v>-40</v>
      </c>
      <c r="L16" s="116">
        <v>-0.49230769230769234</v>
      </c>
    </row>
    <row r="17" spans="1:12" s="110" customFormat="1" ht="15" customHeight="1" x14ac:dyDescent="0.2">
      <c r="A17" s="120"/>
      <c r="B17" s="121" t="s">
        <v>109</v>
      </c>
      <c r="C17" s="258"/>
      <c r="E17" s="113">
        <v>67.014916771019443</v>
      </c>
      <c r="F17" s="115">
        <v>127904</v>
      </c>
      <c r="G17" s="114">
        <v>127825</v>
      </c>
      <c r="H17" s="114">
        <v>128863</v>
      </c>
      <c r="I17" s="114">
        <v>128063</v>
      </c>
      <c r="J17" s="140">
        <v>127867</v>
      </c>
      <c r="K17" s="114">
        <v>37</v>
      </c>
      <c r="L17" s="116">
        <v>2.8936316641510321E-2</v>
      </c>
    </row>
    <row r="18" spans="1:12" s="110" customFormat="1" ht="15" customHeight="1" x14ac:dyDescent="0.2">
      <c r="A18" s="120"/>
      <c r="B18" s="119"/>
      <c r="C18" s="258" t="s">
        <v>106</v>
      </c>
      <c r="E18" s="113">
        <v>55.447054040530396</v>
      </c>
      <c r="F18" s="115">
        <v>70919</v>
      </c>
      <c r="G18" s="114">
        <v>70834</v>
      </c>
      <c r="H18" s="114">
        <v>71633</v>
      </c>
      <c r="I18" s="114">
        <v>71160</v>
      </c>
      <c r="J18" s="140">
        <v>71079</v>
      </c>
      <c r="K18" s="114">
        <v>-160</v>
      </c>
      <c r="L18" s="116">
        <v>-0.22510164746268238</v>
      </c>
    </row>
    <row r="19" spans="1:12" s="110" customFormat="1" ht="15" customHeight="1" x14ac:dyDescent="0.2">
      <c r="A19" s="120"/>
      <c r="B19" s="119"/>
      <c r="C19" s="258" t="s">
        <v>107</v>
      </c>
      <c r="E19" s="113">
        <v>44.552945959469604</v>
      </c>
      <c r="F19" s="115">
        <v>56985</v>
      </c>
      <c r="G19" s="114">
        <v>56991</v>
      </c>
      <c r="H19" s="114">
        <v>57230</v>
      </c>
      <c r="I19" s="114">
        <v>56903</v>
      </c>
      <c r="J19" s="140">
        <v>56788</v>
      </c>
      <c r="K19" s="114">
        <v>197</v>
      </c>
      <c r="L19" s="116">
        <v>0.34690427555117276</v>
      </c>
    </row>
    <row r="20" spans="1:12" s="110" customFormat="1" ht="15" customHeight="1" x14ac:dyDescent="0.2">
      <c r="A20" s="120"/>
      <c r="B20" s="121" t="s">
        <v>110</v>
      </c>
      <c r="C20" s="258"/>
      <c r="E20" s="113">
        <v>21.426812463651178</v>
      </c>
      <c r="F20" s="115">
        <v>40895</v>
      </c>
      <c r="G20" s="114">
        <v>40463</v>
      </c>
      <c r="H20" s="114">
        <v>40022</v>
      </c>
      <c r="I20" s="114">
        <v>39237</v>
      </c>
      <c r="J20" s="140">
        <v>38508</v>
      </c>
      <c r="K20" s="114">
        <v>2387</v>
      </c>
      <c r="L20" s="116">
        <v>6.1987119559572035</v>
      </c>
    </row>
    <row r="21" spans="1:12" s="110" customFormat="1" ht="15" customHeight="1" x14ac:dyDescent="0.2">
      <c r="A21" s="120"/>
      <c r="B21" s="119"/>
      <c r="C21" s="258" t="s">
        <v>106</v>
      </c>
      <c r="E21" s="113">
        <v>54.97738109793373</v>
      </c>
      <c r="F21" s="115">
        <v>22483</v>
      </c>
      <c r="G21" s="114">
        <v>22264</v>
      </c>
      <c r="H21" s="114">
        <v>22065</v>
      </c>
      <c r="I21" s="114">
        <v>21642</v>
      </c>
      <c r="J21" s="140">
        <v>21218</v>
      </c>
      <c r="K21" s="114">
        <v>1265</v>
      </c>
      <c r="L21" s="116">
        <v>5.9619191252709962</v>
      </c>
    </row>
    <row r="22" spans="1:12" s="110" customFormat="1" ht="15" customHeight="1" x14ac:dyDescent="0.2">
      <c r="A22" s="120"/>
      <c r="B22" s="119"/>
      <c r="C22" s="258" t="s">
        <v>107</v>
      </c>
      <c r="E22" s="113">
        <v>45.02261890206627</v>
      </c>
      <c r="F22" s="115">
        <v>18412</v>
      </c>
      <c r="G22" s="114">
        <v>18199</v>
      </c>
      <c r="H22" s="114">
        <v>17957</v>
      </c>
      <c r="I22" s="114">
        <v>17595</v>
      </c>
      <c r="J22" s="140">
        <v>17290</v>
      </c>
      <c r="K22" s="114">
        <v>1122</v>
      </c>
      <c r="L22" s="116">
        <v>6.4893001735107001</v>
      </c>
    </row>
    <row r="23" spans="1:12" s="110" customFormat="1" ht="15" customHeight="1" x14ac:dyDescent="0.2">
      <c r="A23" s="120"/>
      <c r="B23" s="121" t="s">
        <v>111</v>
      </c>
      <c r="C23" s="258"/>
      <c r="E23" s="113">
        <v>1.2758109389654142</v>
      </c>
      <c r="F23" s="115">
        <v>2435</v>
      </c>
      <c r="G23" s="114">
        <v>2404</v>
      </c>
      <c r="H23" s="114">
        <v>2330</v>
      </c>
      <c r="I23" s="114">
        <v>2239</v>
      </c>
      <c r="J23" s="140">
        <v>2166</v>
      </c>
      <c r="K23" s="114">
        <v>269</v>
      </c>
      <c r="L23" s="116">
        <v>12.41920590951062</v>
      </c>
    </row>
    <row r="24" spans="1:12" s="110" customFormat="1" ht="15" customHeight="1" x14ac:dyDescent="0.2">
      <c r="A24" s="120"/>
      <c r="B24" s="119"/>
      <c r="C24" s="258" t="s">
        <v>106</v>
      </c>
      <c r="E24" s="113">
        <v>62.012320328542096</v>
      </c>
      <c r="F24" s="115">
        <v>1510</v>
      </c>
      <c r="G24" s="114">
        <v>1485</v>
      </c>
      <c r="H24" s="114">
        <v>1446</v>
      </c>
      <c r="I24" s="114">
        <v>1398</v>
      </c>
      <c r="J24" s="140">
        <v>1347</v>
      </c>
      <c r="K24" s="114">
        <v>163</v>
      </c>
      <c r="L24" s="116">
        <v>12.100965107646623</v>
      </c>
    </row>
    <row r="25" spans="1:12" s="110" customFormat="1" ht="15" customHeight="1" x14ac:dyDescent="0.2">
      <c r="A25" s="120"/>
      <c r="B25" s="119"/>
      <c r="C25" s="258" t="s">
        <v>107</v>
      </c>
      <c r="E25" s="113">
        <v>37.987679671457904</v>
      </c>
      <c r="F25" s="115">
        <v>925</v>
      </c>
      <c r="G25" s="114">
        <v>919</v>
      </c>
      <c r="H25" s="114">
        <v>884</v>
      </c>
      <c r="I25" s="114">
        <v>841</v>
      </c>
      <c r="J25" s="140">
        <v>819</v>
      </c>
      <c r="K25" s="114">
        <v>106</v>
      </c>
      <c r="L25" s="116">
        <v>12.942612942612943</v>
      </c>
    </row>
    <row r="26" spans="1:12" s="110" customFormat="1" ht="15" customHeight="1" x14ac:dyDescent="0.2">
      <c r="A26" s="120"/>
      <c r="C26" s="121" t="s">
        <v>187</v>
      </c>
      <c r="D26" s="110" t="s">
        <v>188</v>
      </c>
      <c r="E26" s="113">
        <v>0.3672868452627332</v>
      </c>
      <c r="F26" s="115">
        <v>701</v>
      </c>
      <c r="G26" s="114">
        <v>657</v>
      </c>
      <c r="H26" s="114">
        <v>664</v>
      </c>
      <c r="I26" s="114">
        <v>565</v>
      </c>
      <c r="J26" s="140">
        <v>540</v>
      </c>
      <c r="K26" s="114">
        <v>161</v>
      </c>
      <c r="L26" s="116">
        <v>29.814814814814813</v>
      </c>
    </row>
    <row r="27" spans="1:12" s="110" customFormat="1" ht="15" customHeight="1" x14ac:dyDescent="0.2">
      <c r="A27" s="120"/>
      <c r="B27" s="119"/>
      <c r="D27" s="259" t="s">
        <v>106</v>
      </c>
      <c r="E27" s="113">
        <v>57.489300998573469</v>
      </c>
      <c r="F27" s="115">
        <v>403</v>
      </c>
      <c r="G27" s="114">
        <v>375</v>
      </c>
      <c r="H27" s="114">
        <v>381</v>
      </c>
      <c r="I27" s="114">
        <v>324</v>
      </c>
      <c r="J27" s="140">
        <v>299</v>
      </c>
      <c r="K27" s="114">
        <v>104</v>
      </c>
      <c r="L27" s="116">
        <v>34.782608695652172</v>
      </c>
    </row>
    <row r="28" spans="1:12" s="110" customFormat="1" ht="15" customHeight="1" x14ac:dyDescent="0.2">
      <c r="A28" s="120"/>
      <c r="B28" s="119"/>
      <c r="D28" s="259" t="s">
        <v>107</v>
      </c>
      <c r="E28" s="113">
        <v>42.510699001426531</v>
      </c>
      <c r="F28" s="115">
        <v>298</v>
      </c>
      <c r="G28" s="114">
        <v>282</v>
      </c>
      <c r="H28" s="114">
        <v>283</v>
      </c>
      <c r="I28" s="114">
        <v>241</v>
      </c>
      <c r="J28" s="140">
        <v>241</v>
      </c>
      <c r="K28" s="114">
        <v>57</v>
      </c>
      <c r="L28" s="116">
        <v>23.651452282157678</v>
      </c>
    </row>
    <row r="29" spans="1:12" s="110" customFormat="1" ht="24.95" customHeight="1" x14ac:dyDescent="0.2">
      <c r="A29" s="604" t="s">
        <v>189</v>
      </c>
      <c r="B29" s="605"/>
      <c r="C29" s="605"/>
      <c r="D29" s="606"/>
      <c r="E29" s="113">
        <v>85.85552685490336</v>
      </c>
      <c r="F29" s="115">
        <v>163863</v>
      </c>
      <c r="G29" s="114">
        <v>164467</v>
      </c>
      <c r="H29" s="114">
        <v>164889</v>
      </c>
      <c r="I29" s="114">
        <v>162160</v>
      </c>
      <c r="J29" s="140">
        <v>162524</v>
      </c>
      <c r="K29" s="114">
        <v>1339</v>
      </c>
      <c r="L29" s="116">
        <v>0.82387831950973389</v>
      </c>
    </row>
    <row r="30" spans="1:12" s="110" customFormat="1" ht="15" customHeight="1" x14ac:dyDescent="0.2">
      <c r="A30" s="120"/>
      <c r="B30" s="119"/>
      <c r="C30" s="258" t="s">
        <v>106</v>
      </c>
      <c r="E30" s="113">
        <v>53.849252119148311</v>
      </c>
      <c r="F30" s="115">
        <v>88239</v>
      </c>
      <c r="G30" s="114">
        <v>88668</v>
      </c>
      <c r="H30" s="114">
        <v>89135</v>
      </c>
      <c r="I30" s="114">
        <v>87499</v>
      </c>
      <c r="J30" s="140">
        <v>87668</v>
      </c>
      <c r="K30" s="114">
        <v>571</v>
      </c>
      <c r="L30" s="116">
        <v>0.65132089245790936</v>
      </c>
    </row>
    <row r="31" spans="1:12" s="110" customFormat="1" ht="15" customHeight="1" x14ac:dyDescent="0.2">
      <c r="A31" s="120"/>
      <c r="B31" s="119"/>
      <c r="C31" s="258" t="s">
        <v>107</v>
      </c>
      <c r="E31" s="113">
        <v>46.150747880851689</v>
      </c>
      <c r="F31" s="115">
        <v>75624</v>
      </c>
      <c r="G31" s="114">
        <v>75799</v>
      </c>
      <c r="H31" s="114">
        <v>75754</v>
      </c>
      <c r="I31" s="114">
        <v>74661</v>
      </c>
      <c r="J31" s="140">
        <v>74856</v>
      </c>
      <c r="K31" s="114">
        <v>768</v>
      </c>
      <c r="L31" s="116">
        <v>1.0259698621352997</v>
      </c>
    </row>
    <row r="32" spans="1:12" s="110" customFormat="1" ht="15" customHeight="1" x14ac:dyDescent="0.2">
      <c r="A32" s="120"/>
      <c r="B32" s="119" t="s">
        <v>117</v>
      </c>
      <c r="C32" s="258"/>
      <c r="E32" s="113">
        <v>14.085267134376686</v>
      </c>
      <c r="F32" s="115">
        <v>26883</v>
      </c>
      <c r="G32" s="114">
        <v>26360</v>
      </c>
      <c r="H32" s="114">
        <v>27185</v>
      </c>
      <c r="I32" s="114">
        <v>26188</v>
      </c>
      <c r="J32" s="140">
        <v>25477</v>
      </c>
      <c r="K32" s="114">
        <v>1406</v>
      </c>
      <c r="L32" s="116">
        <v>5.518703144012246</v>
      </c>
    </row>
    <row r="33" spans="1:12" s="110" customFormat="1" ht="15" customHeight="1" x14ac:dyDescent="0.2">
      <c r="A33" s="120"/>
      <c r="B33" s="119"/>
      <c r="C33" s="258" t="s">
        <v>106</v>
      </c>
      <c r="E33" s="113">
        <v>67.473868243871593</v>
      </c>
      <c r="F33" s="115">
        <v>18139</v>
      </c>
      <c r="G33" s="114">
        <v>17698</v>
      </c>
      <c r="H33" s="114">
        <v>18379</v>
      </c>
      <c r="I33" s="114">
        <v>17738</v>
      </c>
      <c r="J33" s="140">
        <v>17349</v>
      </c>
      <c r="K33" s="114">
        <v>790</v>
      </c>
      <c r="L33" s="116">
        <v>4.5535765750187327</v>
      </c>
    </row>
    <row r="34" spans="1:12" s="110" customFormat="1" ht="15" customHeight="1" x14ac:dyDescent="0.2">
      <c r="A34" s="120"/>
      <c r="B34" s="119"/>
      <c r="C34" s="258" t="s">
        <v>107</v>
      </c>
      <c r="E34" s="113">
        <v>32.526131756128407</v>
      </c>
      <c r="F34" s="115">
        <v>8744</v>
      </c>
      <c r="G34" s="114">
        <v>8662</v>
      </c>
      <c r="H34" s="114">
        <v>8806</v>
      </c>
      <c r="I34" s="114">
        <v>8450</v>
      </c>
      <c r="J34" s="140">
        <v>8128</v>
      </c>
      <c r="K34" s="114">
        <v>616</v>
      </c>
      <c r="L34" s="116">
        <v>7.5787401574803148</v>
      </c>
    </row>
    <row r="35" spans="1:12" s="110" customFormat="1" ht="24.95" customHeight="1" x14ac:dyDescent="0.2">
      <c r="A35" s="604" t="s">
        <v>190</v>
      </c>
      <c r="B35" s="605"/>
      <c r="C35" s="605"/>
      <c r="D35" s="606"/>
      <c r="E35" s="113">
        <v>72.365987456708879</v>
      </c>
      <c r="F35" s="115">
        <v>138117</v>
      </c>
      <c r="G35" s="114">
        <v>137894</v>
      </c>
      <c r="H35" s="114">
        <v>139487</v>
      </c>
      <c r="I35" s="114">
        <v>136317</v>
      </c>
      <c r="J35" s="140">
        <v>136473</v>
      </c>
      <c r="K35" s="114">
        <v>1644</v>
      </c>
      <c r="L35" s="116">
        <v>1.2046338836253325</v>
      </c>
    </row>
    <row r="36" spans="1:12" s="110" customFormat="1" ht="15" customHeight="1" x14ac:dyDescent="0.2">
      <c r="A36" s="120"/>
      <c r="B36" s="119"/>
      <c r="C36" s="258" t="s">
        <v>106</v>
      </c>
      <c r="E36" s="113">
        <v>68.32540527234157</v>
      </c>
      <c r="F36" s="115">
        <v>94369</v>
      </c>
      <c r="G36" s="114">
        <v>94180</v>
      </c>
      <c r="H36" s="114">
        <v>95394</v>
      </c>
      <c r="I36" s="114">
        <v>93200</v>
      </c>
      <c r="J36" s="140">
        <v>93273</v>
      </c>
      <c r="K36" s="114">
        <v>1096</v>
      </c>
      <c r="L36" s="116">
        <v>1.1750452971385075</v>
      </c>
    </row>
    <row r="37" spans="1:12" s="110" customFormat="1" ht="15" customHeight="1" x14ac:dyDescent="0.2">
      <c r="A37" s="120"/>
      <c r="B37" s="119"/>
      <c r="C37" s="258" t="s">
        <v>107</v>
      </c>
      <c r="E37" s="113">
        <v>31.674594727658434</v>
      </c>
      <c r="F37" s="115">
        <v>43748</v>
      </c>
      <c r="G37" s="114">
        <v>43714</v>
      </c>
      <c r="H37" s="114">
        <v>44093</v>
      </c>
      <c r="I37" s="114">
        <v>43117</v>
      </c>
      <c r="J37" s="140">
        <v>43200</v>
      </c>
      <c r="K37" s="114">
        <v>548</v>
      </c>
      <c r="L37" s="116">
        <v>1.2685185185185186</v>
      </c>
    </row>
    <row r="38" spans="1:12" s="110" customFormat="1" ht="15" customHeight="1" x14ac:dyDescent="0.2">
      <c r="A38" s="120"/>
      <c r="B38" s="119" t="s">
        <v>182</v>
      </c>
      <c r="C38" s="258"/>
      <c r="E38" s="113">
        <v>27.634012543291121</v>
      </c>
      <c r="F38" s="115">
        <v>52742</v>
      </c>
      <c r="G38" s="114">
        <v>53047</v>
      </c>
      <c r="H38" s="114">
        <v>52693</v>
      </c>
      <c r="I38" s="114">
        <v>52148</v>
      </c>
      <c r="J38" s="140">
        <v>51642</v>
      </c>
      <c r="K38" s="114">
        <v>1100</v>
      </c>
      <c r="L38" s="116">
        <v>2.1300491847720848</v>
      </c>
    </row>
    <row r="39" spans="1:12" s="110" customFormat="1" ht="15" customHeight="1" x14ac:dyDescent="0.2">
      <c r="A39" s="120"/>
      <c r="B39" s="119"/>
      <c r="C39" s="258" t="s">
        <v>106</v>
      </c>
      <c r="E39" s="113">
        <v>22.909635584543626</v>
      </c>
      <c r="F39" s="115">
        <v>12083</v>
      </c>
      <c r="G39" s="114">
        <v>12259</v>
      </c>
      <c r="H39" s="114">
        <v>12185</v>
      </c>
      <c r="I39" s="114">
        <v>12119</v>
      </c>
      <c r="J39" s="140">
        <v>11820</v>
      </c>
      <c r="K39" s="114">
        <v>263</v>
      </c>
      <c r="L39" s="116">
        <v>2.2250423011844331</v>
      </c>
    </row>
    <row r="40" spans="1:12" s="110" customFormat="1" ht="15" customHeight="1" x14ac:dyDescent="0.2">
      <c r="A40" s="120"/>
      <c r="B40" s="119"/>
      <c r="C40" s="258" t="s">
        <v>107</v>
      </c>
      <c r="E40" s="113">
        <v>77.090364415456378</v>
      </c>
      <c r="F40" s="115">
        <v>40659</v>
      </c>
      <c r="G40" s="114">
        <v>40788</v>
      </c>
      <c r="H40" s="114">
        <v>40508</v>
      </c>
      <c r="I40" s="114">
        <v>40029</v>
      </c>
      <c r="J40" s="140">
        <v>39822</v>
      </c>
      <c r="K40" s="114">
        <v>837</v>
      </c>
      <c r="L40" s="116">
        <v>2.1018532469489228</v>
      </c>
    </row>
    <row r="41" spans="1:12" s="110" customFormat="1" ht="24.75" customHeight="1" x14ac:dyDescent="0.2">
      <c r="A41" s="604" t="s">
        <v>518</v>
      </c>
      <c r="B41" s="605"/>
      <c r="C41" s="605"/>
      <c r="D41" s="606"/>
      <c r="E41" s="113">
        <v>4.7569147904997928</v>
      </c>
      <c r="F41" s="115">
        <v>9079</v>
      </c>
      <c r="G41" s="114">
        <v>10022</v>
      </c>
      <c r="H41" s="114">
        <v>10153</v>
      </c>
      <c r="I41" s="114">
        <v>8025</v>
      </c>
      <c r="J41" s="140">
        <v>8902</v>
      </c>
      <c r="K41" s="114">
        <v>177</v>
      </c>
      <c r="L41" s="116">
        <v>1.9883172320826781</v>
      </c>
    </row>
    <row r="42" spans="1:12" s="110" customFormat="1" ht="15" customHeight="1" x14ac:dyDescent="0.2">
      <c r="A42" s="120"/>
      <c r="B42" s="119"/>
      <c r="C42" s="258" t="s">
        <v>106</v>
      </c>
      <c r="E42" s="113">
        <v>59.819363366009469</v>
      </c>
      <c r="F42" s="115">
        <v>5431</v>
      </c>
      <c r="G42" s="114">
        <v>6090</v>
      </c>
      <c r="H42" s="114">
        <v>6220</v>
      </c>
      <c r="I42" s="114">
        <v>4843</v>
      </c>
      <c r="J42" s="140">
        <v>5331</v>
      </c>
      <c r="K42" s="114">
        <v>100</v>
      </c>
      <c r="L42" s="116">
        <v>1.8758206715438004</v>
      </c>
    </row>
    <row r="43" spans="1:12" s="110" customFormat="1" ht="15" customHeight="1" x14ac:dyDescent="0.2">
      <c r="A43" s="123"/>
      <c r="B43" s="124"/>
      <c r="C43" s="260" t="s">
        <v>107</v>
      </c>
      <c r="D43" s="261"/>
      <c r="E43" s="125">
        <v>40.180636633990531</v>
      </c>
      <c r="F43" s="143">
        <v>3648</v>
      </c>
      <c r="G43" s="144">
        <v>3932</v>
      </c>
      <c r="H43" s="144">
        <v>3933</v>
      </c>
      <c r="I43" s="144">
        <v>3182</v>
      </c>
      <c r="J43" s="145">
        <v>3571</v>
      </c>
      <c r="K43" s="144">
        <v>77</v>
      </c>
      <c r="L43" s="146">
        <v>2.1562587510501259</v>
      </c>
    </row>
    <row r="44" spans="1:12" s="110" customFormat="1" ht="45.75" customHeight="1" x14ac:dyDescent="0.2">
      <c r="A44" s="604" t="s">
        <v>191</v>
      </c>
      <c r="B44" s="605"/>
      <c r="C44" s="605"/>
      <c r="D44" s="606"/>
      <c r="E44" s="113">
        <v>1.1678778574759376</v>
      </c>
      <c r="F44" s="115">
        <v>2229</v>
      </c>
      <c r="G44" s="114">
        <v>2268</v>
      </c>
      <c r="H44" s="114">
        <v>2280</v>
      </c>
      <c r="I44" s="114">
        <v>2210</v>
      </c>
      <c r="J44" s="140">
        <v>2253</v>
      </c>
      <c r="K44" s="114">
        <v>-24</v>
      </c>
      <c r="L44" s="116">
        <v>-1.0652463382157125</v>
      </c>
    </row>
    <row r="45" spans="1:12" s="110" customFormat="1" ht="15" customHeight="1" x14ac:dyDescent="0.2">
      <c r="A45" s="120"/>
      <c r="B45" s="119"/>
      <c r="C45" s="258" t="s">
        <v>106</v>
      </c>
      <c r="E45" s="113">
        <v>56.437864513234636</v>
      </c>
      <c r="F45" s="115">
        <v>1258</v>
      </c>
      <c r="G45" s="114">
        <v>1289</v>
      </c>
      <c r="H45" s="114">
        <v>1293</v>
      </c>
      <c r="I45" s="114">
        <v>1256</v>
      </c>
      <c r="J45" s="140">
        <v>1279</v>
      </c>
      <c r="K45" s="114">
        <v>-21</v>
      </c>
      <c r="L45" s="116">
        <v>-1.6419077404222049</v>
      </c>
    </row>
    <row r="46" spans="1:12" s="110" customFormat="1" ht="15" customHeight="1" x14ac:dyDescent="0.2">
      <c r="A46" s="123"/>
      <c r="B46" s="124"/>
      <c r="C46" s="260" t="s">
        <v>107</v>
      </c>
      <c r="D46" s="261"/>
      <c r="E46" s="125">
        <v>43.562135486765364</v>
      </c>
      <c r="F46" s="143">
        <v>971</v>
      </c>
      <c r="G46" s="144">
        <v>979</v>
      </c>
      <c r="H46" s="144">
        <v>987</v>
      </c>
      <c r="I46" s="144">
        <v>954</v>
      </c>
      <c r="J46" s="145">
        <v>974</v>
      </c>
      <c r="K46" s="144">
        <v>-3</v>
      </c>
      <c r="L46" s="146">
        <v>-0.30800821355236141</v>
      </c>
    </row>
    <row r="47" spans="1:12" s="110" customFormat="1" ht="39" customHeight="1" x14ac:dyDescent="0.2">
      <c r="A47" s="604" t="s">
        <v>519</v>
      </c>
      <c r="B47" s="607"/>
      <c r="C47" s="607"/>
      <c r="D47" s="608"/>
      <c r="E47" s="113">
        <v>0.17604619116730152</v>
      </c>
      <c r="F47" s="115">
        <v>336</v>
      </c>
      <c r="G47" s="114">
        <v>366</v>
      </c>
      <c r="H47" s="114">
        <v>327</v>
      </c>
      <c r="I47" s="114">
        <v>375</v>
      </c>
      <c r="J47" s="140">
        <v>401</v>
      </c>
      <c r="K47" s="114">
        <v>-65</v>
      </c>
      <c r="L47" s="116">
        <v>-16.209476309226932</v>
      </c>
    </row>
    <row r="48" spans="1:12" s="110" customFormat="1" ht="15" customHeight="1" x14ac:dyDescent="0.2">
      <c r="A48" s="120"/>
      <c r="B48" s="119"/>
      <c r="C48" s="258" t="s">
        <v>106</v>
      </c>
      <c r="E48" s="113">
        <v>41.666666666666664</v>
      </c>
      <c r="F48" s="115">
        <v>140</v>
      </c>
      <c r="G48" s="114">
        <v>155</v>
      </c>
      <c r="H48" s="114">
        <v>143</v>
      </c>
      <c r="I48" s="114">
        <v>147</v>
      </c>
      <c r="J48" s="140">
        <v>161</v>
      </c>
      <c r="K48" s="114">
        <v>-21</v>
      </c>
      <c r="L48" s="116">
        <v>-13.043478260869565</v>
      </c>
    </row>
    <row r="49" spans="1:12" s="110" customFormat="1" ht="15" customHeight="1" x14ac:dyDescent="0.2">
      <c r="A49" s="123"/>
      <c r="B49" s="124"/>
      <c r="C49" s="260" t="s">
        <v>107</v>
      </c>
      <c r="D49" s="261"/>
      <c r="E49" s="125">
        <v>58.333333333333336</v>
      </c>
      <c r="F49" s="143">
        <v>196</v>
      </c>
      <c r="G49" s="144">
        <v>211</v>
      </c>
      <c r="H49" s="144">
        <v>184</v>
      </c>
      <c r="I49" s="144">
        <v>228</v>
      </c>
      <c r="J49" s="145">
        <v>240</v>
      </c>
      <c r="K49" s="144">
        <v>-44</v>
      </c>
      <c r="L49" s="146">
        <v>-18.333333333333332</v>
      </c>
    </row>
    <row r="50" spans="1:12" s="110" customFormat="1" ht="24.95" customHeight="1" x14ac:dyDescent="0.2">
      <c r="A50" s="609" t="s">
        <v>192</v>
      </c>
      <c r="B50" s="610"/>
      <c r="C50" s="610"/>
      <c r="D50" s="611"/>
      <c r="E50" s="262">
        <v>14.428976364750941</v>
      </c>
      <c r="F50" s="263">
        <v>27539</v>
      </c>
      <c r="G50" s="264">
        <v>28288</v>
      </c>
      <c r="H50" s="264">
        <v>28560</v>
      </c>
      <c r="I50" s="264">
        <v>26696</v>
      </c>
      <c r="J50" s="265">
        <v>26662</v>
      </c>
      <c r="K50" s="263">
        <v>877</v>
      </c>
      <c r="L50" s="266">
        <v>3.2893256319855975</v>
      </c>
    </row>
    <row r="51" spans="1:12" s="110" customFormat="1" ht="15" customHeight="1" x14ac:dyDescent="0.2">
      <c r="A51" s="120"/>
      <c r="B51" s="119"/>
      <c r="C51" s="258" t="s">
        <v>106</v>
      </c>
      <c r="E51" s="113">
        <v>61.091542902792405</v>
      </c>
      <c r="F51" s="115">
        <v>16824</v>
      </c>
      <c r="G51" s="114">
        <v>17219</v>
      </c>
      <c r="H51" s="114">
        <v>17526</v>
      </c>
      <c r="I51" s="114">
        <v>16422</v>
      </c>
      <c r="J51" s="140">
        <v>16323</v>
      </c>
      <c r="K51" s="114">
        <v>501</v>
      </c>
      <c r="L51" s="116">
        <v>3.0692887336886603</v>
      </c>
    </row>
    <row r="52" spans="1:12" s="110" customFormat="1" ht="15" customHeight="1" x14ac:dyDescent="0.2">
      <c r="A52" s="120"/>
      <c r="B52" s="119"/>
      <c r="C52" s="258" t="s">
        <v>107</v>
      </c>
      <c r="E52" s="113">
        <v>38.908457097207595</v>
      </c>
      <c r="F52" s="115">
        <v>10715</v>
      </c>
      <c r="G52" s="114">
        <v>11069</v>
      </c>
      <c r="H52" s="114">
        <v>11034</v>
      </c>
      <c r="I52" s="114">
        <v>10274</v>
      </c>
      <c r="J52" s="140">
        <v>10339</v>
      </c>
      <c r="K52" s="114">
        <v>376</v>
      </c>
      <c r="L52" s="116">
        <v>3.636715349646968</v>
      </c>
    </row>
    <row r="53" spans="1:12" s="110" customFormat="1" ht="15" customHeight="1" x14ac:dyDescent="0.2">
      <c r="A53" s="120"/>
      <c r="B53" s="119"/>
      <c r="C53" s="258" t="s">
        <v>187</v>
      </c>
      <c r="D53" s="110" t="s">
        <v>193</v>
      </c>
      <c r="E53" s="113">
        <v>22.506263844003051</v>
      </c>
      <c r="F53" s="115">
        <v>6198</v>
      </c>
      <c r="G53" s="114">
        <v>7147</v>
      </c>
      <c r="H53" s="114">
        <v>7338</v>
      </c>
      <c r="I53" s="114">
        <v>5586</v>
      </c>
      <c r="J53" s="140">
        <v>6035</v>
      </c>
      <c r="K53" s="114">
        <v>163</v>
      </c>
      <c r="L53" s="116">
        <v>2.7009113504556752</v>
      </c>
    </row>
    <row r="54" spans="1:12" s="110" customFormat="1" ht="15" customHeight="1" x14ac:dyDescent="0.2">
      <c r="A54" s="120"/>
      <c r="B54" s="119"/>
      <c r="D54" s="267" t="s">
        <v>194</v>
      </c>
      <c r="E54" s="113">
        <v>61.858664085188771</v>
      </c>
      <c r="F54" s="115">
        <v>3834</v>
      </c>
      <c r="G54" s="114">
        <v>4413</v>
      </c>
      <c r="H54" s="114">
        <v>4599</v>
      </c>
      <c r="I54" s="114">
        <v>3470</v>
      </c>
      <c r="J54" s="140">
        <v>3724</v>
      </c>
      <c r="K54" s="114">
        <v>110</v>
      </c>
      <c r="L54" s="116">
        <v>2.9538131041890439</v>
      </c>
    </row>
    <row r="55" spans="1:12" s="110" customFormat="1" ht="15" customHeight="1" x14ac:dyDescent="0.2">
      <c r="A55" s="120"/>
      <c r="B55" s="119"/>
      <c r="D55" s="267" t="s">
        <v>195</v>
      </c>
      <c r="E55" s="113">
        <v>38.141335914811229</v>
      </c>
      <c r="F55" s="115">
        <v>2364</v>
      </c>
      <c r="G55" s="114">
        <v>2734</v>
      </c>
      <c r="H55" s="114">
        <v>2739</v>
      </c>
      <c r="I55" s="114">
        <v>2116</v>
      </c>
      <c r="J55" s="140">
        <v>2311</v>
      </c>
      <c r="K55" s="114">
        <v>53</v>
      </c>
      <c r="L55" s="116">
        <v>2.2933794893985286</v>
      </c>
    </row>
    <row r="56" spans="1:12" s="110" customFormat="1" ht="15" customHeight="1" x14ac:dyDescent="0.2">
      <c r="A56" s="120"/>
      <c r="B56" s="119" t="s">
        <v>196</v>
      </c>
      <c r="C56" s="258"/>
      <c r="E56" s="113">
        <v>60.5111626907822</v>
      </c>
      <c r="F56" s="115">
        <v>115491</v>
      </c>
      <c r="G56" s="114">
        <v>114814</v>
      </c>
      <c r="H56" s="114">
        <v>114960</v>
      </c>
      <c r="I56" s="114">
        <v>113894</v>
      </c>
      <c r="J56" s="140">
        <v>113842</v>
      </c>
      <c r="K56" s="114">
        <v>1649</v>
      </c>
      <c r="L56" s="116">
        <v>1.448498796577713</v>
      </c>
    </row>
    <row r="57" spans="1:12" s="110" customFormat="1" ht="15" customHeight="1" x14ac:dyDescent="0.2">
      <c r="A57" s="120"/>
      <c r="B57" s="119"/>
      <c r="C57" s="258" t="s">
        <v>106</v>
      </c>
      <c r="E57" s="113">
        <v>53.848351819622309</v>
      </c>
      <c r="F57" s="115">
        <v>62190</v>
      </c>
      <c r="G57" s="114">
        <v>61865</v>
      </c>
      <c r="H57" s="114">
        <v>62111</v>
      </c>
      <c r="I57" s="114">
        <v>61416</v>
      </c>
      <c r="J57" s="140">
        <v>61377</v>
      </c>
      <c r="K57" s="114">
        <v>813</v>
      </c>
      <c r="L57" s="116">
        <v>1.3246004203529009</v>
      </c>
    </row>
    <row r="58" spans="1:12" s="110" customFormat="1" ht="15" customHeight="1" x14ac:dyDescent="0.2">
      <c r="A58" s="120"/>
      <c r="B58" s="119"/>
      <c r="C58" s="258" t="s">
        <v>107</v>
      </c>
      <c r="E58" s="113">
        <v>46.151648180377691</v>
      </c>
      <c r="F58" s="115">
        <v>53301</v>
      </c>
      <c r="G58" s="114">
        <v>52949</v>
      </c>
      <c r="H58" s="114">
        <v>52849</v>
      </c>
      <c r="I58" s="114">
        <v>52478</v>
      </c>
      <c r="J58" s="140">
        <v>52465</v>
      </c>
      <c r="K58" s="114">
        <v>836</v>
      </c>
      <c r="L58" s="116">
        <v>1.5934432478795388</v>
      </c>
    </row>
    <row r="59" spans="1:12" s="110" customFormat="1" ht="15" customHeight="1" x14ac:dyDescent="0.2">
      <c r="A59" s="120"/>
      <c r="B59" s="119"/>
      <c r="C59" s="258" t="s">
        <v>105</v>
      </c>
      <c r="D59" s="110" t="s">
        <v>197</v>
      </c>
      <c r="E59" s="113">
        <v>92.636655670138794</v>
      </c>
      <c r="F59" s="115">
        <v>106987</v>
      </c>
      <c r="G59" s="114">
        <v>106298</v>
      </c>
      <c r="H59" s="114">
        <v>106487</v>
      </c>
      <c r="I59" s="114">
        <v>105612</v>
      </c>
      <c r="J59" s="140">
        <v>105630</v>
      </c>
      <c r="K59" s="114">
        <v>1357</v>
      </c>
      <c r="L59" s="116">
        <v>1.2846729148916027</v>
      </c>
    </row>
    <row r="60" spans="1:12" s="110" customFormat="1" ht="15" customHeight="1" x14ac:dyDescent="0.2">
      <c r="A60" s="120"/>
      <c r="B60" s="119"/>
      <c r="C60" s="258"/>
      <c r="D60" s="267" t="s">
        <v>198</v>
      </c>
      <c r="E60" s="113">
        <v>51.978277734678045</v>
      </c>
      <c r="F60" s="115">
        <v>55610</v>
      </c>
      <c r="G60" s="114">
        <v>55268</v>
      </c>
      <c r="H60" s="114">
        <v>55541</v>
      </c>
      <c r="I60" s="114">
        <v>54999</v>
      </c>
      <c r="J60" s="140">
        <v>54996</v>
      </c>
      <c r="K60" s="114">
        <v>614</v>
      </c>
      <c r="L60" s="116">
        <v>1.1164448323514438</v>
      </c>
    </row>
    <row r="61" spans="1:12" s="110" customFormat="1" ht="15" customHeight="1" x14ac:dyDescent="0.2">
      <c r="A61" s="120"/>
      <c r="B61" s="119"/>
      <c r="C61" s="258"/>
      <c r="D61" s="267" t="s">
        <v>199</v>
      </c>
      <c r="E61" s="113">
        <v>48.021722265321955</v>
      </c>
      <c r="F61" s="115">
        <v>51377</v>
      </c>
      <c r="G61" s="114">
        <v>51030</v>
      </c>
      <c r="H61" s="114">
        <v>50946</v>
      </c>
      <c r="I61" s="114">
        <v>50613</v>
      </c>
      <c r="J61" s="140">
        <v>50634</v>
      </c>
      <c r="K61" s="114">
        <v>743</v>
      </c>
      <c r="L61" s="116">
        <v>1.4673934510408027</v>
      </c>
    </row>
    <row r="62" spans="1:12" s="110" customFormat="1" ht="15" customHeight="1" x14ac:dyDescent="0.2">
      <c r="A62" s="120"/>
      <c r="B62" s="119"/>
      <c r="C62" s="258"/>
      <c r="D62" s="258" t="s">
        <v>200</v>
      </c>
      <c r="E62" s="113">
        <v>7.3633443298612011</v>
      </c>
      <c r="F62" s="115">
        <v>8504</v>
      </c>
      <c r="G62" s="114">
        <v>8516</v>
      </c>
      <c r="H62" s="114">
        <v>8473</v>
      </c>
      <c r="I62" s="114">
        <v>8282</v>
      </c>
      <c r="J62" s="140">
        <v>8212</v>
      </c>
      <c r="K62" s="114">
        <v>292</v>
      </c>
      <c r="L62" s="116">
        <v>3.5557720409157332</v>
      </c>
    </row>
    <row r="63" spans="1:12" s="110" customFormat="1" ht="15" customHeight="1" x14ac:dyDescent="0.2">
      <c r="A63" s="120"/>
      <c r="B63" s="119"/>
      <c r="C63" s="258"/>
      <c r="D63" s="267" t="s">
        <v>198</v>
      </c>
      <c r="E63" s="113">
        <v>77.375352775164629</v>
      </c>
      <c r="F63" s="115">
        <v>6580</v>
      </c>
      <c r="G63" s="114">
        <v>6597</v>
      </c>
      <c r="H63" s="114">
        <v>6570</v>
      </c>
      <c r="I63" s="114">
        <v>6417</v>
      </c>
      <c r="J63" s="140">
        <v>6381</v>
      </c>
      <c r="K63" s="114">
        <v>199</v>
      </c>
      <c r="L63" s="116">
        <v>3.1186334430340072</v>
      </c>
    </row>
    <row r="64" spans="1:12" s="110" customFormat="1" ht="15" customHeight="1" x14ac:dyDescent="0.2">
      <c r="A64" s="120"/>
      <c r="B64" s="119"/>
      <c r="C64" s="258"/>
      <c r="D64" s="267" t="s">
        <v>199</v>
      </c>
      <c r="E64" s="113">
        <v>22.624647224835371</v>
      </c>
      <c r="F64" s="115">
        <v>1924</v>
      </c>
      <c r="G64" s="114">
        <v>1919</v>
      </c>
      <c r="H64" s="114">
        <v>1903</v>
      </c>
      <c r="I64" s="114">
        <v>1865</v>
      </c>
      <c r="J64" s="140">
        <v>1831</v>
      </c>
      <c r="K64" s="114">
        <v>93</v>
      </c>
      <c r="L64" s="116">
        <v>5.0791916985253955</v>
      </c>
    </row>
    <row r="65" spans="1:12" s="110" customFormat="1" ht="15" customHeight="1" x14ac:dyDescent="0.2">
      <c r="A65" s="120"/>
      <c r="B65" s="119" t="s">
        <v>201</v>
      </c>
      <c r="C65" s="258"/>
      <c r="E65" s="113">
        <v>12.182291639377761</v>
      </c>
      <c r="F65" s="115">
        <v>23251</v>
      </c>
      <c r="G65" s="114">
        <v>23174</v>
      </c>
      <c r="H65" s="114">
        <v>22910</v>
      </c>
      <c r="I65" s="114">
        <v>22519</v>
      </c>
      <c r="J65" s="140">
        <v>22402</v>
      </c>
      <c r="K65" s="114">
        <v>849</v>
      </c>
      <c r="L65" s="116">
        <v>3.7898401928399248</v>
      </c>
    </row>
    <row r="66" spans="1:12" s="110" customFormat="1" ht="15" customHeight="1" x14ac:dyDescent="0.2">
      <c r="A66" s="120"/>
      <c r="B66" s="119"/>
      <c r="C66" s="258" t="s">
        <v>106</v>
      </c>
      <c r="E66" s="113">
        <v>51.860135047954927</v>
      </c>
      <c r="F66" s="115">
        <v>12058</v>
      </c>
      <c r="G66" s="114">
        <v>12029</v>
      </c>
      <c r="H66" s="114">
        <v>11907</v>
      </c>
      <c r="I66" s="114">
        <v>11729</v>
      </c>
      <c r="J66" s="140">
        <v>11690</v>
      </c>
      <c r="K66" s="114">
        <v>368</v>
      </c>
      <c r="L66" s="116">
        <v>3.1479897348160821</v>
      </c>
    </row>
    <row r="67" spans="1:12" s="110" customFormat="1" ht="15" customHeight="1" x14ac:dyDescent="0.2">
      <c r="A67" s="120"/>
      <c r="B67" s="119"/>
      <c r="C67" s="258" t="s">
        <v>107</v>
      </c>
      <c r="E67" s="113">
        <v>48.139864952045073</v>
      </c>
      <c r="F67" s="115">
        <v>11193</v>
      </c>
      <c r="G67" s="114">
        <v>11145</v>
      </c>
      <c r="H67" s="114">
        <v>11003</v>
      </c>
      <c r="I67" s="114">
        <v>10790</v>
      </c>
      <c r="J67" s="140">
        <v>10712</v>
      </c>
      <c r="K67" s="114">
        <v>481</v>
      </c>
      <c r="L67" s="116">
        <v>4.4902912621359219</v>
      </c>
    </row>
    <row r="68" spans="1:12" s="110" customFormat="1" ht="15" customHeight="1" x14ac:dyDescent="0.2">
      <c r="A68" s="120"/>
      <c r="B68" s="119"/>
      <c r="C68" s="258" t="s">
        <v>105</v>
      </c>
      <c r="D68" s="110" t="s">
        <v>202</v>
      </c>
      <c r="E68" s="113">
        <v>19.715281063180079</v>
      </c>
      <c r="F68" s="115">
        <v>4584</v>
      </c>
      <c r="G68" s="114">
        <v>4508</v>
      </c>
      <c r="H68" s="114">
        <v>4336</v>
      </c>
      <c r="I68" s="114">
        <v>4161</v>
      </c>
      <c r="J68" s="140">
        <v>4073</v>
      </c>
      <c r="K68" s="114">
        <v>511</v>
      </c>
      <c r="L68" s="116">
        <v>12.546034863736804</v>
      </c>
    </row>
    <row r="69" spans="1:12" s="110" customFormat="1" ht="15" customHeight="1" x14ac:dyDescent="0.2">
      <c r="A69" s="120"/>
      <c r="B69" s="119"/>
      <c r="C69" s="258"/>
      <c r="D69" s="267" t="s">
        <v>198</v>
      </c>
      <c r="E69" s="113">
        <v>48.625654450261777</v>
      </c>
      <c r="F69" s="115">
        <v>2229</v>
      </c>
      <c r="G69" s="114">
        <v>2180</v>
      </c>
      <c r="H69" s="114">
        <v>2095</v>
      </c>
      <c r="I69" s="114">
        <v>2019</v>
      </c>
      <c r="J69" s="140">
        <v>1982</v>
      </c>
      <c r="K69" s="114">
        <v>247</v>
      </c>
      <c r="L69" s="116">
        <v>12.462159434914229</v>
      </c>
    </row>
    <row r="70" spans="1:12" s="110" customFormat="1" ht="15" customHeight="1" x14ac:dyDescent="0.2">
      <c r="A70" s="120"/>
      <c r="B70" s="119"/>
      <c r="C70" s="258"/>
      <c r="D70" s="267" t="s">
        <v>199</v>
      </c>
      <c r="E70" s="113">
        <v>51.374345549738223</v>
      </c>
      <c r="F70" s="115">
        <v>2355</v>
      </c>
      <c r="G70" s="114">
        <v>2328</v>
      </c>
      <c r="H70" s="114">
        <v>2241</v>
      </c>
      <c r="I70" s="114">
        <v>2142</v>
      </c>
      <c r="J70" s="140">
        <v>2091</v>
      </c>
      <c r="K70" s="114">
        <v>264</v>
      </c>
      <c r="L70" s="116">
        <v>12.625538020086083</v>
      </c>
    </row>
    <row r="71" spans="1:12" s="110" customFormat="1" ht="15" customHeight="1" x14ac:dyDescent="0.2">
      <c r="A71" s="120"/>
      <c r="B71" s="119"/>
      <c r="C71" s="258"/>
      <c r="D71" s="110" t="s">
        <v>203</v>
      </c>
      <c r="E71" s="113">
        <v>72.796868951873037</v>
      </c>
      <c r="F71" s="115">
        <v>16926</v>
      </c>
      <c r="G71" s="114">
        <v>16992</v>
      </c>
      <c r="H71" s="114">
        <v>16907</v>
      </c>
      <c r="I71" s="114">
        <v>16751</v>
      </c>
      <c r="J71" s="140">
        <v>16740</v>
      </c>
      <c r="K71" s="114">
        <v>186</v>
      </c>
      <c r="L71" s="116">
        <v>1.1111111111111112</v>
      </c>
    </row>
    <row r="72" spans="1:12" s="110" customFormat="1" ht="15" customHeight="1" x14ac:dyDescent="0.2">
      <c r="A72" s="120"/>
      <c r="B72" s="119"/>
      <c r="C72" s="258"/>
      <c r="D72" s="267" t="s">
        <v>198</v>
      </c>
      <c r="E72" s="113">
        <v>51.866950254047026</v>
      </c>
      <c r="F72" s="115">
        <v>8779</v>
      </c>
      <c r="G72" s="114">
        <v>8829</v>
      </c>
      <c r="H72" s="114">
        <v>8790</v>
      </c>
      <c r="I72" s="114">
        <v>8733</v>
      </c>
      <c r="J72" s="140">
        <v>8746</v>
      </c>
      <c r="K72" s="114">
        <v>33</v>
      </c>
      <c r="L72" s="116">
        <v>0.37731534415732909</v>
      </c>
    </row>
    <row r="73" spans="1:12" s="110" customFormat="1" ht="15" customHeight="1" x14ac:dyDescent="0.2">
      <c r="A73" s="120"/>
      <c r="B73" s="119"/>
      <c r="C73" s="258"/>
      <c r="D73" s="267" t="s">
        <v>199</v>
      </c>
      <c r="E73" s="113">
        <v>48.133049745952974</v>
      </c>
      <c r="F73" s="115">
        <v>8147</v>
      </c>
      <c r="G73" s="114">
        <v>8163</v>
      </c>
      <c r="H73" s="114">
        <v>8117</v>
      </c>
      <c r="I73" s="114">
        <v>8018</v>
      </c>
      <c r="J73" s="140">
        <v>7994</v>
      </c>
      <c r="K73" s="114">
        <v>153</v>
      </c>
      <c r="L73" s="116">
        <v>1.9139354515886915</v>
      </c>
    </row>
    <row r="74" spans="1:12" s="110" customFormat="1" ht="15" customHeight="1" x14ac:dyDescent="0.2">
      <c r="A74" s="120"/>
      <c r="B74" s="119"/>
      <c r="C74" s="258"/>
      <c r="D74" s="110" t="s">
        <v>204</v>
      </c>
      <c r="E74" s="113">
        <v>7.4878499849468838</v>
      </c>
      <c r="F74" s="115">
        <v>1741</v>
      </c>
      <c r="G74" s="114">
        <v>1674</v>
      </c>
      <c r="H74" s="114">
        <v>1667</v>
      </c>
      <c r="I74" s="114">
        <v>1607</v>
      </c>
      <c r="J74" s="140">
        <v>1589</v>
      </c>
      <c r="K74" s="114">
        <v>152</v>
      </c>
      <c r="L74" s="116">
        <v>9.5657646318439262</v>
      </c>
    </row>
    <row r="75" spans="1:12" s="110" customFormat="1" ht="15" customHeight="1" x14ac:dyDescent="0.2">
      <c r="A75" s="120"/>
      <c r="B75" s="119"/>
      <c r="C75" s="258"/>
      <c r="D75" s="267" t="s">
        <v>198</v>
      </c>
      <c r="E75" s="113">
        <v>60.310166570936246</v>
      </c>
      <c r="F75" s="115">
        <v>1050</v>
      </c>
      <c r="G75" s="114">
        <v>1020</v>
      </c>
      <c r="H75" s="114">
        <v>1022</v>
      </c>
      <c r="I75" s="114">
        <v>977</v>
      </c>
      <c r="J75" s="140">
        <v>962</v>
      </c>
      <c r="K75" s="114">
        <v>88</v>
      </c>
      <c r="L75" s="116">
        <v>9.1476091476091472</v>
      </c>
    </row>
    <row r="76" spans="1:12" s="110" customFormat="1" ht="15" customHeight="1" x14ac:dyDescent="0.2">
      <c r="A76" s="120"/>
      <c r="B76" s="119"/>
      <c r="C76" s="258"/>
      <c r="D76" s="267" t="s">
        <v>199</v>
      </c>
      <c r="E76" s="113">
        <v>39.689833429063754</v>
      </c>
      <c r="F76" s="115">
        <v>691</v>
      </c>
      <c r="G76" s="114">
        <v>654</v>
      </c>
      <c r="H76" s="114">
        <v>645</v>
      </c>
      <c r="I76" s="114">
        <v>630</v>
      </c>
      <c r="J76" s="140">
        <v>627</v>
      </c>
      <c r="K76" s="114">
        <v>64</v>
      </c>
      <c r="L76" s="116">
        <v>10.207336523125997</v>
      </c>
    </row>
    <row r="77" spans="1:12" s="110" customFormat="1" ht="15" customHeight="1" x14ac:dyDescent="0.2">
      <c r="A77" s="534"/>
      <c r="B77" s="119" t="s">
        <v>205</v>
      </c>
      <c r="C77" s="268"/>
      <c r="D77" s="182"/>
      <c r="E77" s="113">
        <v>12.877569305089096</v>
      </c>
      <c r="F77" s="115">
        <v>24578</v>
      </c>
      <c r="G77" s="114">
        <v>24665</v>
      </c>
      <c r="H77" s="114">
        <v>25750</v>
      </c>
      <c r="I77" s="114">
        <v>25356</v>
      </c>
      <c r="J77" s="140">
        <v>25209</v>
      </c>
      <c r="K77" s="114">
        <v>-631</v>
      </c>
      <c r="L77" s="116">
        <v>-2.5030742988615176</v>
      </c>
    </row>
    <row r="78" spans="1:12" s="110" customFormat="1" ht="15" customHeight="1" x14ac:dyDescent="0.2">
      <c r="A78" s="120"/>
      <c r="B78" s="119"/>
      <c r="C78" s="268" t="s">
        <v>106</v>
      </c>
      <c r="D78" s="182"/>
      <c r="E78" s="113">
        <v>62.57628773700057</v>
      </c>
      <c r="F78" s="115">
        <v>15380</v>
      </c>
      <c r="G78" s="114">
        <v>15326</v>
      </c>
      <c r="H78" s="114">
        <v>16035</v>
      </c>
      <c r="I78" s="114">
        <v>15752</v>
      </c>
      <c r="J78" s="140">
        <v>15703</v>
      </c>
      <c r="K78" s="114">
        <v>-323</v>
      </c>
      <c r="L78" s="116">
        <v>-2.0569317964720115</v>
      </c>
    </row>
    <row r="79" spans="1:12" s="110" customFormat="1" ht="15" customHeight="1" x14ac:dyDescent="0.2">
      <c r="A79" s="123"/>
      <c r="B79" s="124"/>
      <c r="C79" s="260" t="s">
        <v>107</v>
      </c>
      <c r="D79" s="261"/>
      <c r="E79" s="125">
        <v>37.42371226299943</v>
      </c>
      <c r="F79" s="143">
        <v>9198</v>
      </c>
      <c r="G79" s="144">
        <v>9339</v>
      </c>
      <c r="H79" s="144">
        <v>9715</v>
      </c>
      <c r="I79" s="144">
        <v>9604</v>
      </c>
      <c r="J79" s="145">
        <v>9506</v>
      </c>
      <c r="K79" s="144">
        <v>-308</v>
      </c>
      <c r="L79" s="146">
        <v>-3.240058910162003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190859</v>
      </c>
      <c r="E11" s="114">
        <v>190941</v>
      </c>
      <c r="F11" s="114">
        <v>192180</v>
      </c>
      <c r="G11" s="114">
        <v>188465</v>
      </c>
      <c r="H11" s="140">
        <v>188115</v>
      </c>
      <c r="I11" s="115">
        <v>2744</v>
      </c>
      <c r="J11" s="116">
        <v>1.458682189086463</v>
      </c>
    </row>
    <row r="12" spans="1:15" s="110" customFormat="1" ht="24.95" customHeight="1" x14ac:dyDescent="0.2">
      <c r="A12" s="193" t="s">
        <v>132</v>
      </c>
      <c r="B12" s="194" t="s">
        <v>133</v>
      </c>
      <c r="C12" s="113">
        <v>1.0374150550930268</v>
      </c>
      <c r="D12" s="115">
        <v>1980</v>
      </c>
      <c r="E12" s="114">
        <v>1620</v>
      </c>
      <c r="F12" s="114">
        <v>2428</v>
      </c>
      <c r="G12" s="114">
        <v>2453</v>
      </c>
      <c r="H12" s="140">
        <v>1976</v>
      </c>
      <c r="I12" s="115">
        <v>4</v>
      </c>
      <c r="J12" s="116">
        <v>0.20242914979757085</v>
      </c>
    </row>
    <row r="13" spans="1:15" s="110" customFormat="1" ht="24.95" customHeight="1" x14ac:dyDescent="0.2">
      <c r="A13" s="193" t="s">
        <v>134</v>
      </c>
      <c r="B13" s="199" t="s">
        <v>214</v>
      </c>
      <c r="C13" s="113">
        <v>1.7814197915738843</v>
      </c>
      <c r="D13" s="115">
        <v>3400</v>
      </c>
      <c r="E13" s="114">
        <v>3414</v>
      </c>
      <c r="F13" s="114">
        <v>3393</v>
      </c>
      <c r="G13" s="114">
        <v>3343</v>
      </c>
      <c r="H13" s="140">
        <v>3307</v>
      </c>
      <c r="I13" s="115">
        <v>93</v>
      </c>
      <c r="J13" s="116">
        <v>2.8122165104324162</v>
      </c>
    </row>
    <row r="14" spans="1:15" s="287" customFormat="1" ht="24" customHeight="1" x14ac:dyDescent="0.2">
      <c r="A14" s="193" t="s">
        <v>215</v>
      </c>
      <c r="B14" s="199" t="s">
        <v>137</v>
      </c>
      <c r="C14" s="113">
        <v>22.666471059787593</v>
      </c>
      <c r="D14" s="115">
        <v>43261</v>
      </c>
      <c r="E14" s="114">
        <v>43513</v>
      </c>
      <c r="F14" s="114">
        <v>43714</v>
      </c>
      <c r="G14" s="114">
        <v>42814</v>
      </c>
      <c r="H14" s="140">
        <v>43166</v>
      </c>
      <c r="I14" s="115">
        <v>95</v>
      </c>
      <c r="J14" s="116">
        <v>0.22008061900569892</v>
      </c>
      <c r="K14" s="110"/>
      <c r="L14" s="110"/>
      <c r="M14" s="110"/>
      <c r="N14" s="110"/>
      <c r="O14" s="110"/>
    </row>
    <row r="15" spans="1:15" s="110" customFormat="1" ht="24.75" customHeight="1" x14ac:dyDescent="0.2">
      <c r="A15" s="193" t="s">
        <v>216</v>
      </c>
      <c r="B15" s="199" t="s">
        <v>217</v>
      </c>
      <c r="C15" s="113">
        <v>6.1438024929398143</v>
      </c>
      <c r="D15" s="115">
        <v>11726</v>
      </c>
      <c r="E15" s="114">
        <v>11665</v>
      </c>
      <c r="F15" s="114">
        <v>11590</v>
      </c>
      <c r="G15" s="114">
        <v>11334</v>
      </c>
      <c r="H15" s="140">
        <v>11555</v>
      </c>
      <c r="I15" s="115">
        <v>171</v>
      </c>
      <c r="J15" s="116">
        <v>1.4798788403288619</v>
      </c>
    </row>
    <row r="16" spans="1:15" s="287" customFormat="1" ht="24.95" customHeight="1" x14ac:dyDescent="0.2">
      <c r="A16" s="193" t="s">
        <v>218</v>
      </c>
      <c r="B16" s="199" t="s">
        <v>141</v>
      </c>
      <c r="C16" s="113">
        <v>10.660225611577133</v>
      </c>
      <c r="D16" s="115">
        <v>20346</v>
      </c>
      <c r="E16" s="114">
        <v>20580</v>
      </c>
      <c r="F16" s="114">
        <v>20743</v>
      </c>
      <c r="G16" s="114">
        <v>20287</v>
      </c>
      <c r="H16" s="140">
        <v>20395</v>
      </c>
      <c r="I16" s="115">
        <v>-49</v>
      </c>
      <c r="J16" s="116">
        <v>-0.24025496445207159</v>
      </c>
      <c r="K16" s="110"/>
      <c r="L16" s="110"/>
      <c r="M16" s="110"/>
      <c r="N16" s="110"/>
      <c r="O16" s="110"/>
    </row>
    <row r="17" spans="1:15" s="110" customFormat="1" ht="24.95" customHeight="1" x14ac:dyDescent="0.2">
      <c r="A17" s="193" t="s">
        <v>219</v>
      </c>
      <c r="B17" s="199" t="s">
        <v>220</v>
      </c>
      <c r="C17" s="113">
        <v>5.8624429552706445</v>
      </c>
      <c r="D17" s="115">
        <v>11189</v>
      </c>
      <c r="E17" s="114">
        <v>11268</v>
      </c>
      <c r="F17" s="114">
        <v>11381</v>
      </c>
      <c r="G17" s="114">
        <v>11193</v>
      </c>
      <c r="H17" s="140">
        <v>11216</v>
      </c>
      <c r="I17" s="115">
        <v>-27</v>
      </c>
      <c r="J17" s="116">
        <v>-0.24072753209700429</v>
      </c>
    </row>
    <row r="18" spans="1:15" s="287" customFormat="1" ht="24.95" customHeight="1" x14ac:dyDescent="0.2">
      <c r="A18" s="201" t="s">
        <v>144</v>
      </c>
      <c r="B18" s="202" t="s">
        <v>145</v>
      </c>
      <c r="C18" s="113">
        <v>5.2452333921900465</v>
      </c>
      <c r="D18" s="115">
        <v>10011</v>
      </c>
      <c r="E18" s="114">
        <v>9936</v>
      </c>
      <c r="F18" s="114">
        <v>10077</v>
      </c>
      <c r="G18" s="114">
        <v>9756</v>
      </c>
      <c r="H18" s="140">
        <v>9746</v>
      </c>
      <c r="I18" s="115">
        <v>265</v>
      </c>
      <c r="J18" s="116">
        <v>2.7190642314795812</v>
      </c>
      <c r="K18" s="110"/>
      <c r="L18" s="110"/>
      <c r="M18" s="110"/>
      <c r="N18" s="110"/>
      <c r="O18" s="110"/>
    </row>
    <row r="19" spans="1:15" s="110" customFormat="1" ht="24.95" customHeight="1" x14ac:dyDescent="0.2">
      <c r="A19" s="193" t="s">
        <v>146</v>
      </c>
      <c r="B19" s="199" t="s">
        <v>147</v>
      </c>
      <c r="C19" s="113">
        <v>18.295181259463792</v>
      </c>
      <c r="D19" s="115">
        <v>34918</v>
      </c>
      <c r="E19" s="114">
        <v>34688</v>
      </c>
      <c r="F19" s="114">
        <v>34354</v>
      </c>
      <c r="G19" s="114">
        <v>33733</v>
      </c>
      <c r="H19" s="140">
        <v>33687</v>
      </c>
      <c r="I19" s="115">
        <v>1231</v>
      </c>
      <c r="J19" s="116">
        <v>3.6542286341912309</v>
      </c>
    </row>
    <row r="20" spans="1:15" s="287" customFormat="1" ht="24.95" customHeight="1" x14ac:dyDescent="0.2">
      <c r="A20" s="193" t="s">
        <v>148</v>
      </c>
      <c r="B20" s="199" t="s">
        <v>149</v>
      </c>
      <c r="C20" s="113">
        <v>5.5161139899087805</v>
      </c>
      <c r="D20" s="115">
        <v>10528</v>
      </c>
      <c r="E20" s="114">
        <v>10540</v>
      </c>
      <c r="F20" s="114">
        <v>10496</v>
      </c>
      <c r="G20" s="114">
        <v>10426</v>
      </c>
      <c r="H20" s="140">
        <v>10376</v>
      </c>
      <c r="I20" s="115">
        <v>152</v>
      </c>
      <c r="J20" s="116">
        <v>1.4649190439475712</v>
      </c>
      <c r="K20" s="110"/>
      <c r="L20" s="110"/>
      <c r="M20" s="110"/>
      <c r="N20" s="110"/>
      <c r="O20" s="110"/>
    </row>
    <row r="21" spans="1:15" s="110" customFormat="1" ht="24.95" customHeight="1" x14ac:dyDescent="0.2">
      <c r="A21" s="201" t="s">
        <v>150</v>
      </c>
      <c r="B21" s="202" t="s">
        <v>151</v>
      </c>
      <c r="C21" s="113">
        <v>2.0392017143545758</v>
      </c>
      <c r="D21" s="115">
        <v>3892</v>
      </c>
      <c r="E21" s="114">
        <v>4014</v>
      </c>
      <c r="F21" s="114">
        <v>4112</v>
      </c>
      <c r="G21" s="114">
        <v>4150</v>
      </c>
      <c r="H21" s="140">
        <v>4066</v>
      </c>
      <c r="I21" s="115">
        <v>-174</v>
      </c>
      <c r="J21" s="116">
        <v>-4.2793900639449092</v>
      </c>
    </row>
    <row r="22" spans="1:15" s="110" customFormat="1" ht="24.95" customHeight="1" x14ac:dyDescent="0.2">
      <c r="A22" s="201" t="s">
        <v>152</v>
      </c>
      <c r="B22" s="199" t="s">
        <v>153</v>
      </c>
      <c r="C22" s="113">
        <v>1.5262576037808016</v>
      </c>
      <c r="D22" s="115">
        <v>2913</v>
      </c>
      <c r="E22" s="114">
        <v>2930</v>
      </c>
      <c r="F22" s="114">
        <v>2957</v>
      </c>
      <c r="G22" s="114">
        <v>2817</v>
      </c>
      <c r="H22" s="140">
        <v>2831</v>
      </c>
      <c r="I22" s="115">
        <v>82</v>
      </c>
      <c r="J22" s="116">
        <v>2.8965030024726244</v>
      </c>
    </row>
    <row r="23" spans="1:15" s="110" customFormat="1" ht="24.95" customHeight="1" x14ac:dyDescent="0.2">
      <c r="A23" s="193" t="s">
        <v>154</v>
      </c>
      <c r="B23" s="199" t="s">
        <v>155</v>
      </c>
      <c r="C23" s="113">
        <v>1.6729627630868862</v>
      </c>
      <c r="D23" s="115">
        <v>3193</v>
      </c>
      <c r="E23" s="114">
        <v>3227</v>
      </c>
      <c r="F23" s="114">
        <v>3249</v>
      </c>
      <c r="G23" s="114">
        <v>3228</v>
      </c>
      <c r="H23" s="140">
        <v>3256</v>
      </c>
      <c r="I23" s="115">
        <v>-63</v>
      </c>
      <c r="J23" s="116">
        <v>-1.934889434889435</v>
      </c>
    </row>
    <row r="24" spans="1:15" s="110" customFormat="1" ht="24.95" customHeight="1" x14ac:dyDescent="0.2">
      <c r="A24" s="193" t="s">
        <v>156</v>
      </c>
      <c r="B24" s="199" t="s">
        <v>221</v>
      </c>
      <c r="C24" s="113">
        <v>5.5962778805296054</v>
      </c>
      <c r="D24" s="115">
        <v>10681</v>
      </c>
      <c r="E24" s="114">
        <v>10777</v>
      </c>
      <c r="F24" s="114">
        <v>10824</v>
      </c>
      <c r="G24" s="114">
        <v>10651</v>
      </c>
      <c r="H24" s="140">
        <v>10725</v>
      </c>
      <c r="I24" s="115">
        <v>-44</v>
      </c>
      <c r="J24" s="116">
        <v>-0.41025641025641024</v>
      </c>
    </row>
    <row r="25" spans="1:15" s="110" customFormat="1" ht="24.95" customHeight="1" x14ac:dyDescent="0.2">
      <c r="A25" s="193" t="s">
        <v>222</v>
      </c>
      <c r="B25" s="204" t="s">
        <v>159</v>
      </c>
      <c r="C25" s="113">
        <v>4.6316914580920994</v>
      </c>
      <c r="D25" s="115">
        <v>8840</v>
      </c>
      <c r="E25" s="114">
        <v>8960</v>
      </c>
      <c r="F25" s="114">
        <v>9369</v>
      </c>
      <c r="G25" s="114">
        <v>9162</v>
      </c>
      <c r="H25" s="140">
        <v>9087</v>
      </c>
      <c r="I25" s="115">
        <v>-247</v>
      </c>
      <c r="J25" s="116">
        <v>-2.7181688125894135</v>
      </c>
    </row>
    <row r="26" spans="1:15" s="110" customFormat="1" ht="24.95" customHeight="1" x14ac:dyDescent="0.2">
      <c r="A26" s="201">
        <v>782.78300000000002</v>
      </c>
      <c r="B26" s="203" t="s">
        <v>160</v>
      </c>
      <c r="C26" s="113">
        <v>2.5531937189233935</v>
      </c>
      <c r="D26" s="115">
        <v>4873</v>
      </c>
      <c r="E26" s="114">
        <v>4852</v>
      </c>
      <c r="F26" s="114">
        <v>5141</v>
      </c>
      <c r="G26" s="114">
        <v>4959</v>
      </c>
      <c r="H26" s="140">
        <v>4982</v>
      </c>
      <c r="I26" s="115">
        <v>-109</v>
      </c>
      <c r="J26" s="116">
        <v>-2.187876354877559</v>
      </c>
    </row>
    <row r="27" spans="1:15" s="110" customFormat="1" ht="24.95" customHeight="1" x14ac:dyDescent="0.2">
      <c r="A27" s="193" t="s">
        <v>161</v>
      </c>
      <c r="B27" s="199" t="s">
        <v>223</v>
      </c>
      <c r="C27" s="113">
        <v>4.9271975646943558</v>
      </c>
      <c r="D27" s="115">
        <v>9404</v>
      </c>
      <c r="E27" s="114">
        <v>9365</v>
      </c>
      <c r="F27" s="114">
        <v>9295</v>
      </c>
      <c r="G27" s="114">
        <v>9096</v>
      </c>
      <c r="H27" s="140">
        <v>9191</v>
      </c>
      <c r="I27" s="115">
        <v>213</v>
      </c>
      <c r="J27" s="116">
        <v>2.3174844957023173</v>
      </c>
    </row>
    <row r="28" spans="1:15" s="110" customFormat="1" ht="24.95" customHeight="1" x14ac:dyDescent="0.2">
      <c r="A28" s="193" t="s">
        <v>163</v>
      </c>
      <c r="B28" s="199" t="s">
        <v>164</v>
      </c>
      <c r="C28" s="113">
        <v>2.3472825488973537</v>
      </c>
      <c r="D28" s="115">
        <v>4480</v>
      </c>
      <c r="E28" s="114">
        <v>4597</v>
      </c>
      <c r="F28" s="114">
        <v>4512</v>
      </c>
      <c r="G28" s="114">
        <v>4297</v>
      </c>
      <c r="H28" s="140">
        <v>4221</v>
      </c>
      <c r="I28" s="115">
        <v>259</v>
      </c>
      <c r="J28" s="116">
        <v>6.1359867330016584</v>
      </c>
    </row>
    <row r="29" spans="1:15" s="110" customFormat="1" ht="24.95" customHeight="1" x14ac:dyDescent="0.2">
      <c r="A29" s="193">
        <v>86</v>
      </c>
      <c r="B29" s="199" t="s">
        <v>165</v>
      </c>
      <c r="C29" s="113">
        <v>8.440262183077559</v>
      </c>
      <c r="D29" s="115">
        <v>16109</v>
      </c>
      <c r="E29" s="114">
        <v>15986</v>
      </c>
      <c r="F29" s="114">
        <v>15808</v>
      </c>
      <c r="G29" s="114">
        <v>15521</v>
      </c>
      <c r="H29" s="140">
        <v>15540</v>
      </c>
      <c r="I29" s="115">
        <v>569</v>
      </c>
      <c r="J29" s="116">
        <v>3.6615186615186617</v>
      </c>
    </row>
    <row r="30" spans="1:15" s="110" customFormat="1" ht="24.95" customHeight="1" x14ac:dyDescent="0.2">
      <c r="A30" s="193">
        <v>87.88</v>
      </c>
      <c r="B30" s="204" t="s">
        <v>166</v>
      </c>
      <c r="C30" s="113">
        <v>8.1395166065000861</v>
      </c>
      <c r="D30" s="115">
        <v>15535</v>
      </c>
      <c r="E30" s="114">
        <v>15613</v>
      </c>
      <c r="F30" s="114">
        <v>15569</v>
      </c>
      <c r="G30" s="114">
        <v>15309</v>
      </c>
      <c r="H30" s="140">
        <v>15255</v>
      </c>
      <c r="I30" s="115">
        <v>280</v>
      </c>
      <c r="J30" s="116">
        <v>1.8354637823664373</v>
      </c>
    </row>
    <row r="31" spans="1:15" s="110" customFormat="1" ht="24.95" customHeight="1" x14ac:dyDescent="0.2">
      <c r="A31" s="193" t="s">
        <v>167</v>
      </c>
      <c r="B31" s="199" t="s">
        <v>168</v>
      </c>
      <c r="C31" s="113">
        <v>3.5843214100461598</v>
      </c>
      <c r="D31" s="115">
        <v>6841</v>
      </c>
      <c r="E31" s="114">
        <v>6909</v>
      </c>
      <c r="F31" s="114">
        <v>6882</v>
      </c>
      <c r="G31" s="114">
        <v>6750</v>
      </c>
      <c r="H31" s="140">
        <v>6703</v>
      </c>
      <c r="I31" s="115">
        <v>138</v>
      </c>
      <c r="J31" s="116">
        <v>2.0587796509025811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1.0374150550930268</v>
      </c>
      <c r="D34" s="115">
        <v>1980</v>
      </c>
      <c r="E34" s="114">
        <v>1620</v>
      </c>
      <c r="F34" s="114">
        <v>2428</v>
      </c>
      <c r="G34" s="114">
        <v>2453</v>
      </c>
      <c r="H34" s="140">
        <v>1976</v>
      </c>
      <c r="I34" s="115">
        <v>4</v>
      </c>
      <c r="J34" s="116">
        <v>0.20242914979757085</v>
      </c>
    </row>
    <row r="35" spans="1:10" s="110" customFormat="1" ht="24.95" customHeight="1" x14ac:dyDescent="0.2">
      <c r="A35" s="292" t="s">
        <v>171</v>
      </c>
      <c r="B35" s="293" t="s">
        <v>172</v>
      </c>
      <c r="C35" s="113">
        <v>29.693124243551523</v>
      </c>
      <c r="D35" s="115">
        <v>56672</v>
      </c>
      <c r="E35" s="114">
        <v>56863</v>
      </c>
      <c r="F35" s="114">
        <v>57184</v>
      </c>
      <c r="G35" s="114">
        <v>55913</v>
      </c>
      <c r="H35" s="140">
        <v>56219</v>
      </c>
      <c r="I35" s="115">
        <v>453</v>
      </c>
      <c r="J35" s="116">
        <v>0.80577740621498073</v>
      </c>
    </row>
    <row r="36" spans="1:10" s="110" customFormat="1" ht="24.95" customHeight="1" x14ac:dyDescent="0.2">
      <c r="A36" s="294" t="s">
        <v>173</v>
      </c>
      <c r="B36" s="295" t="s">
        <v>174</v>
      </c>
      <c r="C36" s="125">
        <v>69.269460701355456</v>
      </c>
      <c r="D36" s="143">
        <v>132207</v>
      </c>
      <c r="E36" s="144">
        <v>132458</v>
      </c>
      <c r="F36" s="144">
        <v>132568</v>
      </c>
      <c r="G36" s="144">
        <v>130099</v>
      </c>
      <c r="H36" s="145">
        <v>129920</v>
      </c>
      <c r="I36" s="143">
        <v>2287</v>
      </c>
      <c r="J36" s="146">
        <v>1.760314039408867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2020-09-28T07:47:00Z</dcterms:created>
  <dcterms:modified xsi:type="dcterms:W3CDTF">2020-09-28T10:33:15Z</dcterms:modified>
</cp:coreProperties>
</file>