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I44" i="24"/>
  <c r="C44" i="24"/>
  <c r="M44" i="24" s="1"/>
  <c r="B44" i="24"/>
  <c r="D44" i="24" s="1"/>
  <c r="M43" i="24"/>
  <c r="H43" i="24"/>
  <c r="G43" i="24"/>
  <c r="F43" i="24"/>
  <c r="E43" i="24"/>
  <c r="C43" i="24"/>
  <c r="I43" i="24" s="1"/>
  <c r="B43" i="24"/>
  <c r="D43" i="24" s="1"/>
  <c r="K42" i="24"/>
  <c r="I42" i="24"/>
  <c r="C42" i="24"/>
  <c r="M42" i="24" s="1"/>
  <c r="B42" i="24"/>
  <c r="D42" i="24" s="1"/>
  <c r="M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L57" i="15"/>
  <c r="K57" i="15"/>
  <c r="C38" i="24"/>
  <c r="C37" i="24"/>
  <c r="E37" i="24" s="1"/>
  <c r="C35" i="24"/>
  <c r="C34" i="24"/>
  <c r="C33" i="24"/>
  <c r="C32" i="24"/>
  <c r="C31" i="24"/>
  <c r="C30" i="24"/>
  <c r="G30" i="24" s="1"/>
  <c r="C29" i="24"/>
  <c r="C28" i="24"/>
  <c r="C27" i="24"/>
  <c r="C26" i="24"/>
  <c r="G26" i="24" s="1"/>
  <c r="C25" i="24"/>
  <c r="C24" i="24"/>
  <c r="G24" i="24" s="1"/>
  <c r="C23" i="24"/>
  <c r="C22" i="24"/>
  <c r="C21" i="24"/>
  <c r="C20" i="24"/>
  <c r="G20" i="24" s="1"/>
  <c r="C19" i="24"/>
  <c r="C18" i="24"/>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17" i="24" l="1"/>
  <c r="D17" i="24"/>
  <c r="J17" i="24"/>
  <c r="H17" i="24"/>
  <c r="K17" i="24"/>
  <c r="K20" i="24"/>
  <c r="J20" i="24"/>
  <c r="H20" i="24"/>
  <c r="F20" i="24"/>
  <c r="D20" i="24"/>
  <c r="F33" i="24"/>
  <c r="D33" i="24"/>
  <c r="J33" i="24"/>
  <c r="H33" i="24"/>
  <c r="K33" i="24"/>
  <c r="G27" i="24"/>
  <c r="M27" i="24"/>
  <c r="E27" i="24"/>
  <c r="L27" i="24"/>
  <c r="I27" i="24"/>
  <c r="B14" i="24"/>
  <c r="B6" i="24"/>
  <c r="F27" i="24"/>
  <c r="D27" i="24"/>
  <c r="J27" i="24"/>
  <c r="H27" i="24"/>
  <c r="K27" i="24"/>
  <c r="K30" i="24"/>
  <c r="J30" i="24"/>
  <c r="H30" i="24"/>
  <c r="F30" i="24"/>
  <c r="D30" i="24"/>
  <c r="G21" i="24"/>
  <c r="M21" i="24"/>
  <c r="E21" i="24"/>
  <c r="L21" i="24"/>
  <c r="I21" i="24"/>
  <c r="M38" i="24"/>
  <c r="E38" i="24"/>
  <c r="L38" i="24"/>
  <c r="G38" i="24"/>
  <c r="I38" i="24"/>
  <c r="K8" i="24"/>
  <c r="J8" i="24"/>
  <c r="H8" i="24"/>
  <c r="F8" i="24"/>
  <c r="D8"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F7" i="24"/>
  <c r="D7" i="24"/>
  <c r="J7" i="24"/>
  <c r="H7" i="24"/>
  <c r="K7" i="24"/>
  <c r="F9" i="24"/>
  <c r="D9" i="24"/>
  <c r="J9" i="24"/>
  <c r="H9" i="24"/>
  <c r="K9" i="24"/>
  <c r="F15" i="24"/>
  <c r="D15" i="24"/>
  <c r="J15" i="24"/>
  <c r="H15" i="24"/>
  <c r="K15" i="24"/>
  <c r="K18" i="24"/>
  <c r="J18" i="24"/>
  <c r="H18" i="24"/>
  <c r="F18" i="24"/>
  <c r="D18" i="24"/>
  <c r="F31" i="24"/>
  <c r="D31" i="24"/>
  <c r="J31" i="24"/>
  <c r="H31" i="24"/>
  <c r="K31" i="24"/>
  <c r="K34" i="24"/>
  <c r="J34" i="24"/>
  <c r="H34" i="24"/>
  <c r="F34" i="24"/>
  <c r="D34" i="24"/>
  <c r="G25" i="24"/>
  <c r="M25" i="24"/>
  <c r="E25" i="24"/>
  <c r="L25" i="24"/>
  <c r="I25" i="24"/>
  <c r="F25" i="24"/>
  <c r="D25" i="24"/>
  <c r="J25" i="24"/>
  <c r="H25" i="24"/>
  <c r="K25" i="24"/>
  <c r="K28" i="24"/>
  <c r="J28" i="24"/>
  <c r="H28" i="24"/>
  <c r="F28" i="24"/>
  <c r="D28" i="24"/>
  <c r="G19" i="24"/>
  <c r="M19" i="24"/>
  <c r="E19" i="24"/>
  <c r="L19" i="24"/>
  <c r="I19" i="24"/>
  <c r="G35" i="24"/>
  <c r="M35" i="24"/>
  <c r="E35" i="24"/>
  <c r="L35" i="24"/>
  <c r="I35" i="24"/>
  <c r="F19" i="24"/>
  <c r="D19" i="24"/>
  <c r="J19" i="24"/>
  <c r="H19" i="24"/>
  <c r="K19" i="24"/>
  <c r="K22" i="24"/>
  <c r="J22" i="24"/>
  <c r="H22" i="24"/>
  <c r="F22" i="24"/>
  <c r="D22" i="24"/>
  <c r="F35" i="24"/>
  <c r="D35" i="24"/>
  <c r="J35" i="24"/>
  <c r="H35" i="24"/>
  <c r="K35" i="24"/>
  <c r="B45" i="24"/>
  <c r="B39" i="24"/>
  <c r="G29" i="24"/>
  <c r="M29" i="24"/>
  <c r="E29" i="24"/>
  <c r="L29" i="24"/>
  <c r="I29" i="24"/>
  <c r="K16" i="24"/>
  <c r="J16" i="24"/>
  <c r="H16" i="24"/>
  <c r="F16" i="24"/>
  <c r="D16" i="24"/>
  <c r="F29" i="24"/>
  <c r="D29" i="24"/>
  <c r="J29" i="24"/>
  <c r="H29" i="24"/>
  <c r="K29" i="24"/>
  <c r="K32" i="24"/>
  <c r="J32" i="24"/>
  <c r="H32" i="24"/>
  <c r="F32" i="24"/>
  <c r="D32" i="24"/>
  <c r="G23" i="24"/>
  <c r="M23" i="24"/>
  <c r="E23" i="24"/>
  <c r="L23" i="24"/>
  <c r="I23"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H37" i="24"/>
  <c r="F37" i="24"/>
  <c r="D37" i="24"/>
  <c r="K37" i="24"/>
  <c r="J37" i="24"/>
  <c r="I16" i="24"/>
  <c r="M16" i="24"/>
  <c r="E16" i="24"/>
  <c r="L16" i="24"/>
  <c r="I24" i="24"/>
  <c r="M24" i="24"/>
  <c r="E24" i="24"/>
  <c r="L24" i="24"/>
  <c r="I32" i="24"/>
  <c r="M32" i="24"/>
  <c r="E32" i="24"/>
  <c r="L32" i="24"/>
  <c r="C14" i="24"/>
  <c r="C6" i="24"/>
  <c r="I22" i="24"/>
  <c r="M22" i="24"/>
  <c r="E22" i="24"/>
  <c r="L2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6" i="24"/>
  <c r="G32" i="24"/>
  <c r="I20" i="24"/>
  <c r="M20" i="24"/>
  <c r="E20" i="24"/>
  <c r="L20" i="24"/>
  <c r="I28" i="24"/>
  <c r="M28" i="24"/>
  <c r="E28" i="24"/>
  <c r="L28" i="24"/>
  <c r="I37" i="24"/>
  <c r="G37" i="24"/>
  <c r="L37" i="24"/>
  <c r="G22" i="24"/>
  <c r="M37" i="24"/>
  <c r="G28" i="24"/>
  <c r="I8" i="24"/>
  <c r="M8" i="24"/>
  <c r="E8" i="24"/>
  <c r="L8" i="24"/>
  <c r="I18" i="24"/>
  <c r="M18" i="24"/>
  <c r="E18" i="24"/>
  <c r="L18" i="24"/>
  <c r="I26" i="24"/>
  <c r="M26" i="24"/>
  <c r="E26" i="24"/>
  <c r="L26" i="24"/>
  <c r="I34" i="24"/>
  <c r="M34" i="24"/>
  <c r="E34" i="24"/>
  <c r="L34" i="24"/>
  <c r="G18"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K41" i="24"/>
  <c r="G42" i="24"/>
  <c r="K43" i="24"/>
  <c r="G44" i="24"/>
  <c r="H40" i="24"/>
  <c r="L41" i="24"/>
  <c r="H42" i="24"/>
  <c r="L43" i="24"/>
  <c r="H44" i="24"/>
  <c r="J40" i="24"/>
  <c r="J42" i="24"/>
  <c r="J44" i="24"/>
  <c r="K44" i="24"/>
  <c r="L40" i="24"/>
  <c r="L42" i="24"/>
  <c r="L44" i="24"/>
  <c r="E40" i="24"/>
  <c r="E42" i="24"/>
  <c r="E44" i="24"/>
  <c r="J79" i="24" l="1"/>
  <c r="J78" i="24"/>
  <c r="H39" i="24"/>
  <c r="F39" i="24"/>
  <c r="D39" i="24"/>
  <c r="K39" i="24"/>
  <c r="J39" i="24"/>
  <c r="K77" i="24"/>
  <c r="H45" i="24"/>
  <c r="F45" i="24"/>
  <c r="D45" i="24"/>
  <c r="K45" i="24"/>
  <c r="J45" i="24"/>
  <c r="K6" i="24"/>
  <c r="J6" i="24"/>
  <c r="H6" i="24"/>
  <c r="F6" i="24"/>
  <c r="D6" i="24"/>
  <c r="K14" i="24"/>
  <c r="J14" i="24"/>
  <c r="H14" i="24"/>
  <c r="F14" i="24"/>
  <c r="D14" i="24"/>
  <c r="I39" i="24"/>
  <c r="G39" i="24"/>
  <c r="L39" i="24"/>
  <c r="E39" i="24"/>
  <c r="M39" i="24"/>
  <c r="I45" i="24"/>
  <c r="G45" i="24"/>
  <c r="L45" i="24"/>
  <c r="M45" i="24"/>
  <c r="E45" i="24"/>
  <c r="I6" i="24"/>
  <c r="M6" i="24"/>
  <c r="E6" i="24"/>
  <c r="L6" i="24"/>
  <c r="G6" i="24"/>
  <c r="I78" i="24"/>
  <c r="I79" i="24"/>
  <c r="I14" i="24"/>
  <c r="M14" i="24"/>
  <c r="E14" i="24"/>
  <c r="L14" i="24"/>
  <c r="G14" i="24"/>
  <c r="K79" i="24" l="1"/>
  <c r="K78" i="24"/>
  <c r="I81" i="24" s="1"/>
  <c r="I83" i="24"/>
  <c r="I82" i="24"/>
</calcChain>
</file>

<file path=xl/sharedStrings.xml><?xml version="1.0" encoding="utf-8"?>
<sst xmlns="http://schemas.openxmlformats.org/spreadsheetml/2006/main" count="1671" uniqueCount="521">
  <si>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</si>
  <si>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</si>
  <si>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</si>
  <si>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</si>
  <si>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</si>
  <si>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</si>
  <si>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</si>
  <si>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</si>
  <si>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</si>
  <si>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</si>
  <si>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</si>
  <si>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</si>
  <si>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</si>
  <si>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Mettmann (364)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</si>
  <si>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</si>
  <si>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</si>
  <si>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</si>
  <si>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</si>
  <si>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</si>
  <si>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</si>
  <si>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</si>
  <si>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</si>
  <si>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</si>
  <si>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</si>
  <si>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</si>
  <si>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</si>
  <si>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</si>
  <si>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</si>
  <si>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</si>
  <si>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</si>
  <si>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</si>
  <si>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</si>
  <si>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</si>
  <si>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</si>
  <si>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</si>
  <si>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</si>
  <si>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</si>
  <si>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</si>
  <si>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</si>
  <si>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</si>
  <si>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</si>
  <si>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</si>
  <si>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</si>
  <si>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</si>
  <si>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</si>
  <si>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</si>
  <si>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</si>
  <si>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</si>
  <si>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</si>
  <si>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</si>
  <si>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</si>
  <si>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</si>
  <si>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</si>
  <si>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</si>
  <si>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</si>
  <si>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</si>
  <si>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</si>
  <si>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</si>
  <si>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</si>
  <si>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</si>
  <si>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</si>
  <si>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</si>
  <si>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</si>
  <si>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</si>
  <si>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</si>
  <si>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</si>
  <si>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</si>
  <si>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</si>
  <si>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</si>
  <si>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</si>
  <si>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</si>
  <si>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</si>
  <si>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</si>
  <si>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</si>
  <si>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</si>
  <si>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</si>
  <si>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</si>
  <si>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</si>
  <si>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</si>
  <si>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</si>
  <si>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</si>
  <si>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</si>
  <si>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</si>
  <si>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</si>
  <si>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</si>
  <si>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</si>
  <si>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</si>
  <si>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</si>
  <si>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</si>
  <si>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</si>
  <si>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</si>
  <si>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</si>
  <si>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Mettmann (364);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</si>
  <si>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</si>
  <si>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</si>
  <si>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</si>
  <si>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</si>
  <si>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</si>
  <si>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</si>
  <si>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</si>
  <si>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</si>
  <si>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</si>
  <si>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</si>
  <si>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</si>
  <si>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</si>
  <si>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</si>
  <si>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</si>
  <si>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</si>
  <si>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</si>
  <si>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</si>
  <si>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</si>
  <si>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</si>
  <si>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</si>
  <si>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</si>
  <si>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</si>
  <si>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</si>
  <si>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</si>
  <si>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</si>
  <si>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</si>
  <si>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</si>
  <si>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</si>
  <si>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</si>
  <si>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</si>
  <si>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</si>
  <si>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</si>
  <si>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</si>
  <si>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</si>
  <si>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</si>
  <si>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</si>
  <si>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</si>
  <si>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</si>
  <si>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</si>
  <si>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</si>
  <si>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</si>
  <si>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</si>
  <si>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</si>
  <si>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</si>
  <si>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</si>
  <si>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</si>
  <si>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</si>
  <si>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</si>
  <si>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</si>
  <si>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</si>
  <si>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</si>
  <si>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</si>
  <si>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</si>
  <si>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</si>
  <si>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</si>
  <si>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</si>
  <si>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</si>
  <si>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</si>
  <si>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</si>
  <si>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</si>
  <si>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</si>
  <si>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</si>
  <si>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</si>
  <si>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</si>
  <si>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</si>
  <si>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</si>
  <si>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</si>
  <si>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</si>
  <si>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</si>
  <si>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</si>
  <si>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</si>
  <si>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</si>
  <si>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</si>
  <si>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</si>
  <si>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</si>
  <si>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</si>
  <si>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</si>
  <si>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</si>
  <si>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</si>
  <si>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</si>
  <si>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</si>
  <si>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</si>
  <si>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</si>
  <si>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</si>
  <si>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</si>
  <si>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</si>
  <si>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</si>
  <si>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</si>
  <si>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</si>
  <si>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</si>
  <si>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Mettmann (364)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</si>
  <si>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</si>
  <si>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</si>
  <si>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</si>
  <si>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</si>
  <si>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</si>
  <si>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</si>
  <si>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</si>
  <si>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</si>
  <si>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</si>
  <si>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</si>
  <si>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</si>
  <si>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</si>
  <si>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</si>
  <si>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</si>
  <si>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</si>
  <si>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</si>
  <si>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</si>
  <si>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</si>
  <si>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</si>
  <si>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</si>
  <si>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</si>
  <si>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</si>
  <si>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</si>
  <si>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</si>
  <si>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</si>
  <si>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</si>
  <si>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</si>
  <si>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</si>
  <si>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</si>
  <si>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</si>
  <si>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</si>
  <si>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</si>
  <si>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</si>
  <si>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</si>
  <si>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</si>
  <si>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</si>
  <si>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</si>
  <si>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</si>
  <si>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</si>
  <si>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</si>
  <si>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</si>
  <si>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</si>
  <si>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</si>
  <si>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</si>
  <si>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</si>
  <si>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</si>
  <si>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</si>
  <si>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</si>
  <si>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</si>
  <si>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</si>
  <si>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</si>
  <si>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</si>
  <si>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</si>
  <si>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</si>
  <si>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</si>
  <si>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</si>
  <si>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</si>
  <si>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</si>
  <si>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</si>
  <si>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</si>
  <si>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</si>
  <si>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</si>
  <si>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</si>
  <si>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</si>
  <si>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</si>
  <si>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</si>
  <si>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</si>
  <si>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</si>
  <si>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</si>
  <si>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</si>
  <si>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</si>
  <si>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</si>
  <si>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</si>
  <si>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</si>
  <si>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</si>
  <si>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</si>
  <si>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</si>
  <si>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</si>
  <si>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</si>
  <si>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</si>
  <si>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</si>
  <si>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</si>
  <si>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</si>
  <si>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</si>
  <si>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</si>
  <si>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</si>
  <si>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</si>
  <si>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</si>
  <si>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</si>
  <si>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</si>
  <si>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</si>
  <si>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</si>
  <si>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</si>
  <si>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</si>
  <si>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</si>
  <si>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</si>
  <si>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</si>
  <si>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</si>
  <si>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</si>
  <si>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</si>
  <si>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</si>
  <si>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</si>
  <si>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</si>
  <si>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</si>
  <si>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</si>
  <si>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</si>
  <si>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</si>
  <si>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</si>
  <si>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</si>
  <si>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</si>
  <si>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</si>
  <si>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</si>
  <si>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</si>
  <si>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</si>
  <si>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</si>
  <si>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</si>
  <si>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</si>
  <si>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</si>
  <si>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</si>
  <si>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</si>
  <si>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</si>
  <si>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</si>
  <si>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</si>
  <si>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</si>
  <si>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</si>
  <si>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</si>
  <si>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</si>
  <si>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</si>
  <si>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</si>
  <si>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</si>
  <si>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</si>
  <si>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</si>
  <si>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</si>
  <si>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</si>
  <si>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</si>
  <si>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</si>
  <si>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</si>
  <si>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</si>
  <si>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</si>
  <si>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</si>
  <si>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</si>
  <si>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</si>
  <si>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</si>
  <si>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Mettmann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</si>
  <si>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</si>
  <si>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</si>
  <si>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</si>
  <si>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</si>
  <si>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</si>
  <si>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</si>
  <si>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</si>
  <si>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</si>
  <si>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</si>
  <si>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</si>
  <si>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</si>
  <si>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</si>
  <si>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</si>
  <si>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</si>
  <si>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</si>
  <si>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</si>
  <si>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</si>
  <si>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</si>
  <si>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</si>
  <si>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</si>
  <si>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</si>
  <si>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</si>
  <si>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</si>
  <si>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</si>
  <si>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</si>
  <si>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</si>
  <si>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</si>
  <si>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</si>
  <si>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</si>
  <si>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</si>
  <si>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</si>
  <si>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</si>
  <si>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</si>
  <si>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</si>
  <si>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</si>
  <si>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</si>
  <si>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</si>
  <si>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</si>
  <si>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</si>
  <si>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</si>
  <si>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</si>
  <si>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</si>
  <si>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</si>
  <si>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</si>
  <si>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</si>
  <si>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</si>
  <si>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Mettmann (364);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</si>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</sst>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{C42A7919-EA73-4275-8E2E-B0374EC751A3}</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B055-49A8-BFF3-F774F6B52E02}"/>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{A9BF68C2-918A-4296-AFB9-E987DF71DCB0}</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B055-49A8-BFF3-F774F6B52E0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{DB0654EA-9A30-4F17-B8F9-7BD7CF6AC635}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055-49A8-BFF3-F774F6B52E0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{F7997140-51D4-4FFC-9DB4-57D27AB1D1DB}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055-49A8-BFF3-F774F6B52E0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1.0754916385187641</c:v>
                </c:pt>
                <c:pt idx="1">
                  <c:v>1.3225681822425275</c:v>
                </c:pt>
                <c:pt idx="2">
                  <c:v>1.1186464311118853</c:v>
                </c:pt>
                <c:pt idx="3">
                  <c:v>1.0875687030768</c:v>
                </c:pt>
              </c:numCache>
            </c:numRef>
          </c:val>
          <c:extLst>
            <c:ext xmlns:c16="http://schemas.microsoft.com/office/drawing/2014/chart" uri="{C3380CC4-5D6E-409C-BE32-E72D297353CC}">
              <c16:uniqueId val="{00000004-B055-49A8-BFF3-F774F6B52E0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{734775E3-E51A-461E-B26B-1FCFCABC9149}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055-49A8-BFF3-F774F6B52E0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{4CB1546A-0CE2-4F40-A34E-F60087FC09B3}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055-49A8-BFF3-F774F6B52E0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{730C3A3C-C145-40F0-9A4E-404244743875}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055-49A8-BFF3-F774F6B52E0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{DF367B41-DD65-456C-8070-1B17E9AA9DD6}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055-49A8-BFF3-F774F6B52E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055-49A8-BFF3-F774F6B52E0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055-49A8-BFF3-F774F6B52E0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{5B9E62C8-5F05-44ED-83C4-7516B71061EE}</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646E-4A82-A7A6-4053B234C367}"/>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{D4E28408-A42B-41F0-AF9A-5F9F713FAADD}</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646E-4A82-A7A6-4053B234C36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{0C305BB4-1D4F-46E2-80BA-9CA89E36CDED}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46E-4A82-A7A6-4053B234C36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{A3414A1C-BA71-48AF-BE79-687926C25549}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46E-4A82-A7A6-4053B234C3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-3.3260979192703193</c:v>
                </c:pt>
                <c:pt idx="1">
                  <c:v>-3.156552267354261</c:v>
                </c:pt>
                <c:pt idx="2">
                  <c:v>-2.7637010795899166</c:v>
                </c:pt>
                <c:pt idx="3">
                  <c:v>-2.8655893304673015</c:v>
                </c:pt>
              </c:numCache>
            </c:numRef>
          </c:val>
          <c:extLst>
            <c:ext xmlns:c16="http://schemas.microsoft.com/office/drawing/2014/chart" uri="{C3380CC4-5D6E-409C-BE32-E72D297353CC}">
              <c16:uniqueId val="{00000004-646E-4A82-A7A6-4053B234C36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{A23C1254-8BE7-424E-9F4E-3CDA253F9851}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46E-4A82-A7A6-4053B234C36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{CB83EC72-96B4-40C0-9F2B-DA20C0AA56F8}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46E-4A82-A7A6-4053B234C36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{5C18222B-D483-4565-86DE-1BA79D2D6FB1}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46E-4A82-A7A6-4053B234C36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{46E3C725-5443-406D-9D3A-E3030F5E782F}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46E-4A82-A7A6-4053B234C3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46E-4A82-A7A6-4053B234C36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46E-4A82-A7A6-4053B234C36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{AC3D4125-2D73-4C37-9C78-CD6F2BA51A0A}</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03F1-4995-9ECE-119A7FBFAF75}"/>
                </c:ext>
              </c:extLst>
            </c:dLbl>
            <c:dLbl>
              <c:idx val="1"/>
              <c:tx>
                <c:strRef>
                  <c:f>Daten_Diagramme!$D$15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{F3DD403A-11A8-4705-A637-C56899BFBFA2}</c15:txfldGUID>
                      <c15:f>Daten_Diagramme!$D$15</c15:f>
                      <c15:dlblFieldTableCache>
                        <c:ptCount val="1"/>
                        <c:pt idx="0">
                          <c:v>4.7</c:v>
                        </c:pt>
                      </c15:dlblFieldTableCache>
                    </c15:dlblFTEntry>
                  </c15:dlblFieldTable>
                  <c15:showDataLabelsRange val="0"/>
                </c:ext>
                <c:ext xmlns:c16="http://schemas.microsoft.com/office/drawing/2014/chart" uri="{C3380CC4-5D6E-409C-BE32-E72D297353CC}">
                  <c16:uniqueId val="{00000001-03F1-4995-9ECE-119A7FBFAF75}"/>
                </c:ext>
              </c:extLst>
            </c:dLbl>
            <c:dLbl>
              <c:idx val="2"/>
              <c:tx>
                <c:strRef>
                  <c:f>Daten_Diagramme!$D$16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{5372D6DA-FA31-4E0D-8081-6E22829220EE}</c15:txfldGUID>
                      <c15:f>Daten_Diagramme!$D$16</c15:f>
                      <c15:dlblFieldTableCache>
                        <c:ptCount val="1"/>
                        <c:pt idx="0">
                          <c:v>3.6</c:v>
                        </c:pt>
                      </c15:dlblFieldTableCache>
                    </c15:dlblFTEntry>
                  </c15:dlblFieldTable>
                  <c15:showDataLabelsRange val="0"/>
                </c:ext>
                <c:ext xmlns:c16="http://schemas.microsoft.com/office/drawing/2014/chart" uri="{C3380CC4-5D6E-409C-BE32-E72D297353CC}">
                  <c16:uniqueId val="{00000002-03F1-4995-9ECE-119A7FBFAF75}"/>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{9263D153-91F6-476A-A283-8BE2810084B7}</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03F1-4995-9ECE-119A7FBFAF75}"/>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{6F4E20C5-3A92-41CB-A143-A0E69EEF6F27}</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03F1-4995-9ECE-119A7FBFAF75}"/>
                </c:ext>
              </c:extLst>
            </c:dLbl>
            <c:dLbl>
              <c:idx val="5"/>
              <c:tx>
                <c:strRef>
                  <c:f>Daten_Diagramme!$D$19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{8FD7F5F3-4023-42A1-814A-68BD81392BC5}</c15:txfldGUID>
                      <c15:f>Daten_Diagramme!$D$19</c15:f>
                      <c15:dlblFieldTableCache>
                        <c:ptCount val="1"/>
                        <c:pt idx="0">
                          <c:v>-3.4</c:v>
                        </c:pt>
                      </c15:dlblFieldTableCache>
                    </c15:dlblFTEntry>
                  </c15:dlblFieldTable>
                  <c15:showDataLabelsRange val="0"/>
                </c:ext>
                <c:ext xmlns:c16="http://schemas.microsoft.com/office/drawing/2014/chart" uri="{C3380CC4-5D6E-409C-BE32-E72D297353CC}">
                  <c16:uniqueId val="{00000005-03F1-4995-9ECE-119A7FBFAF75}"/>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{9F22EB7B-BEA4-44B8-966E-BC0D4B40F02D}</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03F1-4995-9ECE-119A7FBFAF75}"/>
                </c:ext>
              </c:extLst>
            </c:dLbl>
            <c:dLbl>
              <c:idx val="7"/>
              <c:tx>
                <c:strRef>
                  <c:f>Daten_Diagramme!$D$21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{D6657FE5-1027-4D9F-A791-E8AF86ACF4A1}</c15:txfldGUID>
                      <c15:f>Daten_Diagramme!$D$21</c15:f>
                      <c15:dlblFieldTableCache>
                        <c:ptCount val="1"/>
                        <c:pt idx="0">
                          <c:v>3.9</c:v>
                        </c:pt>
                      </c15:dlblFieldTableCache>
                    </c15:dlblFTEntry>
                  </c15:dlblFieldTable>
                  <c15:showDataLabelsRange val="0"/>
                </c:ext>
                <c:ext xmlns:c16="http://schemas.microsoft.com/office/drawing/2014/chart" uri="{C3380CC4-5D6E-409C-BE32-E72D297353CC}">
                  <c16:uniqueId val="{00000007-03F1-4995-9ECE-119A7FBFAF75}"/>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{BDFBCFEF-49CD-4E53-BBF1-A73320848E54}</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03F1-4995-9ECE-119A7FBFAF75}"/>
                </c:ext>
              </c:extLst>
            </c:dLbl>
            <c:dLbl>
              <c:idx val="9"/>
              <c:tx>
                <c:strRef>
                  <c:f>Daten_Diagramme!$D$23</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{58C925DC-18BB-4B0A-BE0A-7ABE2392D6A5}</c15:txfldGUID>
                      <c15:f>Daten_Diagramme!$D$23</c15:f>
                      <c15:dlblFieldTableCache>
                        <c:ptCount val="1"/>
                        <c:pt idx="0">
                          <c:v>6.9</c:v>
                        </c:pt>
                      </c15:dlblFieldTableCache>
                    </c15:dlblFTEntry>
                  </c15:dlblFieldTable>
                  <c15:showDataLabelsRange val="0"/>
                </c:ext>
                <c:ext xmlns:c16="http://schemas.microsoft.com/office/drawing/2014/chart" uri="{C3380CC4-5D6E-409C-BE32-E72D297353CC}">
                  <c16:uniqueId val="{00000009-03F1-4995-9ECE-119A7FBFAF75}"/>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{FF28750B-1EAE-461D-BD16-E39513F00DD1}</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03F1-4995-9ECE-119A7FBFAF75}"/>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{3D46BD49-D6F8-4E0A-8857-C852DB79C8B5}</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03F1-4995-9ECE-119A7FBFAF75}"/>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{53296A15-D7B0-4BC3-B2D7-72D451BA315B}</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03F1-4995-9ECE-119A7FBFAF75}"/>
                </c:ext>
              </c:extLst>
            </c:dLbl>
            <c:dLbl>
              <c:idx val="13"/>
              <c:tx>
                <c:strRef>
                  <c:f>Daten_Diagramme!$D$27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{B6DB0B26-0B3A-4BC9-828A-AA73B54BA815}</c15:txfldGUID>
                      <c15:f>Daten_Diagramme!$D$27</c15:f>
                      <c15:dlblFieldTableCache>
                        <c:ptCount val="1"/>
                        <c:pt idx="0">
                          <c:v>1.6</c:v>
                        </c:pt>
                      </c15:dlblFieldTableCache>
                    </c15:dlblFTEntry>
                  </c15:dlblFieldTable>
                  <c15:showDataLabelsRange val="0"/>
                </c:ext>
                <c:ext xmlns:c16="http://schemas.microsoft.com/office/drawing/2014/chart" uri="{C3380CC4-5D6E-409C-BE32-E72D297353CC}">
                  <c16:uniqueId val="{0000000D-03F1-4995-9ECE-119A7FBFAF75}"/>
                </c:ext>
              </c:extLst>
            </c:dLbl>
            <c:dLbl>
              <c:idx val="14"/>
              <c:tx>
                <c:strRef>
                  <c:f>Daten_Diagramme!$D$28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{827B6EDD-A8EC-4882-9A6C-2A044BAC8FD0}</c15:txfldGUID>
                      <c15:f>Daten_Diagramme!$D$28</c15:f>
                      <c15:dlblFieldTableCache>
                        <c:ptCount val="1"/>
                        <c:pt idx="0">
                          <c:v>4.0</c:v>
                        </c:pt>
                      </c15:dlblFieldTableCache>
                    </c15:dlblFTEntry>
                  </c15:dlblFieldTable>
                  <c15:showDataLabelsRange val="0"/>
                </c:ext>
                <c:ext xmlns:c16="http://schemas.microsoft.com/office/drawing/2014/chart" uri="{C3380CC4-5D6E-409C-BE32-E72D297353CC}">
                  <c16:uniqueId val="{0000000E-03F1-4995-9ECE-119A7FBFAF75}"/>
                </c:ext>
              </c:extLst>
            </c:dLbl>
            <c:dLbl>
              <c:idx val="15"/>
              <c:tx>
                <c:strRef>
                  <c:f>Daten_Diagramme!$D$29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{112783A1-2C35-4E5B-87D8-058915FD99C0}</c15:txfldGUID>
                      <c15:f>Daten_Diagramme!$D$29</c15:f>
                      <c15:dlblFieldTableCache>
                        <c:ptCount val="1"/>
                        <c:pt idx="0">
                          <c:v>-10.2</c:v>
                        </c:pt>
                      </c15:dlblFieldTableCache>
                    </c15:dlblFTEntry>
                  </c15:dlblFieldTable>
                  <c15:showDataLabelsRange val="0"/>
                </c:ext>
                <c:ext xmlns:c16="http://schemas.microsoft.com/office/drawing/2014/chart" uri="{C3380CC4-5D6E-409C-BE32-E72D297353CC}">
                  <c16:uniqueId val="{0000000F-03F1-4995-9ECE-119A7FBFAF75}"/>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{61744485-A469-4761-9DFF-4990CB58743C}</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03F1-4995-9ECE-119A7FBFAF75}"/>
                </c:ext>
              </c:extLst>
            </c:dLbl>
            <c:dLbl>
              <c:idx val="17"/>
              <c:tx>
                <c:strRef>
                  <c:f>Daten_Diagramme!$D$31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{0DB6EA4F-3796-4188-9173-21C40A4A35C5}</c15:txfldGUID>
                      <c15:f>Daten_Diagramme!$D$31</c15:f>
                      <c15:dlblFieldTableCache>
                        <c:ptCount val="1"/>
                        <c:pt idx="0">
                          <c:v>5.4</c:v>
                        </c:pt>
                      </c15:dlblFieldTableCache>
                    </c15:dlblFTEntry>
                  </c15:dlblFieldTable>
                  <c15:showDataLabelsRange val="0"/>
                </c:ext>
                <c:ext xmlns:c16="http://schemas.microsoft.com/office/drawing/2014/chart" uri="{C3380CC4-5D6E-409C-BE32-E72D297353CC}">
                  <c16:uniqueId val="{00000011-03F1-4995-9ECE-119A7FBFAF75}"/>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{B2975FC4-F94A-4192-9585-3A637147CD93}</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03F1-4995-9ECE-119A7FBFAF75}"/>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{55756C01-EF18-45A2-B619-D990F1EE6E30}</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03F1-4995-9ECE-119A7FBFAF75}"/>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{D39D3D3C-9EBF-429D-9909-D26BB69C0465}</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03F1-4995-9ECE-119A7FBFAF7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{22EB2DC3-4C98-490F-991D-A4009395DFF1}</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03F1-4995-9ECE-119A7FBFAF7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{FE98DC54-0711-45B2-A2CE-1D932AD17358}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3F1-4995-9ECE-119A7FBFAF75}"/>
                </c:ext>
              </c:extLst>
            </c:dLbl>
            <c:dLbl>
              <c:idx val="23"/>
              <c:tx>
                <c:strRef>
                  <c:f>Daten_Diagramme!$D$37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{24F1E1F9-C450-4D14-B5C9-A4E59BE9D989}</c15:txfldGUID>
                      <c15:f>Daten_Diagramme!$D$37</c15:f>
                      <c15:dlblFieldTableCache>
                        <c:ptCount val="1"/>
                        <c:pt idx="0">
                          <c:v>4.7</c:v>
                        </c:pt>
                      </c15:dlblFieldTableCache>
                    </c15:dlblFTEntry>
                  </c15:dlblFieldTable>
                  <c15:showDataLabelsRange val="0"/>
                </c:ext>
                <c:ext xmlns:c16="http://schemas.microsoft.com/office/drawing/2014/chart" uri="{C3380CC4-5D6E-409C-BE32-E72D297353CC}">
                  <c16:uniqueId val="{00000017-03F1-4995-9ECE-119A7FBFAF75}"/>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{5F77C94B-307A-41AB-A5D0-9A9E4D84AD46}</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03F1-4995-9ECE-119A7FBFAF75}"/>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{51836FF5-44FD-4D97-B740-3ED47A10B9D1}</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03F1-4995-9ECE-119A7FBFAF7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{1FED9499-DCFD-42D2-92AB-110290CDB91F}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3F1-4995-9ECE-119A7FBFAF7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{EB139B1F-F0E2-4206-BEC3-FA0ED75873D0}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3F1-4995-9ECE-119A7FBFAF7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{367C5379-08DC-481C-BBD7-0A17ACEB443B}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3F1-4995-9ECE-119A7FBFAF7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{E0DF54AA-86B4-41E6-B8FE-B9DD21EB3478}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3F1-4995-9ECE-119A7FBFAF7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{02B55B17-B0D6-49DA-BFA1-3D49ED6E628F}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3F1-4995-9ECE-119A7FBFAF75}"/>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{6A813261-1665-4B42-8DA5-105F71AEB152}</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03F1-4995-9ECE-119A7FBFAF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1.0754916385187641</c:v>
                </c:pt>
                <c:pt idx="1">
                  <c:v>4.7263681592039797</c:v>
                </c:pt>
                <c:pt idx="2">
                  <c:v>3.5576510930132876</c:v>
                </c:pt>
                <c:pt idx="3">
                  <c:v>-2.7675116309404757</c:v>
                </c:pt>
                <c:pt idx="4">
                  <c:v>2.6332420476090164</c:v>
                </c:pt>
                <c:pt idx="5">
                  <c:v>-3.4030407816016246</c:v>
                </c:pt>
                <c:pt idx="6">
                  <c:v>-3.2827758154996882</c:v>
                </c:pt>
                <c:pt idx="7">
                  <c:v>3.8927761900068987</c:v>
                </c:pt>
                <c:pt idx="8">
                  <c:v>0.83598623081502188</c:v>
                </c:pt>
                <c:pt idx="9">
                  <c:v>6.8866844715757347</c:v>
                </c:pt>
                <c:pt idx="10">
                  <c:v>1.0208711433756805</c:v>
                </c:pt>
                <c:pt idx="11">
                  <c:v>2.0068205666316894</c:v>
                </c:pt>
                <c:pt idx="12">
                  <c:v>0.93820769977353602</c:v>
                </c:pt>
                <c:pt idx="13">
                  <c:v>1.590243319184552</c:v>
                </c:pt>
                <c:pt idx="14">
                  <c:v>4.001546491397642</c:v>
                </c:pt>
                <c:pt idx="15">
                  <c:v>-10.228401191658392</c:v>
                </c:pt>
                <c:pt idx="16">
                  <c:v>2.4352730069213022</c:v>
                </c:pt>
                <c:pt idx="17">
                  <c:v>5.4363983860692295</c:v>
                </c:pt>
                <c:pt idx="18">
                  <c:v>2.7556705133306805</c:v>
                </c:pt>
                <c:pt idx="19">
                  <c:v>2.9936851952911825</c:v>
                </c:pt>
                <c:pt idx="20">
                  <c:v>-1.8429782528566162E-2</c:v>
                </c:pt>
                <c:pt idx="21">
                  <c:v>0</c:v>
                </c:pt>
                <c:pt idx="23">
                  <c:v>4.7263681592039797</c:v>
                </c:pt>
                <c:pt idx="24">
                  <c:v>-1.3594856185232054</c:v>
                </c:pt>
                <c:pt idx="25">
                  <c:v>2.1260259267818138</c:v>
                </c:pt>
              </c:numCache>
            </c:numRef>
          </c:val>
          <c:extLst>
            <c:ext xmlns:c16="http://schemas.microsoft.com/office/drawing/2014/chart" uri="{C3380CC4-5D6E-409C-BE32-E72D297353CC}">
              <c16:uniqueId val="{00000020-03F1-4995-9ECE-119A7FBFAF7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{5C1168FE-4CDC-4B6D-B3EE-946EBDF385C4}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3F1-4995-9ECE-119A7FBFAF7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{1D6396F0-51E5-4DB1-AE7D-8F583719B574}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3F1-4995-9ECE-119A7FBFAF7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{011A16AE-0871-4C4F-BADB-CC4ECFC2A72C}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3F1-4995-9ECE-119A7FBFAF7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{635D57A6-77B5-452A-BE54-CF531FCF9A76}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3F1-4995-9ECE-119A7FBFAF7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{36613B7A-A120-4D20-A620-537E07995F62}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3F1-4995-9ECE-119A7FBFAF7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{E5E55350-BC92-4918-8DB3-5236F94A94DE}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3F1-4995-9ECE-119A7FBFAF7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{028731AB-D213-4D8A-AF27-340C19BAC213}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3F1-4995-9ECE-119A7FBFAF7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{FC7514BA-555C-489A-B75F-2B728A095F89}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3F1-4995-9ECE-119A7FBFAF7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{A3571B7C-FCA9-480C-8C6F-21E7B8888DAB}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3F1-4995-9ECE-119A7FBFAF7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{8F456700-D552-4BA2-9AF2-65C8A7DC1C3E}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3F1-4995-9ECE-119A7FBFAF7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{F737727A-8282-444A-B616-E73CD3F0252A}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3F1-4995-9ECE-119A7FBFAF7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{162D17B1-96E1-4909-9CE7-13D865B2B77E}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3F1-4995-9ECE-119A7FBFAF7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{62327D9C-605F-4AC2-B2DE-DE597D080328}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3F1-4995-9ECE-119A7FBFAF7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{EC16A116-5414-4A0E-B828-01FF9230466E}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3F1-4995-9ECE-119A7FBFAF7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{F8D55116-1103-4A86-9DB1-D07407AB15EB}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3F1-4995-9ECE-119A7FBFAF7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{30D25975-7366-4A25-AE50-D3E9A887FD9A}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3F1-4995-9ECE-119A7FBFAF7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{0C48C2A5-CC95-4672-90F5-24DD24473D88}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3F1-4995-9ECE-119A7FBFAF7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{66E68863-3065-4993-972A-EC0EA1FC513A}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3F1-4995-9ECE-119A7FBFAF7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{D9424B35-2EEA-4B01-B4AE-BA2E9A25FEBA}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3F1-4995-9ECE-119A7FBFAF7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{06F41BA3-068B-4663-8F35-492662637CFA}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3F1-4995-9ECE-119A7FBFAF7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{DD594C9F-E1A1-43CB-9440-00FBEABC2F54}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3F1-4995-9ECE-119A7FBFAF7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{4F0C925D-DF65-45B0-BC1D-E61176BAA068}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3F1-4995-9ECE-119A7FBFAF7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{C4D8FE08-4A9C-433B-92EF-19DAF6ABF7FB}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3F1-4995-9ECE-119A7FBFAF7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{31C70700-CFD7-4D17-A8ED-4DE906ED9570}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3F1-4995-9ECE-119A7FBFAF7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{341BB1F1-C47D-49D7-8AD3-DF5F6086299B}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3F1-4995-9ECE-119A7FBFAF7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{AFCF22C4-3C6D-4527-BF6E-FF00B44B26D7}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3F1-4995-9ECE-119A7FBFAF7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{5E8D7C86-CDF0-4E9C-B44A-4842D60620BC}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3F1-4995-9ECE-119A7FBFAF7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{3B5A5498-E471-46B5-9353-FCE33A27263E}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3F1-4995-9ECE-119A7FBFAF7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{C948A38C-D3FB-4C48-93B0-7D2D0E7302EF}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3F1-4995-9ECE-119A7FBFAF7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{B4DC16F3-BE5A-462D-B832-D9E209FB625F}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3F1-4995-9ECE-119A7FBFAF7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{A59E476F-835A-4995-81B6-033845AA7942}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3F1-4995-9ECE-119A7FBFAF7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{1B28B1D6-187D-486B-9651-B69FCBC4E513}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3F1-4995-9ECE-119A7FBFAF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3F1-4995-9ECE-119A7FBFAF7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3F1-4995-9ECE-119A7FBFAF7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{0DC7BE59-B34B-4273-A168-0CEF96EC44C3}</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3E7E-4C6B-A4A0-52C65C00D389}"/>
                </c:ext>
              </c:extLst>
            </c:dLbl>
            <c:dLbl>
              <c:idx val="1"/>
              <c:tx>
                <c:strRef>
                  <c:f>Daten_Diagramme!$E$15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{E2D5783A-31DA-4C7B-8C24-B77C6195CACB}</c15:txfldGUID>
                      <c15:f>Daten_Diagramme!$E$15</c15:f>
                      <c15:dlblFieldTableCache>
                        <c:ptCount val="1"/>
                        <c:pt idx="0">
                          <c:v>2.3</c:v>
                        </c:pt>
                      </c15:dlblFieldTableCache>
                    </c15:dlblFTEntry>
                  </c15:dlblFieldTable>
                  <c15:showDataLabelsRange val="0"/>
                </c:ext>
                <c:ext xmlns:c16="http://schemas.microsoft.com/office/drawing/2014/chart" uri="{C3380CC4-5D6E-409C-BE32-E72D297353CC}">
                  <c16:uniqueId val="{00000001-3E7E-4C6B-A4A0-52C65C00D389}"/>
                </c:ext>
              </c:extLst>
            </c:dLbl>
            <c:dLbl>
              <c:idx val="2"/>
              <c:tx>
                <c:strRef>
                  <c:f>Daten_Diagramme!$E$16</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{BA7E420C-B7F7-447D-9465-97D178C4FA68}</c15:txfldGUID>
                      <c15:f>Daten_Diagramme!$E$16</c15:f>
                      <c15:dlblFieldTableCache>
                        <c:ptCount val="1"/>
                        <c:pt idx="0">
                          <c:v>9.3</c:v>
                        </c:pt>
                      </c15:dlblFieldTableCache>
                    </c15:dlblFTEntry>
                  </c15:dlblFieldTable>
                  <c15:showDataLabelsRange val="0"/>
                </c:ext>
                <c:ext xmlns:c16="http://schemas.microsoft.com/office/drawing/2014/chart" uri="{C3380CC4-5D6E-409C-BE32-E72D297353CC}">
                  <c16:uniqueId val="{00000002-3E7E-4C6B-A4A0-52C65C00D389}"/>
                </c:ext>
              </c:extLst>
            </c:dLbl>
            <c:dLbl>
              <c:idx val="3"/>
              <c:tx>
                <c:strRef>
                  <c:f>Daten_Diagramme!$E$17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{FC91A3FC-C450-4244-A87F-B6E4E89E88D4}</c15:txfldGUID>
                      <c15:f>Daten_Diagramme!$E$17</c15:f>
                      <c15:dlblFieldTableCache>
                        <c:ptCount val="1"/>
                        <c:pt idx="0">
                          <c:v>-8.1</c:v>
                        </c:pt>
                      </c15:dlblFieldTableCache>
                    </c15:dlblFTEntry>
                  </c15:dlblFieldTable>
                  <c15:showDataLabelsRange val="0"/>
                </c:ext>
                <c:ext xmlns:c16="http://schemas.microsoft.com/office/drawing/2014/chart" uri="{C3380CC4-5D6E-409C-BE32-E72D297353CC}">
                  <c16:uniqueId val="{00000003-3E7E-4C6B-A4A0-52C65C00D389}"/>
                </c:ext>
              </c:extLst>
            </c:dLbl>
            <c:dLbl>
              <c:idx val="4"/>
              <c:tx>
                <c:strRef>
                  <c:f>Daten_Diagramme!$E$18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{4A36AC6E-828E-4BD3-B8F9-05BC46796451}</c15:txfldGUID>
                      <c15:f>Daten_Diagramme!$E$18</c15:f>
                      <c15:dlblFieldTableCache>
                        <c:ptCount val="1"/>
                        <c:pt idx="0">
                          <c:v>-0.2</c:v>
                        </c:pt>
                      </c15:dlblFieldTableCache>
                    </c15:dlblFTEntry>
                  </c15:dlblFieldTable>
                  <c15:showDataLabelsRange val="0"/>
                </c:ext>
                <c:ext xmlns:c16="http://schemas.microsoft.com/office/drawing/2014/chart" uri="{C3380CC4-5D6E-409C-BE32-E72D297353CC}">
                  <c16:uniqueId val="{00000004-3E7E-4C6B-A4A0-52C65C00D389}"/>
                </c:ext>
              </c:extLst>
            </c:dLbl>
            <c:dLbl>
              <c:idx val="5"/>
              <c:tx>
                <c:strRef>
                  <c:f>Daten_Diagramme!$E$19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{6F3F69F8-E7E4-4799-8535-8C39198E31E5}</c15:txfldGUID>
                      <c15:f>Daten_Diagramme!$E$19</c15:f>
                      <c15:dlblFieldTableCache>
                        <c:ptCount val="1"/>
                        <c:pt idx="0">
                          <c:v>-10.0</c:v>
                        </c:pt>
                      </c15:dlblFieldTableCache>
                    </c15:dlblFTEntry>
                  </c15:dlblFieldTable>
                  <c15:showDataLabelsRange val="0"/>
                </c:ext>
                <c:ext xmlns:c16="http://schemas.microsoft.com/office/drawing/2014/chart" uri="{C3380CC4-5D6E-409C-BE32-E72D297353CC}">
                  <c16:uniqueId val="{00000005-3E7E-4C6B-A4A0-52C65C00D389}"/>
                </c:ext>
              </c:extLst>
            </c:dLbl>
            <c:dLbl>
              <c:idx val="6"/>
              <c:tx>
                <c:strRef>
                  <c:f>Daten_Diagramme!$E$20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{1E7B46D6-B285-4E9A-9695-E96915C8849C}</c15:txfldGUID>
                      <c15:f>Daten_Diagramme!$E$20</c15:f>
                      <c15:dlblFieldTableCache>
                        <c:ptCount val="1"/>
                        <c:pt idx="0">
                          <c:v>-5.4</c:v>
                        </c:pt>
                      </c15:dlblFieldTableCache>
                    </c15:dlblFTEntry>
                  </c15:dlblFieldTable>
                  <c15:showDataLabelsRange val="0"/>
                </c:ext>
                <c:ext xmlns:c16="http://schemas.microsoft.com/office/drawing/2014/chart" uri="{C3380CC4-5D6E-409C-BE32-E72D297353CC}">
                  <c16:uniqueId val="{00000006-3E7E-4C6B-A4A0-52C65C00D389}"/>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{A715562C-E2CD-4B4F-8DFE-82DAEA4D9F5E}</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3E7E-4C6B-A4A0-52C65C00D389}"/>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{24C8E494-2098-44FD-8FE2-E39C298D71DC}</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3E7E-4C6B-A4A0-52C65C00D389}"/>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{897E22DF-80F0-4683-9F40-0DB933A32F8C}</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3E7E-4C6B-A4A0-52C65C00D389}"/>
                </c:ext>
              </c:extLst>
            </c:dLbl>
            <c:dLbl>
              <c:idx val="10"/>
              <c:tx>
                <c:strRef>
                  <c:f>Daten_Diagramme!$E$24</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{372D6485-240D-4C0B-8C2D-91A6D7F34863}</c15:txfldGUID>
                      <c15:f>Daten_Diagramme!$E$24</c15:f>
                      <c15:dlblFieldTableCache>
                        <c:ptCount val="1"/>
                        <c:pt idx="0">
                          <c:v>-13.9</c:v>
                        </c:pt>
                      </c15:dlblFieldTableCache>
                    </c15:dlblFTEntry>
                  </c15:dlblFieldTable>
                  <c15:showDataLabelsRange val="0"/>
                </c:ext>
                <c:ext xmlns:c16="http://schemas.microsoft.com/office/drawing/2014/chart" uri="{C3380CC4-5D6E-409C-BE32-E72D297353CC}">
                  <c16:uniqueId val="{0000000A-3E7E-4C6B-A4A0-52C65C00D389}"/>
                </c:ext>
              </c:extLst>
            </c:dLbl>
            <c:dLbl>
              <c:idx val="11"/>
              <c:tx>
                <c:strRef>
                  <c:f>Daten_Diagramme!$E$25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{63D57A6E-58AF-41BA-A26C-F0B328971543}</c15:txfldGUID>
                      <c15:f>Daten_Diagramme!$E$25</c15:f>
                      <c15:dlblFieldTableCache>
                        <c:ptCount val="1"/>
                        <c:pt idx="0">
                          <c:v>-4.3</c:v>
                        </c:pt>
                      </c15:dlblFieldTableCache>
                    </c15:dlblFTEntry>
                  </c15:dlblFieldTable>
                  <c15:showDataLabelsRange val="0"/>
                </c:ext>
                <c:ext xmlns:c16="http://schemas.microsoft.com/office/drawing/2014/chart" uri="{C3380CC4-5D6E-409C-BE32-E72D297353CC}">
                  <c16:uniqueId val="{0000000B-3E7E-4C6B-A4A0-52C65C00D389}"/>
                </c:ext>
              </c:extLst>
            </c:dLbl>
            <c:dLbl>
              <c:idx val="12"/>
              <c:tx>
                <c:strRef>
                  <c:f>Daten_Diagramme!$E$26</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{CE601EC5-A220-47EA-A730-60BE8330989A}</c15:txfldGUID>
                      <c15:f>Daten_Diagramme!$E$26</c15:f>
                      <c15:dlblFieldTableCache>
                        <c:ptCount val="1"/>
                        <c:pt idx="0">
                          <c:v>8.5</c:v>
                        </c:pt>
                      </c15:dlblFieldTableCache>
                    </c15:dlblFTEntry>
                  </c15:dlblFieldTable>
                  <c15:showDataLabelsRange val="0"/>
                </c:ext>
                <c:ext xmlns:c16="http://schemas.microsoft.com/office/drawing/2014/chart" uri="{C3380CC4-5D6E-409C-BE32-E72D297353CC}">
                  <c16:uniqueId val="{0000000C-3E7E-4C6B-A4A0-52C65C00D389}"/>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{7724A7CA-28B5-4B32-943B-D924DB9AECD6}</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3E7E-4C6B-A4A0-52C65C00D389}"/>
                </c:ext>
              </c:extLst>
            </c:dLbl>
            <c:dLbl>
              <c:idx val="14"/>
              <c:tx>
                <c:strRef>
                  <c:f>Daten_Diagramme!$E$28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{8A10560F-483F-4A5F-BE41-8244BD279767}</c15:txfldGUID>
                      <c15:f>Daten_Diagramme!$E$28</c15:f>
                      <c15:dlblFieldTableCache>
                        <c:ptCount val="1"/>
                        <c:pt idx="0">
                          <c:v>2.0</c:v>
                        </c:pt>
                      </c15:dlblFieldTableCache>
                    </c15:dlblFTEntry>
                  </c15:dlblFieldTable>
                  <c15:showDataLabelsRange val="0"/>
                </c:ext>
                <c:ext xmlns:c16="http://schemas.microsoft.com/office/drawing/2014/chart" uri="{C3380CC4-5D6E-409C-BE32-E72D297353CC}">
                  <c16:uniqueId val="{0000000E-3E7E-4C6B-A4A0-52C65C00D389}"/>
                </c:ext>
              </c:extLst>
            </c:dLbl>
            <c:dLbl>
              <c:idx val="15"/>
              <c:tx>
                <c:strRef>
                  <c:f>Daten_Diagramme!$E$29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{755D6C7F-57AD-4A6A-B37E-C679EDF73F8B}</c15:txfldGUID>
                      <c15:f>Daten_Diagramme!$E$29</c15:f>
                      <c15:dlblFieldTableCache>
                        <c:ptCount val="1"/>
                        <c:pt idx="0">
                          <c:v>-7.1</c:v>
                        </c:pt>
                      </c15:dlblFieldTableCache>
                    </c15:dlblFTEntry>
                  </c15:dlblFieldTable>
                  <c15:showDataLabelsRange val="0"/>
                </c:ext>
                <c:ext xmlns:c16="http://schemas.microsoft.com/office/drawing/2014/chart" uri="{C3380CC4-5D6E-409C-BE32-E72D297353CC}">
                  <c16:uniqueId val="{0000000F-3E7E-4C6B-A4A0-52C65C00D389}"/>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{010BB2D6-524C-42C1-9748-2E0346FE7BA2}</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3E7E-4C6B-A4A0-52C65C00D389}"/>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{9E5B9BD3-847D-47AC-B44D-0DC04DD76CF7}</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3E7E-4C6B-A4A0-52C65C00D389}"/>
                </c:ext>
              </c:extLst>
            </c:dLbl>
            <c:dLbl>
              <c:idx val="18"/>
              <c:tx>
                <c:strRef>
                  <c:f>Daten_Diagramme!$E$32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{4156ABF4-23EE-410F-B57A-EA77CD3467F2}</c15:txfldGUID>
                      <c15:f>Daten_Diagramme!$E$32</c15:f>
                      <c15:dlblFieldTableCache>
                        <c:ptCount val="1"/>
                        <c:pt idx="0">
                          <c:v>-3.7</c:v>
                        </c:pt>
                      </c15:dlblFieldTableCache>
                    </c15:dlblFTEntry>
                  </c15:dlblFieldTable>
                  <c15:showDataLabelsRange val="0"/>
                </c:ext>
                <c:ext xmlns:c16="http://schemas.microsoft.com/office/drawing/2014/chart" uri="{C3380CC4-5D6E-409C-BE32-E72D297353CC}">
                  <c16:uniqueId val="{00000012-3E7E-4C6B-A4A0-52C65C00D389}"/>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{0D269B5D-BED6-4944-AF1C-C2406CDCBE8C}</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3E7E-4C6B-A4A0-52C65C00D389}"/>
                </c:ext>
              </c:extLst>
            </c:dLbl>
            <c:dLbl>
              <c:idx val="20"/>
              <c:tx>
                <c:strRef>
                  <c:f>Daten_Diagramme!$E$34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{086CB6B2-A5E5-45A7-A56B-7A427533FE28}</c15:txfldGUID>
                      <c15:f>Daten_Diagramme!$E$34</c15:f>
                      <c15:dlblFieldTableCache>
                        <c:ptCount val="1"/>
                        <c:pt idx="0">
                          <c:v>-4.7</c:v>
                        </c:pt>
                      </c15:dlblFieldTableCache>
                    </c15:dlblFTEntry>
                  </c15:dlblFieldTable>
                  <c15:showDataLabelsRange val="0"/>
                </c:ext>
                <c:ext xmlns:c16="http://schemas.microsoft.com/office/drawing/2014/chart" uri="{C3380CC4-5D6E-409C-BE32-E72D297353CC}">
                  <c16:uniqueId val="{00000014-3E7E-4C6B-A4A0-52C65C00D38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{687A8AD0-744F-4077-9265-289E145281F2}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E7E-4C6B-A4A0-52C65C00D38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{C47813CD-75DA-4D52-9D88-2DD02449C73F}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E7E-4C6B-A4A0-52C65C00D389}"/>
                </c:ext>
              </c:extLst>
            </c:dLbl>
            <c:dLbl>
              <c:idx val="23"/>
              <c:tx>
                <c:strRef>
                  <c:f>Daten_Diagramme!$E$37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{296F7467-2B3D-4784-BFC7-098FBC1FCA4F}</c15:txfldGUID>
                      <c15:f>Daten_Diagramme!$E$37</c15:f>
                      <c15:dlblFieldTableCache>
                        <c:ptCount val="1"/>
                        <c:pt idx="0">
                          <c:v>2.3</c:v>
                        </c:pt>
                      </c15:dlblFieldTableCache>
                    </c15:dlblFTEntry>
                  </c15:dlblFieldTable>
                  <c15:showDataLabelsRange val="0"/>
                </c:ext>
                <c:ext xmlns:c16="http://schemas.microsoft.com/office/drawing/2014/chart" uri="{C3380CC4-5D6E-409C-BE32-E72D297353CC}">
                  <c16:uniqueId val="{00000017-3E7E-4C6B-A4A0-52C65C00D389}"/>
                </c:ext>
              </c:extLst>
            </c:dLbl>
            <c:dLbl>
              <c:idx val="24"/>
              <c:tx>
                <c:strRef>
                  <c:f>Daten_Diagramme!$E$38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{2D4FF0FD-EA64-4DCA-8948-DE60A22D778F}</c15:txfldGUID>
                      <c15:f>Daten_Diagramme!$E$38</c15:f>
                      <c15:dlblFieldTableCache>
                        <c:ptCount val="1"/>
                        <c:pt idx="0">
                          <c:v>-4.7</c:v>
                        </c:pt>
                      </c15:dlblFieldTableCache>
                    </c15:dlblFTEntry>
                  </c15:dlblFieldTable>
                  <c15:showDataLabelsRange val="0"/>
                </c:ext>
                <c:ext xmlns:c16="http://schemas.microsoft.com/office/drawing/2014/chart" uri="{C3380CC4-5D6E-409C-BE32-E72D297353CC}">
                  <c16:uniqueId val="{00000018-3E7E-4C6B-A4A0-52C65C00D389}"/>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{5C10D4E7-F323-4A18-98E7-D4154E50FDFD}</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3E7E-4C6B-A4A0-52C65C00D38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{0CFB56F7-82F3-4BAF-8DBA-F162E31A3C37}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E7E-4C6B-A4A0-52C65C00D38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{3405445C-C50D-439D-B694-103F581A18E7}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E7E-4C6B-A4A0-52C65C00D38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{EC9E089C-4462-41F2-B34C-A48F164D37C6}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E7E-4C6B-A4A0-52C65C00D38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{50890568-5591-445C-9323-CFEEFC4BC8CD}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E7E-4C6B-A4A0-52C65C00D38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{B38D5299-DB61-4FDE-A15D-64E84D5A863E}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E7E-4C6B-A4A0-52C65C00D389}"/>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{E37AB72B-AF64-4C65-82B7-DA8EE3E9E268}</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3E7E-4C6B-A4A0-52C65C00D3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-3.3260979192703193</c:v>
                </c:pt>
                <c:pt idx="1">
                  <c:v>2.255639097744361</c:v>
                </c:pt>
                <c:pt idx="2">
                  <c:v>9.2857142857142865</c:v>
                </c:pt>
                <c:pt idx="3">
                  <c:v>-8.05722891566265</c:v>
                </c:pt>
                <c:pt idx="4">
                  <c:v>-0.15267175572519084</c:v>
                </c:pt>
                <c:pt idx="5">
                  <c:v>-10.003279763857002</c:v>
                </c:pt>
                <c:pt idx="6">
                  <c:v>-5.3571428571428568</c:v>
                </c:pt>
                <c:pt idx="7">
                  <c:v>1.758366420873511</c:v>
                </c:pt>
                <c:pt idx="8">
                  <c:v>-3.2383095773943484</c:v>
                </c:pt>
                <c:pt idx="9">
                  <c:v>-2.1283456949371171</c:v>
                </c:pt>
                <c:pt idx="10">
                  <c:v>-13.906987193889014</c:v>
                </c:pt>
                <c:pt idx="11">
                  <c:v>-4.2609853528628499</c:v>
                </c:pt>
                <c:pt idx="12">
                  <c:v>8.5333333333333332</c:v>
                </c:pt>
                <c:pt idx="13">
                  <c:v>-0.89735171810024073</c:v>
                </c:pt>
                <c:pt idx="14">
                  <c:v>2.0063191153238549</c:v>
                </c:pt>
                <c:pt idx="15">
                  <c:v>-7.1022727272727275</c:v>
                </c:pt>
                <c:pt idx="16">
                  <c:v>1.4218009478672986</c:v>
                </c:pt>
                <c:pt idx="17">
                  <c:v>-2.3469387755102042</c:v>
                </c:pt>
                <c:pt idx="18">
                  <c:v>-3.7355088020609704</c:v>
                </c:pt>
                <c:pt idx="19">
                  <c:v>1.2071463061323033</c:v>
                </c:pt>
                <c:pt idx="20">
                  <c:v>-4.7161866262422096</c:v>
                </c:pt>
                <c:pt idx="21">
                  <c:v>0</c:v>
                </c:pt>
                <c:pt idx="23">
                  <c:v>2.255639097744361</c:v>
                </c:pt>
                <c:pt idx="24">
                  <c:v>-4.7052828265670117</c:v>
                </c:pt>
                <c:pt idx="25">
                  <c:v>-3.1554936003041441</c:v>
                </c:pt>
              </c:numCache>
            </c:numRef>
          </c:val>
          <c:extLst>
            <c:ext xmlns:c16="http://schemas.microsoft.com/office/drawing/2014/chart" uri="{C3380CC4-5D6E-409C-BE32-E72D297353CC}">
              <c16:uniqueId val="{00000020-3E7E-4C6B-A4A0-52C65C00D38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{DC2A09BC-58AF-4C43-AD26-F7CD3191AAA2}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E7E-4C6B-A4A0-52C65C00D38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{410A27E0-0075-4CEA-B74A-DADFBECD1EEE}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E7E-4C6B-A4A0-52C65C00D38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{00E12C0A-5414-413D-8637-08B5F6853121}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E7E-4C6B-A4A0-52C65C00D38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{DA7ED3C7-FC6D-453A-8002-9C9067CC8426}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E7E-4C6B-A4A0-52C65C00D38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{F68B58AC-5AE0-4296-B5DF-11B80B5B2678}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E7E-4C6B-A4A0-52C65C00D38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{001F253D-91C9-4A7E-B597-30B017CF1540}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E7E-4C6B-A4A0-52C65C00D38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{506501E0-3F7E-4D11-852A-E5D520920D7B}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E7E-4C6B-A4A0-52C65C00D38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{34FC9209-848B-4A50-873B-C4144019A238}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E7E-4C6B-A4A0-52C65C00D38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{6E146FB1-B233-4852-947E-D34C271101D4}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E7E-4C6B-A4A0-52C65C00D38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{449003B8-266F-44A4-854D-CD174A2BD73F}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E7E-4C6B-A4A0-52C65C00D38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{56F4180A-F1A7-4C35-ADEA-E75CD20F9D10}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E7E-4C6B-A4A0-52C65C00D38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{40A27407-57F2-42CF-B8F8-14D44334E49B}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E7E-4C6B-A4A0-52C65C00D38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{ABF0235A-55FD-4910-8F98-FD65E55FA239}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E7E-4C6B-A4A0-52C65C00D38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{D21D7665-A4D8-4A5A-8873-C0617CBB124C}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E7E-4C6B-A4A0-52C65C00D38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{8301F946-DA01-4017-AFE8-30E65EF1B571}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E7E-4C6B-A4A0-52C65C00D38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{D58E88B0-760B-4BF2-B0B3-74BB83301200}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E7E-4C6B-A4A0-52C65C00D38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{31F2C1C7-78A0-4B9A-B623-5EA0BEA69453}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E7E-4C6B-A4A0-52C65C00D38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{35E465F7-7886-46C4-8597-309EB08018A2}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E7E-4C6B-A4A0-52C65C00D38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{DA6CE4A5-64C5-4474-A3C0-41701C859641}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E7E-4C6B-A4A0-52C65C00D38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{3598F2F0-ABD1-4503-BB9E-B393EEDE45FA}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E7E-4C6B-A4A0-52C65C00D38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{C20FACF7-66A9-429A-BA6D-B71C09D54458}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E7E-4C6B-A4A0-52C65C00D38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{4C746385-5077-49D5-BCC5-6ABE91136F86}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E7E-4C6B-A4A0-52C65C00D38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{9760B223-960B-424A-A6FC-2884C87D9BEE}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E7E-4C6B-A4A0-52C65C00D38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{30733C0C-F2C8-4829-971F-1B0498704598}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E7E-4C6B-A4A0-52C65C00D38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{58099C28-A073-48D3-9EEF-6532CFFBFEFD}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E7E-4C6B-A4A0-52C65C00D38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{8097AADE-A4A5-447E-AE85-3AD9D5519D4A}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E7E-4C6B-A4A0-52C65C00D38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{638F0A16-47D9-4962-97D1-31687F4C673A}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E7E-4C6B-A4A0-52C65C00D38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{8CDDBF46-0FDD-4706-94A2-31669AF58934}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E7E-4C6B-A4A0-52C65C00D38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{8FBD3103-A88E-4DEC-B3CE-9B7700DF954E}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E7E-4C6B-A4A0-52C65C00D38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{1AB1342C-F234-4C42-95A9-7E1CD5BDA504}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E7E-4C6B-A4A0-52C65C00D38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{3460B73C-7532-400E-8F41-616E45C818FB}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E7E-4C6B-A4A0-52C65C00D38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{6E1A4160-5409-4038-BCCE-423618CBE7A9}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E7E-4C6B-A4A0-52C65C00D3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E7E-4C6B-A4A0-52C65C00D38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E7E-4C6B-A4A0-52C65C00D38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{A2C58088-A094-4C91-A83D-23736D416060}</c15:txfldGUID>
                      <c15:f>Diagramm!$I$46</c15:f>
                      <c15:dlblFieldTableCache>
                        <c:ptCount val="1"/>
                      </c15:dlblFieldTableCache>
                    </c15:dlblFTEntry>
                  </c15:dlblFieldTable>
                  <c15:showDataLabelsRange val="0"/>
                </c:ext>
                <c:ext xmlns:c16="http://schemas.microsoft.com/office/drawing/2014/chart" uri="{C3380CC4-5D6E-409C-BE32-E72D297353CC}">
                  <c16:uniqueId val="{00000000-D4B0-46C3-92AA-488EABDCFDD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{784B18F6-9714-4A36-B940-4D5600C9C89D}</c15:txfldGUID>
                      <c15:f>Diagramm!$I$47</c15:f>
                      <c15:dlblFieldTableCache>
                        <c:ptCount val="1"/>
                      </c15:dlblFieldTableCache>
                    </c15:dlblFTEntry>
                  </c15:dlblFieldTable>
                  <c15:showDataLabelsRange val="0"/>
                </c:ext>
                <c:ext xmlns:c16="http://schemas.microsoft.com/office/drawing/2014/chart" uri="{C3380CC4-5D6E-409C-BE32-E72D297353CC}">
                  <c16:uniqueId val="{00000001-D4B0-46C3-92AA-488EABDCFDD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{6402F862-B003-4122-99D0-BCAF8BCFF865}</c15:txfldGUID>
                      <c15:f>Diagramm!$I$48</c15:f>
                      <c15:dlblFieldTableCache>
                        <c:ptCount val="1"/>
                      </c15:dlblFieldTableCache>
                    </c15:dlblFTEntry>
                  </c15:dlblFieldTable>
                  <c15:showDataLabelsRange val="0"/>
                </c:ext>
                <c:ext xmlns:c16="http://schemas.microsoft.com/office/drawing/2014/chart" uri="{C3380CC4-5D6E-409C-BE32-E72D297353CC}">
                  <c16:uniqueId val="{00000002-D4B0-46C3-92AA-488EABDCFDD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{9EDD3DB1-003B-4D10-8F55-53014E9143E1}</c15:txfldGUID>
                      <c15:f>Diagramm!$I$49</c15:f>
                      <c15:dlblFieldTableCache>
                        <c:ptCount val="1"/>
                      </c15:dlblFieldTableCache>
                    </c15:dlblFTEntry>
                  </c15:dlblFieldTable>
                  <c15:showDataLabelsRange val="0"/>
                </c:ext>
                <c:ext xmlns:c16="http://schemas.microsoft.com/office/drawing/2014/chart" uri="{C3380CC4-5D6E-409C-BE32-E72D297353CC}">
                  <c16:uniqueId val="{00000003-D4B0-46C3-92AA-488EABDCFDD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{4FA20C24-1F07-43A7-AC7C-EDDE5DE96078}</c15:txfldGUID>
                      <c15:f>Diagramm!$I$50</c15:f>
                      <c15:dlblFieldTableCache>
                        <c:ptCount val="1"/>
                      </c15:dlblFieldTableCache>
                    </c15:dlblFTEntry>
                  </c15:dlblFieldTable>
                  <c15:showDataLabelsRange val="0"/>
                </c:ext>
                <c:ext xmlns:c16="http://schemas.microsoft.com/office/drawing/2014/chart" uri="{C3380CC4-5D6E-409C-BE32-E72D297353CC}">
                  <c16:uniqueId val="{00000004-D4B0-46C3-92AA-488EABDCFDD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{25EA126B-55BB-4494-8737-B5BE18CB7FEE}</c15:txfldGUID>
                      <c15:f>Diagramm!$I$51</c15:f>
                      <c15:dlblFieldTableCache>
                        <c:ptCount val="1"/>
                      </c15:dlblFieldTableCache>
                    </c15:dlblFTEntry>
                  </c15:dlblFieldTable>
                  <c15:showDataLabelsRange val="0"/>
                </c:ext>
                <c:ext xmlns:c16="http://schemas.microsoft.com/office/drawing/2014/chart" uri="{C3380CC4-5D6E-409C-BE32-E72D297353CC}">
                  <c16:uniqueId val="{00000005-D4B0-46C3-92AA-488EABDCFDD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{2B463DBB-669D-4DAE-8B73-00D52213C2C4}</c15:txfldGUID>
                      <c15:f>Diagramm!$I$52</c15:f>
                      <c15:dlblFieldTableCache>
                        <c:ptCount val="1"/>
                      </c15:dlblFieldTableCache>
                    </c15:dlblFTEntry>
                  </c15:dlblFieldTable>
                  <c15:showDataLabelsRange val="0"/>
                </c:ext>
                <c:ext xmlns:c16="http://schemas.microsoft.com/office/drawing/2014/chart" uri="{C3380CC4-5D6E-409C-BE32-E72D297353CC}">
                  <c16:uniqueId val="{00000006-D4B0-46C3-92AA-488EABDCFDD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{E14567FF-BAD2-498A-84EF-6DBBED834D5A}</c15:txfldGUID>
                      <c15:f>Diagramm!$I$53</c15:f>
                      <c15:dlblFieldTableCache>
                        <c:ptCount val="1"/>
                      </c15:dlblFieldTableCache>
                    </c15:dlblFTEntry>
                  </c15:dlblFieldTable>
                  <c15:showDataLabelsRange val="0"/>
                </c:ext>
                <c:ext xmlns:c16="http://schemas.microsoft.com/office/drawing/2014/chart" uri="{C3380CC4-5D6E-409C-BE32-E72D297353CC}">
                  <c16:uniqueId val="{00000007-D4B0-46C3-92AA-488EABDCFDD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{2CBB78C2-0757-409F-BE69-01C07700C652}</c15:txfldGUID>
                      <c15:f>Diagramm!$I$54</c15:f>
                      <c15:dlblFieldTableCache>
                        <c:ptCount val="1"/>
                      </c15:dlblFieldTableCache>
                    </c15:dlblFTEntry>
                  </c15:dlblFieldTable>
                  <c15:showDataLabelsRange val="0"/>
                </c:ext>
                <c:ext xmlns:c16="http://schemas.microsoft.com/office/drawing/2014/chart" uri="{C3380CC4-5D6E-409C-BE32-E72D297353CC}">
                  <c16:uniqueId val="{00000008-D4B0-46C3-92AA-488EABDCFDD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{936F451C-B189-46D8-BAF9-9A5BF1CAEC2E}</c15:txfldGUID>
                      <c15:f>Diagramm!$I$55</c15:f>
                      <c15:dlblFieldTableCache>
                        <c:ptCount val="1"/>
                      </c15:dlblFieldTableCache>
                    </c15:dlblFTEntry>
                  </c15:dlblFieldTable>
                  <c15:showDataLabelsRange val="0"/>
                </c:ext>
                <c:ext xmlns:c16="http://schemas.microsoft.com/office/drawing/2014/chart" uri="{C3380CC4-5D6E-409C-BE32-E72D297353CC}">
                  <c16:uniqueId val="{00000009-D4B0-46C3-92AA-488EABDCFDD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{C5C9B51F-109B-41C7-8CE6-CA36D10B99CB}</c15:txfldGUID>
                      <c15:f>Diagramm!$I$56</c15:f>
                      <c15:dlblFieldTableCache>
                        <c:ptCount val="1"/>
                      </c15:dlblFieldTableCache>
                    </c15:dlblFTEntry>
                  </c15:dlblFieldTable>
                  <c15:showDataLabelsRange val="0"/>
                </c:ext>
                <c:ext xmlns:c16="http://schemas.microsoft.com/office/drawing/2014/chart" uri="{C3380CC4-5D6E-409C-BE32-E72D297353CC}">
                  <c16:uniqueId val="{0000000A-D4B0-46C3-92AA-488EABDCFDD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{59FBB211-9F22-4CCB-8767-68C310F7EFC4}</c15:txfldGUID>
                      <c15:f>Diagramm!$I$57</c15:f>
                      <c15:dlblFieldTableCache>
                        <c:ptCount val="1"/>
                      </c15:dlblFieldTableCache>
                    </c15:dlblFTEntry>
                  </c15:dlblFieldTable>
                  <c15:showDataLabelsRange val="0"/>
                </c:ext>
                <c:ext xmlns:c16="http://schemas.microsoft.com/office/drawing/2014/chart" uri="{C3380CC4-5D6E-409C-BE32-E72D297353CC}">
                  <c16:uniqueId val="{0000000B-D4B0-46C3-92AA-488EABDCFDD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{409DD888-4187-4221-B214-093A83D3AB96}</c15:txfldGUID>
                      <c15:f>Diagramm!$I$58</c15:f>
                      <c15:dlblFieldTableCache>
                        <c:ptCount val="1"/>
                      </c15:dlblFieldTableCache>
                    </c15:dlblFTEntry>
                  </c15:dlblFieldTable>
                  <c15:showDataLabelsRange val="0"/>
                </c:ext>
                <c:ext xmlns:c16="http://schemas.microsoft.com/office/drawing/2014/chart" uri="{C3380CC4-5D6E-409C-BE32-E72D297353CC}">
                  <c16:uniqueId val="{0000000C-D4B0-46C3-92AA-488EABDCFDD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{931D4444-8120-4C29-827F-637EA43FD897}</c15:txfldGUID>
                      <c15:f>Diagramm!$I$59</c15:f>
                      <c15:dlblFieldTableCache>
                        <c:ptCount val="1"/>
                      </c15:dlblFieldTableCache>
                    </c15:dlblFTEntry>
                  </c15:dlblFieldTable>
                  <c15:showDataLabelsRange val="0"/>
                </c:ext>
                <c:ext xmlns:c16="http://schemas.microsoft.com/office/drawing/2014/chart" uri="{C3380CC4-5D6E-409C-BE32-E72D297353CC}">
                  <c16:uniqueId val="{0000000D-D4B0-46C3-92AA-488EABDCFDD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{5814E3DD-4B2D-4ABE-9B8E-D123F1574D57}</c15:txfldGUID>
                      <c15:f>Diagramm!$I$60</c15:f>
                      <c15:dlblFieldTableCache>
                        <c:ptCount val="1"/>
                      </c15:dlblFieldTableCache>
                    </c15:dlblFTEntry>
                  </c15:dlblFieldTable>
                  <c15:showDataLabelsRange val="0"/>
                </c:ext>
                <c:ext xmlns:c16="http://schemas.microsoft.com/office/drawing/2014/chart" uri="{C3380CC4-5D6E-409C-BE32-E72D297353CC}">
                  <c16:uniqueId val="{0000000E-D4B0-46C3-92AA-488EABDCFDD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{ACA89FBE-F045-4A9D-B1C2-BF313428CEAC}</c15:txfldGUID>
                      <c15:f>Diagramm!$I$61</c15:f>
                      <c15:dlblFieldTableCache>
                        <c:ptCount val="1"/>
                      </c15:dlblFieldTableCache>
                    </c15:dlblFTEntry>
                  </c15:dlblFieldTable>
                  <c15:showDataLabelsRange val="0"/>
                </c:ext>
                <c:ext xmlns:c16="http://schemas.microsoft.com/office/drawing/2014/chart" uri="{C3380CC4-5D6E-409C-BE32-E72D297353CC}">
                  <c16:uniqueId val="{0000000F-D4B0-46C3-92AA-488EABDCFDD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{4AE7BB1E-9536-4CD8-AA40-53F48FDA4BA0}</c15:txfldGUID>
                      <c15:f>Diagramm!$I$62</c15:f>
                      <c15:dlblFieldTableCache>
                        <c:ptCount val="1"/>
                      </c15:dlblFieldTableCache>
                    </c15:dlblFTEntry>
                  </c15:dlblFieldTable>
                  <c15:showDataLabelsRange val="0"/>
                </c:ext>
                <c:ext xmlns:c16="http://schemas.microsoft.com/office/drawing/2014/chart" uri="{C3380CC4-5D6E-409C-BE32-E72D297353CC}">
                  <c16:uniqueId val="{00000010-D4B0-46C3-92AA-488EABDCFDD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{11C3B806-4A5A-44E1-A903-295B95E647F0}</c15:txfldGUID>
                      <c15:f>Diagramm!$I$63</c15:f>
                      <c15:dlblFieldTableCache>
                        <c:ptCount val="1"/>
                      </c15:dlblFieldTableCache>
                    </c15:dlblFTEntry>
                  </c15:dlblFieldTable>
                  <c15:showDataLabelsRange val="0"/>
                </c:ext>
                <c:ext xmlns:c16="http://schemas.microsoft.com/office/drawing/2014/chart" uri="{C3380CC4-5D6E-409C-BE32-E72D297353CC}">
                  <c16:uniqueId val="{00000011-D4B0-46C3-92AA-488EABDCFDD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{F9721608-E201-4B36-B35C-829E6929CEFA}</c15:txfldGUID>
                      <c15:f>Diagramm!$I$64</c15:f>
                      <c15:dlblFieldTableCache>
                        <c:ptCount val="1"/>
                      </c15:dlblFieldTableCache>
                    </c15:dlblFTEntry>
                  </c15:dlblFieldTable>
                  <c15:showDataLabelsRange val="0"/>
                </c:ext>
                <c:ext xmlns:c16="http://schemas.microsoft.com/office/drawing/2014/chart" uri="{C3380CC4-5D6E-409C-BE32-E72D297353CC}">
                  <c16:uniqueId val="{00000012-D4B0-46C3-92AA-488EABDCFDD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{9CED4F65-65A4-466D-9DA9-C11F23C9CA89}</c15:txfldGUID>
                      <c15:f>Diagramm!$I$65</c15:f>
                      <c15:dlblFieldTableCache>
                        <c:ptCount val="1"/>
                      </c15:dlblFieldTableCache>
                    </c15:dlblFTEntry>
                  </c15:dlblFieldTable>
                  <c15:showDataLabelsRange val="0"/>
                </c:ext>
                <c:ext xmlns:c16="http://schemas.microsoft.com/office/drawing/2014/chart" uri="{C3380CC4-5D6E-409C-BE32-E72D297353CC}">
                  <c16:uniqueId val="{00000013-D4B0-46C3-92AA-488EABDCFDD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{BAAB81D5-429B-442C-87FC-9DD820187941}</c15:txfldGUID>
                      <c15:f>Diagramm!$I$66</c15:f>
                      <c15:dlblFieldTableCache>
                        <c:ptCount val="1"/>
                      </c15:dlblFieldTableCache>
                    </c15:dlblFTEntry>
                  </c15:dlblFieldTable>
                  <c15:showDataLabelsRange val="0"/>
                </c:ext>
                <c:ext xmlns:c16="http://schemas.microsoft.com/office/drawing/2014/chart" uri="{C3380CC4-5D6E-409C-BE32-E72D297353CC}">
                  <c16:uniqueId val="{00000014-D4B0-46C3-92AA-488EABDCFDD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{92F315CB-3BB5-47A4-A290-CFDF30CA2AA9}</c15:txfldGUID>
                      <c15:f>Diagramm!$I$67</c15:f>
                      <c15:dlblFieldTableCache>
                        <c:ptCount val="1"/>
                      </c15:dlblFieldTableCache>
                    </c15:dlblFTEntry>
                  </c15:dlblFieldTable>
                  <c15:showDataLabelsRange val="0"/>
                </c:ext>
                <c:ext xmlns:c16="http://schemas.microsoft.com/office/drawing/2014/chart" uri="{C3380CC4-5D6E-409C-BE32-E72D297353CC}">
                  <c16:uniqueId val="{00000015-D4B0-46C3-92AA-488EABDCFD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4B0-46C3-92AA-488EABDCFDD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{96C42B2B-4D1A-4DDE-A088-B41211A7A124}</c15:txfldGUID>
                      <c15:f>Diagramm!$K$46</c15:f>
                      <c15:dlblFieldTableCache>
                        <c:ptCount val="1"/>
                      </c15:dlblFieldTableCache>
                    </c15:dlblFTEntry>
                  </c15:dlblFieldTable>
                  <c15:showDataLabelsRange val="0"/>
                </c:ext>
                <c:ext xmlns:c16="http://schemas.microsoft.com/office/drawing/2014/chart" uri="{C3380CC4-5D6E-409C-BE32-E72D297353CC}">
                  <c16:uniqueId val="{00000017-D4B0-46C3-92AA-488EABDCFDD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{B6D3077F-0EC5-4CC6-939B-64417AFBC7F1}</c15:txfldGUID>
                      <c15:f>Diagramm!$K$47</c15:f>
                      <c15:dlblFieldTableCache>
                        <c:ptCount val="1"/>
                      </c15:dlblFieldTableCache>
                    </c15:dlblFTEntry>
                  </c15:dlblFieldTable>
                  <c15:showDataLabelsRange val="0"/>
                </c:ext>
                <c:ext xmlns:c16="http://schemas.microsoft.com/office/drawing/2014/chart" uri="{C3380CC4-5D6E-409C-BE32-E72D297353CC}">
                  <c16:uniqueId val="{00000018-D4B0-46C3-92AA-488EABDCFDD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{BAFD16A4-FAD2-45A6-8BD1-263C980C7B58}</c15:txfldGUID>
                      <c15:f>Diagramm!$K$48</c15:f>
                      <c15:dlblFieldTableCache>
                        <c:ptCount val="1"/>
                      </c15:dlblFieldTableCache>
                    </c15:dlblFTEntry>
                  </c15:dlblFieldTable>
                  <c15:showDataLabelsRange val="0"/>
                </c:ext>
                <c:ext xmlns:c16="http://schemas.microsoft.com/office/drawing/2014/chart" uri="{C3380CC4-5D6E-409C-BE32-E72D297353CC}">
                  <c16:uniqueId val="{00000019-D4B0-46C3-92AA-488EABDCFDD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{954C05DE-6DCB-4604-9E92-95F6E8FE8C1E}</c15:txfldGUID>
                      <c15:f>Diagramm!$K$49</c15:f>
                      <c15:dlblFieldTableCache>
                        <c:ptCount val="1"/>
                      </c15:dlblFieldTableCache>
                    </c15:dlblFTEntry>
                  </c15:dlblFieldTable>
                  <c15:showDataLabelsRange val="0"/>
                </c:ext>
                <c:ext xmlns:c16="http://schemas.microsoft.com/office/drawing/2014/chart" uri="{C3380CC4-5D6E-409C-BE32-E72D297353CC}">
                  <c16:uniqueId val="{0000001A-D4B0-46C3-92AA-488EABDCFDD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{DBB51545-EBDD-4583-8382-4885675002E4}</c15:txfldGUID>
                      <c15:f>Diagramm!$K$50</c15:f>
                      <c15:dlblFieldTableCache>
                        <c:ptCount val="1"/>
                      </c15:dlblFieldTableCache>
                    </c15:dlblFTEntry>
                  </c15:dlblFieldTable>
                  <c15:showDataLabelsRange val="0"/>
                </c:ext>
                <c:ext xmlns:c16="http://schemas.microsoft.com/office/drawing/2014/chart" uri="{C3380CC4-5D6E-409C-BE32-E72D297353CC}">
                  <c16:uniqueId val="{0000001B-D4B0-46C3-92AA-488EABDCFDD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{2856DF77-47FC-4878-AF04-269D0036FE6A}</c15:txfldGUID>
                      <c15:f>Diagramm!$K$51</c15:f>
                      <c15:dlblFieldTableCache>
                        <c:ptCount val="1"/>
                      </c15:dlblFieldTableCache>
                    </c15:dlblFTEntry>
                  </c15:dlblFieldTable>
                  <c15:showDataLabelsRange val="0"/>
                </c:ext>
                <c:ext xmlns:c16="http://schemas.microsoft.com/office/drawing/2014/chart" uri="{C3380CC4-5D6E-409C-BE32-E72D297353CC}">
                  <c16:uniqueId val="{0000001C-D4B0-46C3-92AA-488EABDCFDD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{1098FB91-E8C5-4662-9CA9-AA1E2CA6D7F9}</c15:txfldGUID>
                      <c15:f>Diagramm!$K$52</c15:f>
                      <c15:dlblFieldTableCache>
                        <c:ptCount val="1"/>
                      </c15:dlblFieldTableCache>
                    </c15:dlblFTEntry>
                  </c15:dlblFieldTable>
                  <c15:showDataLabelsRange val="0"/>
                </c:ext>
                <c:ext xmlns:c16="http://schemas.microsoft.com/office/drawing/2014/chart" uri="{C3380CC4-5D6E-409C-BE32-E72D297353CC}">
                  <c16:uniqueId val="{0000001D-D4B0-46C3-92AA-488EABDCFDD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{8AD8B314-25EC-4998-8CB0-C3F2240B9047}</c15:txfldGUID>
                      <c15:f>Diagramm!$K$53</c15:f>
                      <c15:dlblFieldTableCache>
                        <c:ptCount val="1"/>
                      </c15:dlblFieldTableCache>
                    </c15:dlblFTEntry>
                  </c15:dlblFieldTable>
                  <c15:showDataLabelsRange val="0"/>
                </c:ext>
                <c:ext xmlns:c16="http://schemas.microsoft.com/office/drawing/2014/chart" uri="{C3380CC4-5D6E-409C-BE32-E72D297353CC}">
                  <c16:uniqueId val="{0000001E-D4B0-46C3-92AA-488EABDCFDD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{24978A2E-CB23-4B32-A6A6-B3A1EC9C884A}</c15:txfldGUID>
                      <c15:f>Diagramm!$K$54</c15:f>
                      <c15:dlblFieldTableCache>
                        <c:ptCount val="1"/>
                      </c15:dlblFieldTableCache>
                    </c15:dlblFTEntry>
                  </c15:dlblFieldTable>
                  <c15:showDataLabelsRange val="0"/>
                </c:ext>
                <c:ext xmlns:c16="http://schemas.microsoft.com/office/drawing/2014/chart" uri="{C3380CC4-5D6E-409C-BE32-E72D297353CC}">
                  <c16:uniqueId val="{0000001F-D4B0-46C3-92AA-488EABDCFDD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{A182F255-BD9C-491C-9032-158BF5BECA07}</c15:txfldGUID>
                      <c15:f>Diagramm!$K$55</c15:f>
                      <c15:dlblFieldTableCache>
                        <c:ptCount val="1"/>
                      </c15:dlblFieldTableCache>
                    </c15:dlblFTEntry>
                  </c15:dlblFieldTable>
                  <c15:showDataLabelsRange val="0"/>
                </c:ext>
                <c:ext xmlns:c16="http://schemas.microsoft.com/office/drawing/2014/chart" uri="{C3380CC4-5D6E-409C-BE32-E72D297353CC}">
                  <c16:uniqueId val="{00000020-D4B0-46C3-92AA-488EABDCFDD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{B2CCC32F-01EB-47B1-AF7F-46E7E505C253}</c15:txfldGUID>
                      <c15:f>Diagramm!$K$56</c15:f>
                      <c15:dlblFieldTableCache>
                        <c:ptCount val="1"/>
                      </c15:dlblFieldTableCache>
                    </c15:dlblFTEntry>
                  </c15:dlblFieldTable>
                  <c15:showDataLabelsRange val="0"/>
                </c:ext>
                <c:ext xmlns:c16="http://schemas.microsoft.com/office/drawing/2014/chart" uri="{C3380CC4-5D6E-409C-BE32-E72D297353CC}">
                  <c16:uniqueId val="{00000021-D4B0-46C3-92AA-488EABDCFDD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{979BE3C5-ADF0-4261-9936-5275D859D09A}</c15:txfldGUID>
                      <c15:f>Diagramm!$K$57</c15:f>
                      <c15:dlblFieldTableCache>
                        <c:ptCount val="1"/>
                      </c15:dlblFieldTableCache>
                    </c15:dlblFTEntry>
                  </c15:dlblFieldTable>
                  <c15:showDataLabelsRange val="0"/>
                </c:ext>
                <c:ext xmlns:c16="http://schemas.microsoft.com/office/drawing/2014/chart" uri="{C3380CC4-5D6E-409C-BE32-E72D297353CC}">
                  <c16:uniqueId val="{00000022-D4B0-46C3-92AA-488EABDCFDD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{57C021B3-9189-4B4A-8602-7DB54C382B2A}</c15:txfldGUID>
                      <c15:f>Diagramm!$K$58</c15:f>
                      <c15:dlblFieldTableCache>
                        <c:ptCount val="1"/>
                      </c15:dlblFieldTableCache>
                    </c15:dlblFTEntry>
                  </c15:dlblFieldTable>
                  <c15:showDataLabelsRange val="0"/>
                </c:ext>
                <c:ext xmlns:c16="http://schemas.microsoft.com/office/drawing/2014/chart" uri="{C3380CC4-5D6E-409C-BE32-E72D297353CC}">
                  <c16:uniqueId val="{00000023-D4B0-46C3-92AA-488EABDCFDD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{BBE8B73D-F8F5-45FE-BA6C-DBBB5F914F3C}</c15:txfldGUID>
                      <c15:f>Diagramm!$K$59</c15:f>
                      <c15:dlblFieldTableCache>
                        <c:ptCount val="1"/>
                      </c15:dlblFieldTableCache>
                    </c15:dlblFTEntry>
                  </c15:dlblFieldTable>
                  <c15:showDataLabelsRange val="0"/>
                </c:ext>
                <c:ext xmlns:c16="http://schemas.microsoft.com/office/drawing/2014/chart" uri="{C3380CC4-5D6E-409C-BE32-E72D297353CC}">
                  <c16:uniqueId val="{00000024-D4B0-46C3-92AA-488EABDCFDD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{BBEAB0A0-0553-4758-A1A6-34CE0CA1FDD6}</c15:txfldGUID>
                      <c15:f>Diagramm!$K$60</c15:f>
                      <c15:dlblFieldTableCache>
                        <c:ptCount val="1"/>
                      </c15:dlblFieldTableCache>
                    </c15:dlblFTEntry>
                  </c15:dlblFieldTable>
                  <c15:showDataLabelsRange val="0"/>
                </c:ext>
                <c:ext xmlns:c16="http://schemas.microsoft.com/office/drawing/2014/chart" uri="{C3380CC4-5D6E-409C-BE32-E72D297353CC}">
                  <c16:uniqueId val="{00000025-D4B0-46C3-92AA-488EABDCFDD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{0BC8BB69-9269-4B8D-96EE-E0F1E977C719}</c15:txfldGUID>
                      <c15:f>Diagramm!$K$61</c15:f>
                      <c15:dlblFieldTableCache>
                        <c:ptCount val="1"/>
                      </c15:dlblFieldTableCache>
                    </c15:dlblFTEntry>
                  </c15:dlblFieldTable>
                  <c15:showDataLabelsRange val="0"/>
                </c:ext>
                <c:ext xmlns:c16="http://schemas.microsoft.com/office/drawing/2014/chart" uri="{C3380CC4-5D6E-409C-BE32-E72D297353CC}">
                  <c16:uniqueId val="{00000026-D4B0-46C3-92AA-488EABDCFDD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{BB2C213B-0608-4246-A460-20C72A717B97}</c15:txfldGUID>
                      <c15:f>Diagramm!$K$62</c15:f>
                      <c15:dlblFieldTableCache>
                        <c:ptCount val="1"/>
                      </c15:dlblFieldTableCache>
                    </c15:dlblFTEntry>
                  </c15:dlblFieldTable>
                  <c15:showDataLabelsRange val="0"/>
                </c:ext>
                <c:ext xmlns:c16="http://schemas.microsoft.com/office/drawing/2014/chart" uri="{C3380CC4-5D6E-409C-BE32-E72D297353CC}">
                  <c16:uniqueId val="{00000027-D4B0-46C3-92AA-488EABDCFDD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{5922C28B-669F-43AF-963A-A611A245C6BA}</c15:txfldGUID>
                      <c15:f>Diagramm!$K$63</c15:f>
                      <c15:dlblFieldTableCache>
                        <c:ptCount val="1"/>
                      </c15:dlblFieldTableCache>
                    </c15:dlblFTEntry>
                  </c15:dlblFieldTable>
                  <c15:showDataLabelsRange val="0"/>
                </c:ext>
                <c:ext xmlns:c16="http://schemas.microsoft.com/office/drawing/2014/chart" uri="{C3380CC4-5D6E-409C-BE32-E72D297353CC}">
                  <c16:uniqueId val="{00000028-D4B0-46C3-92AA-488EABDCFDD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{25114B76-61AC-482E-AED6-CD5D5DF00719}</c15:txfldGUID>
                      <c15:f>Diagramm!$K$64</c15:f>
                      <c15:dlblFieldTableCache>
                        <c:ptCount val="1"/>
                      </c15:dlblFieldTableCache>
                    </c15:dlblFTEntry>
                  </c15:dlblFieldTable>
                  <c15:showDataLabelsRange val="0"/>
                </c:ext>
                <c:ext xmlns:c16="http://schemas.microsoft.com/office/drawing/2014/chart" uri="{C3380CC4-5D6E-409C-BE32-E72D297353CC}">
                  <c16:uniqueId val="{00000029-D4B0-46C3-92AA-488EABDCFDD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{F77F8FDF-EB4F-4E6D-9FE8-9D0C46EEB522}</c15:txfldGUID>
                      <c15:f>Diagramm!$K$65</c15:f>
                      <c15:dlblFieldTableCache>
                        <c:ptCount val="1"/>
                      </c15:dlblFieldTableCache>
                    </c15:dlblFTEntry>
                  </c15:dlblFieldTable>
                  <c15:showDataLabelsRange val="0"/>
                </c:ext>
                <c:ext xmlns:c16="http://schemas.microsoft.com/office/drawing/2014/chart" uri="{C3380CC4-5D6E-409C-BE32-E72D297353CC}">
                  <c16:uniqueId val="{0000002A-D4B0-46C3-92AA-488EABDCFDD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{3A706548-15B6-409F-9395-F7575752A04B}</c15:txfldGUID>
                      <c15:f>Diagramm!$K$66</c15:f>
                      <c15:dlblFieldTableCache>
                        <c:ptCount val="1"/>
                      </c15:dlblFieldTableCache>
                    </c15:dlblFTEntry>
                  </c15:dlblFieldTable>
                  <c15:showDataLabelsRange val="0"/>
                </c:ext>
                <c:ext xmlns:c16="http://schemas.microsoft.com/office/drawing/2014/chart" uri="{C3380CC4-5D6E-409C-BE32-E72D297353CC}">
                  <c16:uniqueId val="{0000002B-D4B0-46C3-92AA-488EABDCFDD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{A2A1E27E-132B-46F1-B775-0C95609B3D86}</c15:txfldGUID>
                      <c15:f>Diagramm!$K$67</c15:f>
                      <c15:dlblFieldTableCache>
                        <c:ptCount val="1"/>
                      </c15:dlblFieldTableCache>
                    </c15:dlblFTEntry>
                  </c15:dlblFieldTable>
                  <c15:showDataLabelsRange val="0"/>
                </c:ext>
                <c:ext xmlns:c16="http://schemas.microsoft.com/office/drawing/2014/chart" uri="{C3380CC4-5D6E-409C-BE32-E72D297353CC}">
                  <c16:uniqueId val="{0000002C-D4B0-46C3-92AA-488EABDCFDD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4B0-46C3-92AA-488EABDCFDD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{76D3A95E-3DF9-4358-B5A2-6E11B1C4124E}</c15:txfldGUID>
                      <c15:f>Diagramm!$J$46</c15:f>
                      <c15:dlblFieldTableCache>
                        <c:ptCount val="1"/>
                      </c15:dlblFieldTableCache>
                    </c15:dlblFTEntry>
                  </c15:dlblFieldTable>
                  <c15:showDataLabelsRange val="0"/>
                </c:ext>
                <c:ext xmlns:c16="http://schemas.microsoft.com/office/drawing/2014/chart" uri="{C3380CC4-5D6E-409C-BE32-E72D297353CC}">
                  <c16:uniqueId val="{0000002E-D4B0-46C3-92AA-488EABDCFDD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{07466E26-B32A-47E6-A5BA-4F792629F18D}</c15:txfldGUID>
                      <c15:f>Diagramm!$J$47</c15:f>
                      <c15:dlblFieldTableCache>
                        <c:ptCount val="1"/>
                      </c15:dlblFieldTableCache>
                    </c15:dlblFTEntry>
                  </c15:dlblFieldTable>
                  <c15:showDataLabelsRange val="0"/>
                </c:ext>
                <c:ext xmlns:c16="http://schemas.microsoft.com/office/drawing/2014/chart" uri="{C3380CC4-5D6E-409C-BE32-E72D297353CC}">
                  <c16:uniqueId val="{0000002F-D4B0-46C3-92AA-488EABDCFDD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{B315BFD9-0061-4064-A209-5F6463B70A6B}</c15:txfldGUID>
                      <c15:f>Diagramm!$J$48</c15:f>
                      <c15:dlblFieldTableCache>
                        <c:ptCount val="1"/>
                      </c15:dlblFieldTableCache>
                    </c15:dlblFTEntry>
                  </c15:dlblFieldTable>
                  <c15:showDataLabelsRange val="0"/>
                </c:ext>
                <c:ext xmlns:c16="http://schemas.microsoft.com/office/drawing/2014/chart" uri="{C3380CC4-5D6E-409C-BE32-E72D297353CC}">
                  <c16:uniqueId val="{00000030-D4B0-46C3-92AA-488EABDCFDD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{3386D530-CA55-4908-8063-CCAB76DB404C}</c15:txfldGUID>
                      <c15:f>Diagramm!$J$49</c15:f>
                      <c15:dlblFieldTableCache>
                        <c:ptCount val="1"/>
                      </c15:dlblFieldTableCache>
                    </c15:dlblFTEntry>
                  </c15:dlblFieldTable>
                  <c15:showDataLabelsRange val="0"/>
                </c:ext>
                <c:ext xmlns:c16="http://schemas.microsoft.com/office/drawing/2014/chart" uri="{C3380CC4-5D6E-409C-BE32-E72D297353CC}">
                  <c16:uniqueId val="{00000031-D4B0-46C3-92AA-488EABDCFDD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{F7E62FB9-D275-471C-97A5-03DE50E74A3E}</c15:txfldGUID>
                      <c15:f>Diagramm!$J$50</c15:f>
                      <c15:dlblFieldTableCache>
                        <c:ptCount val="1"/>
                      </c15:dlblFieldTableCache>
                    </c15:dlblFTEntry>
                  </c15:dlblFieldTable>
                  <c15:showDataLabelsRange val="0"/>
                </c:ext>
                <c:ext xmlns:c16="http://schemas.microsoft.com/office/drawing/2014/chart" uri="{C3380CC4-5D6E-409C-BE32-E72D297353CC}">
                  <c16:uniqueId val="{00000032-D4B0-46C3-92AA-488EABDCFDD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{94269324-ACAB-474B-A7D0-56981557CCE7}</c15:txfldGUID>
                      <c15:f>Diagramm!$J$51</c15:f>
                      <c15:dlblFieldTableCache>
                        <c:ptCount val="1"/>
                      </c15:dlblFieldTableCache>
                    </c15:dlblFTEntry>
                  </c15:dlblFieldTable>
                  <c15:showDataLabelsRange val="0"/>
                </c:ext>
                <c:ext xmlns:c16="http://schemas.microsoft.com/office/drawing/2014/chart" uri="{C3380CC4-5D6E-409C-BE32-E72D297353CC}">
                  <c16:uniqueId val="{00000033-D4B0-46C3-92AA-488EABDCFDD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{7D77D192-0036-4E17-A500-CC334989D291}</c15:txfldGUID>
                      <c15:f>Diagramm!$J$52</c15:f>
                      <c15:dlblFieldTableCache>
                        <c:ptCount val="1"/>
                      </c15:dlblFieldTableCache>
                    </c15:dlblFTEntry>
                  </c15:dlblFieldTable>
                  <c15:showDataLabelsRange val="0"/>
                </c:ext>
                <c:ext xmlns:c16="http://schemas.microsoft.com/office/drawing/2014/chart" uri="{C3380CC4-5D6E-409C-BE32-E72D297353CC}">
                  <c16:uniqueId val="{00000034-D4B0-46C3-92AA-488EABDCFDD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{E17140E0-C35D-451A-8D3C-C28349A50FE6}</c15:txfldGUID>
                      <c15:f>Diagramm!$J$53</c15:f>
                      <c15:dlblFieldTableCache>
                        <c:ptCount val="1"/>
                      </c15:dlblFieldTableCache>
                    </c15:dlblFTEntry>
                  </c15:dlblFieldTable>
                  <c15:showDataLabelsRange val="0"/>
                </c:ext>
                <c:ext xmlns:c16="http://schemas.microsoft.com/office/drawing/2014/chart" uri="{C3380CC4-5D6E-409C-BE32-E72D297353CC}">
                  <c16:uniqueId val="{00000035-D4B0-46C3-92AA-488EABDCFDD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{39227199-C370-43D1-9DCC-5AC107B2191F}</c15:txfldGUID>
                      <c15:f>Diagramm!$J$54</c15:f>
                      <c15:dlblFieldTableCache>
                        <c:ptCount val="1"/>
                      </c15:dlblFieldTableCache>
                    </c15:dlblFTEntry>
                  </c15:dlblFieldTable>
                  <c15:showDataLabelsRange val="0"/>
                </c:ext>
                <c:ext xmlns:c16="http://schemas.microsoft.com/office/drawing/2014/chart" uri="{C3380CC4-5D6E-409C-BE32-E72D297353CC}">
                  <c16:uniqueId val="{00000036-D4B0-46C3-92AA-488EABDCFDD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{227F97CA-EE4C-4843-9E4D-237ECD1D0F69}</c15:txfldGUID>
                      <c15:f>Diagramm!$J$55</c15:f>
                      <c15:dlblFieldTableCache>
                        <c:ptCount val="1"/>
                      </c15:dlblFieldTableCache>
                    </c15:dlblFTEntry>
                  </c15:dlblFieldTable>
                  <c15:showDataLabelsRange val="0"/>
                </c:ext>
                <c:ext xmlns:c16="http://schemas.microsoft.com/office/drawing/2014/chart" uri="{C3380CC4-5D6E-409C-BE32-E72D297353CC}">
                  <c16:uniqueId val="{00000037-D4B0-46C3-92AA-488EABDCFDD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{C8784923-98BE-4F14-852D-D6BC3801FE47}</c15:txfldGUID>
                      <c15:f>Diagramm!$J$56</c15:f>
                      <c15:dlblFieldTableCache>
                        <c:ptCount val="1"/>
                      </c15:dlblFieldTableCache>
                    </c15:dlblFTEntry>
                  </c15:dlblFieldTable>
                  <c15:showDataLabelsRange val="0"/>
                </c:ext>
                <c:ext xmlns:c16="http://schemas.microsoft.com/office/drawing/2014/chart" uri="{C3380CC4-5D6E-409C-BE32-E72D297353CC}">
                  <c16:uniqueId val="{00000038-D4B0-46C3-92AA-488EABDCFDD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{888BF0F2-2474-4C9F-8C03-BA17817A9E04}</c15:txfldGUID>
                      <c15:f>Diagramm!$J$57</c15:f>
                      <c15:dlblFieldTableCache>
                        <c:ptCount val="1"/>
                      </c15:dlblFieldTableCache>
                    </c15:dlblFTEntry>
                  </c15:dlblFieldTable>
                  <c15:showDataLabelsRange val="0"/>
                </c:ext>
                <c:ext xmlns:c16="http://schemas.microsoft.com/office/drawing/2014/chart" uri="{C3380CC4-5D6E-409C-BE32-E72D297353CC}">
                  <c16:uniqueId val="{00000039-D4B0-46C3-92AA-488EABDCFDD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{AC25FBEE-08DC-4B71-AF87-459E640DD29A}</c15:txfldGUID>
                      <c15:f>Diagramm!$J$58</c15:f>
                      <c15:dlblFieldTableCache>
                        <c:ptCount val="1"/>
                      </c15:dlblFieldTableCache>
                    </c15:dlblFTEntry>
                  </c15:dlblFieldTable>
                  <c15:showDataLabelsRange val="0"/>
                </c:ext>
                <c:ext xmlns:c16="http://schemas.microsoft.com/office/drawing/2014/chart" uri="{C3380CC4-5D6E-409C-BE32-E72D297353CC}">
                  <c16:uniqueId val="{0000003A-D4B0-46C3-92AA-488EABDCFDD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{D292C531-542D-4830-8BC8-703E325393A6}</c15:txfldGUID>
                      <c15:f>Diagramm!$J$59</c15:f>
                      <c15:dlblFieldTableCache>
                        <c:ptCount val="1"/>
                      </c15:dlblFieldTableCache>
                    </c15:dlblFTEntry>
                  </c15:dlblFieldTable>
                  <c15:showDataLabelsRange val="0"/>
                </c:ext>
                <c:ext xmlns:c16="http://schemas.microsoft.com/office/drawing/2014/chart" uri="{C3380CC4-5D6E-409C-BE32-E72D297353CC}">
                  <c16:uniqueId val="{0000003B-D4B0-46C3-92AA-488EABDCFDD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{3BD5EF70-6818-47C7-804B-F773A74A6421}</c15:txfldGUID>
                      <c15:f>Diagramm!$J$60</c15:f>
                      <c15:dlblFieldTableCache>
                        <c:ptCount val="1"/>
                      </c15:dlblFieldTableCache>
                    </c15:dlblFTEntry>
                  </c15:dlblFieldTable>
                  <c15:showDataLabelsRange val="0"/>
                </c:ext>
                <c:ext xmlns:c16="http://schemas.microsoft.com/office/drawing/2014/chart" uri="{C3380CC4-5D6E-409C-BE32-E72D297353CC}">
                  <c16:uniqueId val="{0000003C-D4B0-46C3-92AA-488EABDCFDD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{8EC8AE00-F811-45DC-859F-235178A00EB7}</c15:txfldGUID>
                      <c15:f>Diagramm!$J$61</c15:f>
                      <c15:dlblFieldTableCache>
                        <c:ptCount val="1"/>
                      </c15:dlblFieldTableCache>
                    </c15:dlblFTEntry>
                  </c15:dlblFieldTable>
                  <c15:showDataLabelsRange val="0"/>
                </c:ext>
                <c:ext xmlns:c16="http://schemas.microsoft.com/office/drawing/2014/chart" uri="{C3380CC4-5D6E-409C-BE32-E72D297353CC}">
                  <c16:uniqueId val="{0000003D-D4B0-46C3-92AA-488EABDCFDD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{2DF00B7C-93FF-4B07-9081-5B182D38B24C}</c15:txfldGUID>
                      <c15:f>Diagramm!$J$62</c15:f>
                      <c15:dlblFieldTableCache>
                        <c:ptCount val="1"/>
                      </c15:dlblFieldTableCache>
                    </c15:dlblFTEntry>
                  </c15:dlblFieldTable>
                  <c15:showDataLabelsRange val="0"/>
                </c:ext>
                <c:ext xmlns:c16="http://schemas.microsoft.com/office/drawing/2014/chart" uri="{C3380CC4-5D6E-409C-BE32-E72D297353CC}">
                  <c16:uniqueId val="{0000003E-D4B0-46C3-92AA-488EABDCFDD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{590777AE-3EFF-4908-A6D9-BD44D8F4F852}</c15:txfldGUID>
                      <c15:f>Diagramm!$J$63</c15:f>
                      <c15:dlblFieldTableCache>
                        <c:ptCount val="1"/>
                      </c15:dlblFieldTableCache>
                    </c15:dlblFTEntry>
                  </c15:dlblFieldTable>
                  <c15:showDataLabelsRange val="0"/>
                </c:ext>
                <c:ext xmlns:c16="http://schemas.microsoft.com/office/drawing/2014/chart" uri="{C3380CC4-5D6E-409C-BE32-E72D297353CC}">
                  <c16:uniqueId val="{0000003F-D4B0-46C3-92AA-488EABDCFDD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{00CEE6BF-9C76-4978-85D1-BC16BE0C0067}</c15:txfldGUID>
                      <c15:f>Diagramm!$J$64</c15:f>
                      <c15:dlblFieldTableCache>
                        <c:ptCount val="1"/>
                      </c15:dlblFieldTableCache>
                    </c15:dlblFTEntry>
                  </c15:dlblFieldTable>
                  <c15:showDataLabelsRange val="0"/>
                </c:ext>
                <c:ext xmlns:c16="http://schemas.microsoft.com/office/drawing/2014/chart" uri="{C3380CC4-5D6E-409C-BE32-E72D297353CC}">
                  <c16:uniqueId val="{00000040-D4B0-46C3-92AA-488EABDCFDD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{11DD8D16-3309-4845-967E-D1F7169A432A}</c15:txfldGUID>
                      <c15:f>Diagramm!$J$65</c15:f>
                      <c15:dlblFieldTableCache>
                        <c:ptCount val="1"/>
                      </c15:dlblFieldTableCache>
                    </c15:dlblFTEntry>
                  </c15:dlblFieldTable>
                  <c15:showDataLabelsRange val="0"/>
                </c:ext>
                <c:ext xmlns:c16="http://schemas.microsoft.com/office/drawing/2014/chart" uri="{C3380CC4-5D6E-409C-BE32-E72D297353CC}">
                  <c16:uniqueId val="{00000041-D4B0-46C3-92AA-488EABDCFDD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{BAA82275-019A-4E5B-8DF1-3E1C18B444CB}</c15:txfldGUID>
                      <c15:f>Diagramm!$J$66</c15:f>
                      <c15:dlblFieldTableCache>
                        <c:ptCount val="1"/>
                      </c15:dlblFieldTableCache>
                    </c15:dlblFTEntry>
                  </c15:dlblFieldTable>
                  <c15:showDataLabelsRange val="0"/>
                </c:ext>
                <c:ext xmlns:c16="http://schemas.microsoft.com/office/drawing/2014/chart" uri="{C3380CC4-5D6E-409C-BE32-E72D297353CC}">
                  <c16:uniqueId val="{00000042-D4B0-46C3-92AA-488EABDCFDD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{58A10028-FB6F-4552-9C19-B04FBEBA9DA3}</c15:txfldGUID>
                      <c15:f>Diagramm!$J$67</c15:f>
                      <c15:dlblFieldTableCache>
                        <c:ptCount val="1"/>
                      </c15:dlblFieldTableCache>
                    </c15:dlblFTEntry>
                  </c15:dlblFieldTable>
                  <c15:showDataLabelsRange val="0"/>
                </c:ext>
                <c:ext xmlns:c16="http://schemas.microsoft.com/office/drawing/2014/chart" uri="{C3380CC4-5D6E-409C-BE32-E72D297353CC}">
                  <c16:uniqueId val="{00000043-D4B0-46C3-92AA-488EABDCFD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4B0-46C3-92AA-488EABDCFDD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6D-454B-BEF1-E5C80B0A067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6D-454B-BEF1-E5C80B0A067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6D-454B-BEF1-E5C80B0A067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6D-454B-BEF1-E5C80B0A067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6D-454B-BEF1-E5C80B0A067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6D-454B-BEF1-E5C80B0A067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6D-454B-BEF1-E5C80B0A067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6D-454B-BEF1-E5C80B0A067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6D-454B-BEF1-E5C80B0A067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6D-454B-BEF1-E5C80B0A067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6D-454B-BEF1-E5C80B0A067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66D-454B-BEF1-E5C80B0A067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66D-454B-BEF1-E5C80B0A067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66D-454B-BEF1-E5C80B0A067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66D-454B-BEF1-E5C80B0A067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66D-454B-BEF1-E5C80B0A067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66D-454B-BEF1-E5C80B0A067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66D-454B-BEF1-E5C80B0A067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66D-454B-BEF1-E5C80B0A067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66D-454B-BEF1-E5C80B0A067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66D-454B-BEF1-E5C80B0A067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66D-454B-BEF1-E5C80B0A06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66D-454B-BEF1-E5C80B0A067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66D-454B-BEF1-E5C80B0A067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66D-454B-BEF1-E5C80B0A067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66D-454B-BEF1-E5C80B0A067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66D-454B-BEF1-E5C80B0A067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66D-454B-BEF1-E5C80B0A067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66D-454B-BEF1-E5C80B0A067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66D-454B-BEF1-E5C80B0A067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66D-454B-BEF1-E5C80B0A067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66D-454B-BEF1-E5C80B0A067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66D-454B-BEF1-E5C80B0A067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66D-454B-BEF1-E5C80B0A067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66D-454B-BEF1-E5C80B0A067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66D-454B-BEF1-E5C80B0A067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66D-454B-BEF1-E5C80B0A067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66D-454B-BEF1-E5C80B0A067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66D-454B-BEF1-E5C80B0A067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66D-454B-BEF1-E5C80B0A067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66D-454B-BEF1-E5C80B0A067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66D-454B-BEF1-E5C80B0A067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66D-454B-BEF1-E5C80B0A067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66D-454B-BEF1-E5C80B0A067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66D-454B-BEF1-E5C80B0A067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66D-454B-BEF1-E5C80B0A067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66D-454B-BEF1-E5C80B0A067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66D-454B-BEF1-E5C80B0A067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66D-454B-BEF1-E5C80B0A067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66D-454B-BEF1-E5C80B0A067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66D-454B-BEF1-E5C80B0A067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66D-454B-BEF1-E5C80B0A067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66D-454B-BEF1-E5C80B0A067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66D-454B-BEF1-E5C80B0A067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66D-454B-BEF1-E5C80B0A067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66D-454B-BEF1-E5C80B0A067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66D-454B-BEF1-E5C80B0A067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66D-454B-BEF1-E5C80B0A067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66D-454B-BEF1-E5C80B0A067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66D-454B-BEF1-E5C80B0A067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66D-454B-BEF1-E5C80B0A067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66D-454B-BEF1-E5C80B0A067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66D-454B-BEF1-E5C80B0A067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66D-454B-BEF1-E5C80B0A067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66D-454B-BEF1-E5C80B0A067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66D-454B-BEF1-E5C80B0A067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66D-454B-BEF1-E5C80B0A067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66D-454B-BEF1-E5C80B0A06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66D-454B-BEF1-E5C80B0A067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100.31434388644401</c:v>
                </c:pt>
                <c:pt idx="2">
                  <c:v>102.09197298372909</c:v>
                </c:pt>
                <c:pt idx="3">
                  <c:v>101.85664765222609</c:v>
                </c:pt>
                <c:pt idx="4">
                  <c:v>102.06601798393098</c:v>
                </c:pt>
                <c:pt idx="5">
                  <c:v>102.19002520518869</c:v>
                </c:pt>
                <c:pt idx="6">
                  <c:v>104.19836541179049</c:v>
                </c:pt>
                <c:pt idx="7">
                  <c:v>103.6890706379739</c:v>
                </c:pt>
                <c:pt idx="8">
                  <c:v>103.82403663692416</c:v>
                </c:pt>
                <c:pt idx="9">
                  <c:v>103.86441108105457</c:v>
                </c:pt>
                <c:pt idx="10">
                  <c:v>105.88371006534891</c:v>
                </c:pt>
                <c:pt idx="11">
                  <c:v>105.98233906458181</c:v>
                </c:pt>
                <c:pt idx="12">
                  <c:v>106.22400895159103</c:v>
                </c:pt>
                <c:pt idx="13">
                  <c:v>106.65370839269337</c:v>
                </c:pt>
                <c:pt idx="14">
                  <c:v>107.99471671559664</c:v>
                </c:pt>
                <c:pt idx="15">
                  <c:v>108.06681393725812</c:v>
                </c:pt>
                <c:pt idx="16">
                  <c:v>108.44575693431078</c:v>
                </c:pt>
                <c:pt idx="17">
                  <c:v>108.56226604451571</c:v>
                </c:pt>
                <c:pt idx="18">
                  <c:v>110.23665192038159</c:v>
                </c:pt>
                <c:pt idx="19">
                  <c:v>110.73152724986591</c:v>
                </c:pt>
                <c:pt idx="20">
                  <c:v>111.33426002295575</c:v>
                </c:pt>
                <c:pt idx="21">
                  <c:v>111.52344313259543</c:v>
                </c:pt>
                <c:pt idx="22">
                  <c:v>112.91693823286826</c:v>
                </c:pt>
                <c:pt idx="23">
                  <c:v>112.97576956574402</c:v>
                </c:pt>
                <c:pt idx="24">
                  <c:v>112.5316506803094</c:v>
                </c:pt>
              </c:numCache>
            </c:numRef>
          </c:val>
          <c:smooth val="0"/>
          <c:extLst>
            <c:ext xmlns:c16="http://schemas.microsoft.com/office/drawing/2014/chart" uri="{C3380CC4-5D6E-409C-BE32-E72D297353CC}">
              <c16:uniqueId val="{00000000-4593-4355-B277-83F678267E5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100.03309066843151</c:v>
                </c:pt>
                <c:pt idx="2">
                  <c:v>103.37524818001324</c:v>
                </c:pt>
                <c:pt idx="3">
                  <c:v>102.7994705493051</c:v>
                </c:pt>
                <c:pt idx="4">
                  <c:v>100.50959629384512</c:v>
                </c:pt>
                <c:pt idx="5">
                  <c:v>101.85969556585044</c:v>
                </c:pt>
                <c:pt idx="6">
                  <c:v>105.08272667107876</c:v>
                </c:pt>
                <c:pt idx="7">
                  <c:v>104.66578424884183</c:v>
                </c:pt>
                <c:pt idx="8">
                  <c:v>104.61283917935143</c:v>
                </c:pt>
                <c:pt idx="9">
                  <c:v>105.86366644606223</c:v>
                </c:pt>
                <c:pt idx="10">
                  <c:v>109.21244209133025</c:v>
                </c:pt>
                <c:pt idx="11">
                  <c:v>108.99404367968233</c:v>
                </c:pt>
                <c:pt idx="12">
                  <c:v>107.42554599602911</c:v>
                </c:pt>
                <c:pt idx="13">
                  <c:v>109.62276637988086</c:v>
                </c:pt>
                <c:pt idx="14">
                  <c:v>112.99139642620781</c:v>
                </c:pt>
                <c:pt idx="15">
                  <c:v>112.57445400397089</c:v>
                </c:pt>
                <c:pt idx="16">
                  <c:v>112.46194573130377</c:v>
                </c:pt>
                <c:pt idx="17">
                  <c:v>114.07677035076109</c:v>
                </c:pt>
                <c:pt idx="18">
                  <c:v>117.96823295830576</c:v>
                </c:pt>
                <c:pt idx="19">
                  <c:v>117.37921906022501</c:v>
                </c:pt>
                <c:pt idx="20">
                  <c:v>117.82925215089344</c:v>
                </c:pt>
                <c:pt idx="21">
                  <c:v>119.8742554599603</c:v>
                </c:pt>
                <c:pt idx="22">
                  <c:v>123.22964923891462</c:v>
                </c:pt>
                <c:pt idx="23">
                  <c:v>122.05823957643945</c:v>
                </c:pt>
                <c:pt idx="24">
                  <c:v>117.2071475843812</c:v>
                </c:pt>
              </c:numCache>
            </c:numRef>
          </c:val>
          <c:smooth val="0"/>
          <c:extLst>
            <c:ext xmlns:c16="http://schemas.microsoft.com/office/drawing/2014/chart" uri="{C3380CC4-5D6E-409C-BE32-E72D297353CC}">
              <c16:uniqueId val="{00000001-4593-4355-B277-83F678267E5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100.76714080230143</c:v>
                </c:pt>
                <c:pt idx="2">
                  <c:v>99.38309093814928</c:v>
                </c:pt>
                <c:pt idx="3">
                  <c:v>99.459805018379413</c:v>
                </c:pt>
                <c:pt idx="4">
                  <c:v>96.186670928560019</c:v>
                </c:pt>
                <c:pt idx="5">
                  <c:v>97.337382132012152</c:v>
                </c:pt>
                <c:pt idx="6">
                  <c:v>95.393958766181868</c:v>
                </c:pt>
                <c:pt idx="7">
                  <c:v>95.783922007351762</c:v>
                </c:pt>
                <c:pt idx="8">
                  <c:v>94.636407223909231</c:v>
                </c:pt>
                <c:pt idx="9">
                  <c:v>95.863832507591496</c:v>
                </c:pt>
                <c:pt idx="10">
                  <c:v>94.466996963401002</c:v>
                </c:pt>
                <c:pt idx="11">
                  <c:v>94.077033722231093</c:v>
                </c:pt>
                <c:pt idx="12">
                  <c:v>92.382931117148786</c:v>
                </c:pt>
                <c:pt idx="13">
                  <c:v>93.188428959565286</c:v>
                </c:pt>
                <c:pt idx="14">
                  <c:v>90.896595812689782</c:v>
                </c:pt>
                <c:pt idx="15">
                  <c:v>91.510308454530929</c:v>
                </c:pt>
                <c:pt idx="16">
                  <c:v>90.88700655266102</c:v>
                </c:pt>
                <c:pt idx="17">
                  <c:v>91.8459325555378</c:v>
                </c:pt>
                <c:pt idx="18">
                  <c:v>90.158222790474667</c:v>
                </c:pt>
                <c:pt idx="19">
                  <c:v>89.640402748921204</c:v>
                </c:pt>
                <c:pt idx="20">
                  <c:v>88.876458366629379</c:v>
                </c:pt>
                <c:pt idx="21">
                  <c:v>89.784241649352722</c:v>
                </c:pt>
                <c:pt idx="22">
                  <c:v>87.725747163177232</c:v>
                </c:pt>
                <c:pt idx="23">
                  <c:v>87.239891321719682</c:v>
                </c:pt>
                <c:pt idx="24">
                  <c:v>84.327952692983857</c:v>
                </c:pt>
              </c:numCache>
            </c:numRef>
          </c:val>
          <c:smooth val="0"/>
          <c:extLst>
            <c:ext xmlns:c16="http://schemas.microsoft.com/office/drawing/2014/chart" uri="{C3380CC4-5D6E-409C-BE32-E72D297353CC}">
              <c16:uniqueId val="{00000002-4593-4355-B277-83F678267E5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593-4355-B277-83F678267E53}"/>
                </c:ext>
              </c:extLst>
            </c:dLbl>
            <c:dLbl>
              <c:idx val="1"/>
              <c:delete val="1"/>
              <c:extLst>
                <c:ext xmlns:c15="http://schemas.microsoft.com/office/drawing/2012/chart" uri="{CE6537A1-D6FC-4f65-9D91-7224C49458BB}"/>
                <c:ext xmlns:c16="http://schemas.microsoft.com/office/drawing/2014/chart" uri="{C3380CC4-5D6E-409C-BE32-E72D297353CC}">
                  <c16:uniqueId val="{00000004-4593-4355-B277-83F678267E53}"/>
                </c:ext>
              </c:extLst>
            </c:dLbl>
            <c:dLbl>
              <c:idx val="2"/>
              <c:delete val="1"/>
              <c:extLst>
                <c:ext xmlns:c15="http://schemas.microsoft.com/office/drawing/2012/chart" uri="{CE6537A1-D6FC-4f65-9D91-7224C49458BB}"/>
                <c:ext xmlns:c16="http://schemas.microsoft.com/office/drawing/2014/chart" uri="{C3380CC4-5D6E-409C-BE32-E72D297353CC}">
                  <c16:uniqueId val="{00000005-4593-4355-B277-83F678267E53}"/>
                </c:ext>
              </c:extLst>
            </c:dLbl>
            <c:dLbl>
              <c:idx val="3"/>
              <c:delete val="1"/>
              <c:extLst>
                <c:ext xmlns:c15="http://schemas.microsoft.com/office/drawing/2012/chart" uri="{CE6537A1-D6FC-4f65-9D91-7224C49458BB}"/>
                <c:ext xmlns:c16="http://schemas.microsoft.com/office/drawing/2014/chart" uri="{C3380CC4-5D6E-409C-BE32-E72D297353CC}">
                  <c16:uniqueId val="{00000006-4593-4355-B277-83F678267E53}"/>
                </c:ext>
              </c:extLst>
            </c:dLbl>
            <c:dLbl>
              <c:idx val="4"/>
              <c:delete val="1"/>
              <c:extLst>
                <c:ext xmlns:c15="http://schemas.microsoft.com/office/drawing/2012/chart" uri="{CE6537A1-D6FC-4f65-9D91-7224C49458BB}"/>
                <c:ext xmlns:c16="http://schemas.microsoft.com/office/drawing/2014/chart" uri="{C3380CC4-5D6E-409C-BE32-E72D297353CC}">
                  <c16:uniqueId val="{00000007-4593-4355-B277-83F678267E53}"/>
                </c:ext>
              </c:extLst>
            </c:dLbl>
            <c:dLbl>
              <c:idx val="5"/>
              <c:delete val="1"/>
              <c:extLst>
                <c:ext xmlns:c15="http://schemas.microsoft.com/office/drawing/2012/chart" uri="{CE6537A1-D6FC-4f65-9D91-7224C49458BB}"/>
                <c:ext xmlns:c16="http://schemas.microsoft.com/office/drawing/2014/chart" uri="{C3380CC4-5D6E-409C-BE32-E72D297353CC}">
                  <c16:uniqueId val="{00000008-4593-4355-B277-83F678267E53}"/>
                </c:ext>
              </c:extLst>
            </c:dLbl>
            <c:dLbl>
              <c:idx val="6"/>
              <c:delete val="1"/>
              <c:extLst>
                <c:ext xmlns:c15="http://schemas.microsoft.com/office/drawing/2012/chart" uri="{CE6537A1-D6FC-4f65-9D91-7224C49458BB}"/>
                <c:ext xmlns:c16="http://schemas.microsoft.com/office/drawing/2014/chart" uri="{C3380CC4-5D6E-409C-BE32-E72D297353CC}">
                  <c16:uniqueId val="{00000009-4593-4355-B277-83F678267E53}"/>
                </c:ext>
              </c:extLst>
            </c:dLbl>
            <c:dLbl>
              <c:idx val="7"/>
              <c:delete val="1"/>
              <c:extLst>
                <c:ext xmlns:c15="http://schemas.microsoft.com/office/drawing/2012/chart" uri="{CE6537A1-D6FC-4f65-9D91-7224C49458BB}"/>
                <c:ext xmlns:c16="http://schemas.microsoft.com/office/drawing/2014/chart" uri="{C3380CC4-5D6E-409C-BE32-E72D297353CC}">
                  <c16:uniqueId val="{0000000A-4593-4355-B277-83F678267E53}"/>
                </c:ext>
              </c:extLst>
            </c:dLbl>
            <c:dLbl>
              <c:idx val="8"/>
              <c:delete val="1"/>
              <c:extLst>
                <c:ext xmlns:c15="http://schemas.microsoft.com/office/drawing/2012/chart" uri="{CE6537A1-D6FC-4f65-9D91-7224C49458BB}"/>
                <c:ext xmlns:c16="http://schemas.microsoft.com/office/drawing/2014/chart" uri="{C3380CC4-5D6E-409C-BE32-E72D297353CC}">
                  <c16:uniqueId val="{0000000B-4593-4355-B277-83F678267E53}"/>
                </c:ext>
              </c:extLst>
            </c:dLbl>
            <c:dLbl>
              <c:idx val="9"/>
              <c:delete val="1"/>
              <c:extLst>
                <c:ext xmlns:c15="http://schemas.microsoft.com/office/drawing/2012/chart" uri="{CE6537A1-D6FC-4f65-9D91-7224C49458BB}"/>
                <c:ext xmlns:c16="http://schemas.microsoft.com/office/drawing/2014/chart" uri="{C3380CC4-5D6E-409C-BE32-E72D297353CC}">
                  <c16:uniqueId val="{0000000C-4593-4355-B277-83F678267E53}"/>
                </c:ext>
              </c:extLst>
            </c:dLbl>
            <c:dLbl>
              <c:idx val="10"/>
              <c:delete val="1"/>
              <c:extLst>
                <c:ext xmlns:c15="http://schemas.microsoft.com/office/drawing/2012/chart" uri="{CE6537A1-D6FC-4f65-9D91-7224C49458BB}"/>
                <c:ext xmlns:c16="http://schemas.microsoft.com/office/drawing/2014/chart" uri="{C3380CC4-5D6E-409C-BE32-E72D297353CC}">
                  <c16:uniqueId val="{0000000D-4593-4355-B277-83F678267E53}"/>
                </c:ext>
              </c:extLst>
            </c:dLbl>
            <c:dLbl>
              <c:idx val="11"/>
              <c:delete val="1"/>
              <c:extLst>
                <c:ext xmlns:c15="http://schemas.microsoft.com/office/drawing/2012/chart" uri="{CE6537A1-D6FC-4f65-9D91-7224C49458BB}"/>
                <c:ext xmlns:c16="http://schemas.microsoft.com/office/drawing/2014/chart" uri="{C3380CC4-5D6E-409C-BE32-E72D297353CC}">
                  <c16:uniqueId val="{0000000E-4593-4355-B277-83F678267E53}"/>
                </c:ext>
              </c:extLst>
            </c:dLbl>
            <c:dLbl>
              <c:idx val="12"/>
              <c:delete val="1"/>
              <c:extLst>
                <c:ext xmlns:c15="http://schemas.microsoft.com/office/drawing/2012/chart" uri="{CE6537A1-D6FC-4f65-9D91-7224C49458BB}"/>
                <c:ext xmlns:c16="http://schemas.microsoft.com/office/drawing/2014/chart" uri="{C3380CC4-5D6E-409C-BE32-E72D297353CC}">
                  <c16:uniqueId val="{0000000F-4593-4355-B277-83F678267E5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593-4355-B277-83F678267E53}"/>
                </c:ext>
              </c:extLst>
            </c:dLbl>
            <c:dLbl>
              <c:idx val="14"/>
              <c:delete val="1"/>
              <c:extLst>
                <c:ext xmlns:c15="http://schemas.microsoft.com/office/drawing/2012/chart" uri="{CE6537A1-D6FC-4f65-9D91-7224C49458BB}"/>
                <c:ext xmlns:c16="http://schemas.microsoft.com/office/drawing/2014/chart" uri="{C3380CC4-5D6E-409C-BE32-E72D297353CC}">
                  <c16:uniqueId val="{00000011-4593-4355-B277-83F678267E53}"/>
                </c:ext>
              </c:extLst>
            </c:dLbl>
            <c:dLbl>
              <c:idx val="15"/>
              <c:delete val="1"/>
              <c:extLst>
                <c:ext xmlns:c15="http://schemas.microsoft.com/office/drawing/2012/chart" uri="{CE6537A1-D6FC-4f65-9D91-7224C49458BB}"/>
                <c:ext xmlns:c16="http://schemas.microsoft.com/office/drawing/2014/chart" uri="{C3380CC4-5D6E-409C-BE32-E72D297353CC}">
                  <c16:uniqueId val="{00000012-4593-4355-B277-83F678267E53}"/>
                </c:ext>
              </c:extLst>
            </c:dLbl>
            <c:dLbl>
              <c:idx val="16"/>
              <c:delete val="1"/>
              <c:extLst>
                <c:ext xmlns:c15="http://schemas.microsoft.com/office/drawing/2012/chart" uri="{CE6537A1-D6FC-4f65-9D91-7224C49458BB}"/>
                <c:ext xmlns:c16="http://schemas.microsoft.com/office/drawing/2014/chart" uri="{C3380CC4-5D6E-409C-BE32-E72D297353CC}">
                  <c16:uniqueId val="{00000013-4593-4355-B277-83F678267E53}"/>
                </c:ext>
              </c:extLst>
            </c:dLbl>
            <c:dLbl>
              <c:idx val="17"/>
              <c:delete val="1"/>
              <c:extLst>
                <c:ext xmlns:c15="http://schemas.microsoft.com/office/drawing/2012/chart" uri="{CE6537A1-D6FC-4f65-9D91-7224C49458BB}"/>
                <c:ext xmlns:c16="http://schemas.microsoft.com/office/drawing/2014/chart" uri="{C3380CC4-5D6E-409C-BE32-E72D297353CC}">
                  <c16:uniqueId val="{00000014-4593-4355-B277-83F678267E53}"/>
                </c:ext>
              </c:extLst>
            </c:dLbl>
            <c:dLbl>
              <c:idx val="18"/>
              <c:delete val="1"/>
              <c:extLst>
                <c:ext xmlns:c15="http://schemas.microsoft.com/office/drawing/2012/chart" uri="{CE6537A1-D6FC-4f65-9D91-7224C49458BB}"/>
                <c:ext xmlns:c16="http://schemas.microsoft.com/office/drawing/2014/chart" uri="{C3380CC4-5D6E-409C-BE32-E72D297353CC}">
                  <c16:uniqueId val="{00000015-4593-4355-B277-83F678267E53}"/>
                </c:ext>
              </c:extLst>
            </c:dLbl>
            <c:dLbl>
              <c:idx val="19"/>
              <c:delete val="1"/>
              <c:extLst>
                <c:ext xmlns:c15="http://schemas.microsoft.com/office/drawing/2012/chart" uri="{CE6537A1-D6FC-4f65-9D91-7224C49458BB}"/>
                <c:ext xmlns:c16="http://schemas.microsoft.com/office/drawing/2014/chart" uri="{C3380CC4-5D6E-409C-BE32-E72D297353CC}">
                  <c16:uniqueId val="{00000016-4593-4355-B277-83F678267E53}"/>
                </c:ext>
              </c:extLst>
            </c:dLbl>
            <c:dLbl>
              <c:idx val="20"/>
              <c:delete val="1"/>
              <c:extLst>
                <c:ext xmlns:c15="http://schemas.microsoft.com/office/drawing/2012/chart" uri="{CE6537A1-D6FC-4f65-9D91-7224C49458BB}"/>
                <c:ext xmlns:c16="http://schemas.microsoft.com/office/drawing/2014/chart" uri="{C3380CC4-5D6E-409C-BE32-E72D297353CC}">
                  <c16:uniqueId val="{00000017-4593-4355-B277-83F678267E53}"/>
                </c:ext>
              </c:extLst>
            </c:dLbl>
            <c:dLbl>
              <c:idx val="21"/>
              <c:delete val="1"/>
              <c:extLst>
                <c:ext xmlns:c15="http://schemas.microsoft.com/office/drawing/2012/chart" uri="{CE6537A1-D6FC-4f65-9D91-7224C49458BB}"/>
                <c:ext xmlns:c16="http://schemas.microsoft.com/office/drawing/2014/chart" uri="{C3380CC4-5D6E-409C-BE32-E72D297353CC}">
                  <c16:uniqueId val="{00000018-4593-4355-B277-83F678267E53}"/>
                </c:ext>
              </c:extLst>
            </c:dLbl>
            <c:dLbl>
              <c:idx val="22"/>
              <c:delete val="1"/>
              <c:extLst>
                <c:ext xmlns:c15="http://schemas.microsoft.com/office/drawing/2012/chart" uri="{CE6537A1-D6FC-4f65-9D91-7224C49458BB}"/>
                <c:ext xmlns:c16="http://schemas.microsoft.com/office/drawing/2014/chart" uri="{C3380CC4-5D6E-409C-BE32-E72D297353CC}">
                  <c16:uniqueId val="{00000019-4593-4355-B277-83F678267E53}"/>
                </c:ext>
              </c:extLst>
            </c:dLbl>
            <c:dLbl>
              <c:idx val="23"/>
              <c:delete val="1"/>
              <c:extLst>
                <c:ext xmlns:c15="http://schemas.microsoft.com/office/drawing/2012/chart" uri="{CE6537A1-D6FC-4f65-9D91-7224C49458BB}"/>
                <c:ext xmlns:c16="http://schemas.microsoft.com/office/drawing/2014/chart" uri="{C3380CC4-5D6E-409C-BE32-E72D297353CC}">
                  <c16:uniqueId val="{0000001A-4593-4355-B277-83F678267E53}"/>
                </c:ext>
              </c:extLst>
            </c:dLbl>
            <c:dLbl>
              <c:idx val="24"/>
              <c:delete val="1"/>
              <c:extLst>
                <c:ext xmlns:c15="http://schemas.microsoft.com/office/drawing/2012/chart" uri="{CE6537A1-D6FC-4f65-9D91-7224C49458BB}"/>
                <c:ext xmlns:c16="http://schemas.microsoft.com/office/drawing/2014/chart" uri="{C3380CC4-5D6E-409C-BE32-E72D297353CC}">
                  <c16:uniqueId val="{0000001B-4593-4355-B277-83F678267E5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593-4355-B277-83F678267E5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Mettmann (364)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195104</v>
      </c>
      <c r="F11" s="238">
        <v>195874</v>
      </c>
      <c r="G11" s="238">
        <v>195772</v>
      </c>
      <c r="H11" s="238">
        <v>193356</v>
      </c>
      <c r="I11" s="265">
        <v>193028</v>
      </c>
      <c r="J11" s="263">
        <v>2076</v>
      </c>
      <c r="K11" s="266">
        <v>1.0754916385187641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15.37436444152862</v>
      </c>
      <c r="E13" s="115">
        <v>29996</v>
      </c>
      <c r="F13" s="114">
        <v>29770</v>
      </c>
      <c r="G13" s="114">
        <v>29996</v>
      </c>
      <c r="H13" s="114">
        <v>29973</v>
      </c>
      <c r="I13" s="140">
        <v>29643</v>
      </c>
      <c r="J13" s="115">
        <v>353</v>
      </c>
      <c r="K13" s="116">
        <v>1.1908376345174241</v>
      </c>
    </row>
    <row r="14" spans="1:255" ht="14.1" customHeight="1" x14ac:dyDescent="0.2">
      <c r="A14" s="306" t="s">
        <v>230</v>
      </c>
      <c r="B14" s="307"/>
      <c r="C14" s="308"/>
      <c r="D14" s="113">
        <v>55.278210595374773</v>
      </c>
      <c r="E14" s="115">
        <v>107850</v>
      </c>
      <c r="F14" s="114">
        <v>108882</v>
      </c>
      <c r="G14" s="114">
        <v>109093</v>
      </c>
      <c r="H14" s="114">
        <v>106810</v>
      </c>
      <c r="I14" s="140">
        <v>106989</v>
      </c>
      <c r="J14" s="115">
        <v>861</v>
      </c>
      <c r="K14" s="116">
        <v>0.80475562908336373</v>
      </c>
    </row>
    <row r="15" spans="1:255" ht="14.1" customHeight="1" x14ac:dyDescent="0.2">
      <c r="A15" s="306" t="s">
        <v>231</v>
      </c>
      <c r="B15" s="307"/>
      <c r="C15" s="308"/>
      <c r="D15" s="113">
        <v>15.438432835820896</v>
      </c>
      <c r="E15" s="115">
        <v>30121</v>
      </c>
      <c r="F15" s="114">
        <v>30124</v>
      </c>
      <c r="G15" s="114">
        <v>29996</v>
      </c>
      <c r="H15" s="114">
        <v>29665</v>
      </c>
      <c r="I15" s="140">
        <v>29721</v>
      </c>
      <c r="J15" s="115">
        <v>400</v>
      </c>
      <c r="K15" s="116">
        <v>1.3458497358769894</v>
      </c>
    </row>
    <row r="16" spans="1:255" ht="14.1" customHeight="1" x14ac:dyDescent="0.2">
      <c r="A16" s="306" t="s">
        <v>232</v>
      </c>
      <c r="B16" s="307"/>
      <c r="C16" s="308"/>
      <c r="D16" s="113">
        <v>13.306236673773988</v>
      </c>
      <c r="E16" s="115">
        <v>25961</v>
      </c>
      <c r="F16" s="114">
        <v>25928</v>
      </c>
      <c r="G16" s="114">
        <v>25507</v>
      </c>
      <c r="H16" s="114">
        <v>25754</v>
      </c>
      <c r="I16" s="140">
        <v>25503</v>
      </c>
      <c r="J16" s="115">
        <v>458</v>
      </c>
      <c r="K16" s="116">
        <v>1.7958671528839745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0.29932753813350826</v>
      </c>
      <c r="E18" s="115">
        <v>584</v>
      </c>
      <c r="F18" s="114">
        <v>588</v>
      </c>
      <c r="G18" s="114">
        <v>611</v>
      </c>
      <c r="H18" s="114">
        <v>621</v>
      </c>
      <c r="I18" s="140">
        <v>606</v>
      </c>
      <c r="J18" s="115">
        <v>-22</v>
      </c>
      <c r="K18" s="116">
        <v>-3.6303630363036303</v>
      </c>
    </row>
    <row r="19" spans="1:255" ht="14.1" customHeight="1" x14ac:dyDescent="0.2">
      <c r="A19" s="306" t="s">
        <v>235</v>
      </c>
      <c r="B19" s="307" t="s">
        <v>236</v>
      </c>
      <c r="C19" s="308"/>
      <c r="D19" s="113">
        <v>0.15120141052976874</v>
      </c>
      <c r="E19" s="115">
        <v>295</v>
      </c>
      <c r="F19" s="114">
        <v>289</v>
      </c>
      <c r="G19" s="114">
        <v>297</v>
      </c>
      <c r="H19" s="114">
        <v>306</v>
      </c>
      <c r="I19" s="140">
        <v>297</v>
      </c>
      <c r="J19" s="115">
        <v>-2</v>
      </c>
      <c r="K19" s="116">
        <v>-0.67340067340067344</v>
      </c>
    </row>
    <row r="20" spans="1:255" ht="14.1" customHeight="1" x14ac:dyDescent="0.2">
      <c r="A20" s="306">
        <v>12</v>
      </c>
      <c r="B20" s="307" t="s">
        <v>237</v>
      </c>
      <c r="C20" s="308"/>
      <c r="D20" s="113">
        <v>0.93129817943250781</v>
      </c>
      <c r="E20" s="115">
        <v>1817</v>
      </c>
      <c r="F20" s="114">
        <v>1792</v>
      </c>
      <c r="G20" s="114">
        <v>1893</v>
      </c>
      <c r="H20" s="114">
        <v>1846</v>
      </c>
      <c r="I20" s="140">
        <v>1797</v>
      </c>
      <c r="J20" s="115">
        <v>20</v>
      </c>
      <c r="K20" s="116">
        <v>1.1129660545353366</v>
      </c>
    </row>
    <row r="21" spans="1:255" ht="14.1" customHeight="1" x14ac:dyDescent="0.2">
      <c r="A21" s="306">
        <v>21</v>
      </c>
      <c r="B21" s="307" t="s">
        <v>238</v>
      </c>
      <c r="C21" s="308"/>
      <c r="D21" s="113">
        <v>8.5595374774479246E-2</v>
      </c>
      <c r="E21" s="115">
        <v>167</v>
      </c>
      <c r="F21" s="114">
        <v>169</v>
      </c>
      <c r="G21" s="114">
        <v>178</v>
      </c>
      <c r="H21" s="114">
        <v>179</v>
      </c>
      <c r="I21" s="140">
        <v>180</v>
      </c>
      <c r="J21" s="115">
        <v>-13</v>
      </c>
      <c r="K21" s="116">
        <v>-7.2222222222222223</v>
      </c>
    </row>
    <row r="22" spans="1:255" ht="14.1" customHeight="1" x14ac:dyDescent="0.2">
      <c r="A22" s="306">
        <v>22</v>
      </c>
      <c r="B22" s="307" t="s">
        <v>239</v>
      </c>
      <c r="C22" s="308"/>
      <c r="D22" s="113">
        <v>1.0384205346891915</v>
      </c>
      <c r="E22" s="115">
        <v>2026</v>
      </c>
      <c r="F22" s="114">
        <v>2048</v>
      </c>
      <c r="G22" s="114">
        <v>2061</v>
      </c>
      <c r="H22" s="114">
        <v>2073</v>
      </c>
      <c r="I22" s="140">
        <v>2095</v>
      </c>
      <c r="J22" s="115">
        <v>-69</v>
      </c>
      <c r="K22" s="116">
        <v>-3.2935560859188544</v>
      </c>
    </row>
    <row r="23" spans="1:255" ht="14.1" customHeight="1" x14ac:dyDescent="0.2">
      <c r="A23" s="306">
        <v>23</v>
      </c>
      <c r="B23" s="307" t="s">
        <v>240</v>
      </c>
      <c r="C23" s="308"/>
      <c r="D23" s="113">
        <v>0.6468345087748073</v>
      </c>
      <c r="E23" s="115">
        <v>1262</v>
      </c>
      <c r="F23" s="114">
        <v>1264</v>
      </c>
      <c r="G23" s="114">
        <v>1287</v>
      </c>
      <c r="H23" s="114">
        <v>1283</v>
      </c>
      <c r="I23" s="140">
        <v>1283</v>
      </c>
      <c r="J23" s="115">
        <v>-21</v>
      </c>
      <c r="K23" s="116">
        <v>-1.636788776305534</v>
      </c>
    </row>
    <row r="24" spans="1:255" ht="14.1" customHeight="1" x14ac:dyDescent="0.2">
      <c r="A24" s="306">
        <v>24</v>
      </c>
      <c r="B24" s="307" t="s">
        <v>241</v>
      </c>
      <c r="C24" s="308"/>
      <c r="D24" s="113">
        <v>5.8620018041659829</v>
      </c>
      <c r="E24" s="115">
        <v>11437</v>
      </c>
      <c r="F24" s="114">
        <v>11618</v>
      </c>
      <c r="G24" s="114">
        <v>11904</v>
      </c>
      <c r="H24" s="114">
        <v>12003</v>
      </c>
      <c r="I24" s="140">
        <v>12052</v>
      </c>
      <c r="J24" s="115">
        <v>-615</v>
      </c>
      <c r="K24" s="116">
        <v>-5.1028874875539332</v>
      </c>
    </row>
    <row r="25" spans="1:255" ht="14.1" customHeight="1" x14ac:dyDescent="0.2">
      <c r="A25" s="306">
        <v>25</v>
      </c>
      <c r="B25" s="307" t="s">
        <v>242</v>
      </c>
      <c r="C25" s="308"/>
      <c r="D25" s="113">
        <v>6.5800803673938004</v>
      </c>
      <c r="E25" s="115">
        <v>12838</v>
      </c>
      <c r="F25" s="114">
        <v>13029</v>
      </c>
      <c r="G25" s="114">
        <v>13065</v>
      </c>
      <c r="H25" s="114">
        <v>12940</v>
      </c>
      <c r="I25" s="140">
        <v>12933</v>
      </c>
      <c r="J25" s="115">
        <v>-95</v>
      </c>
      <c r="K25" s="116">
        <v>-0.73455501430449244</v>
      </c>
    </row>
    <row r="26" spans="1:255" ht="14.1" customHeight="1" x14ac:dyDescent="0.2">
      <c r="A26" s="306">
        <v>26</v>
      </c>
      <c r="B26" s="307" t="s">
        <v>243</v>
      </c>
      <c r="C26" s="308"/>
      <c r="D26" s="113">
        <v>3.0722076431031655</v>
      </c>
      <c r="E26" s="115">
        <v>5994</v>
      </c>
      <c r="F26" s="114">
        <v>6082</v>
      </c>
      <c r="G26" s="114">
        <v>6106</v>
      </c>
      <c r="H26" s="114">
        <v>5967</v>
      </c>
      <c r="I26" s="140">
        <v>5994</v>
      </c>
      <c r="J26" s="115">
        <v>0</v>
      </c>
      <c r="K26" s="116">
        <v>0</v>
      </c>
    </row>
    <row r="27" spans="1:255" ht="14.1" customHeight="1" x14ac:dyDescent="0.2">
      <c r="A27" s="306">
        <v>27</v>
      </c>
      <c r="B27" s="307" t="s">
        <v>244</v>
      </c>
      <c r="C27" s="308"/>
      <c r="D27" s="113">
        <v>3.5929555519107756</v>
      </c>
      <c r="E27" s="115">
        <v>7010</v>
      </c>
      <c r="F27" s="114">
        <v>7120</v>
      </c>
      <c r="G27" s="114">
        <v>7222</v>
      </c>
      <c r="H27" s="114">
        <v>7161</v>
      </c>
      <c r="I27" s="140">
        <v>7144</v>
      </c>
      <c r="J27" s="115">
        <v>-134</v>
      </c>
      <c r="K27" s="116">
        <v>-1.8756998880179172</v>
      </c>
    </row>
    <row r="28" spans="1:255" ht="14.1" customHeight="1" x14ac:dyDescent="0.2">
      <c r="A28" s="306">
        <v>28</v>
      </c>
      <c r="B28" s="307" t="s">
        <v>245</v>
      </c>
      <c r="C28" s="308"/>
      <c r="D28" s="113">
        <v>0.25576103001476136</v>
      </c>
      <c r="E28" s="115">
        <v>499</v>
      </c>
      <c r="F28" s="114">
        <v>519</v>
      </c>
      <c r="G28" s="114">
        <v>537</v>
      </c>
      <c r="H28" s="114">
        <v>561</v>
      </c>
      <c r="I28" s="140">
        <v>586</v>
      </c>
      <c r="J28" s="115">
        <v>-87</v>
      </c>
      <c r="K28" s="116">
        <v>-14.84641638225256</v>
      </c>
    </row>
    <row r="29" spans="1:255" ht="14.1" customHeight="1" x14ac:dyDescent="0.2">
      <c r="A29" s="306">
        <v>29</v>
      </c>
      <c r="B29" s="307" t="s">
        <v>246</v>
      </c>
      <c r="C29" s="308"/>
      <c r="D29" s="113">
        <v>1.719595702804658</v>
      </c>
      <c r="E29" s="115">
        <v>3355</v>
      </c>
      <c r="F29" s="114">
        <v>3368</v>
      </c>
      <c r="G29" s="114">
        <v>3385</v>
      </c>
      <c r="H29" s="114">
        <v>3366</v>
      </c>
      <c r="I29" s="140">
        <v>3375</v>
      </c>
      <c r="J29" s="115">
        <v>-20</v>
      </c>
      <c r="K29" s="116">
        <v>-0.59259259259259256</v>
      </c>
    </row>
    <row r="30" spans="1:255" ht="14.1" customHeight="1" x14ac:dyDescent="0.2">
      <c r="A30" s="306" t="s">
        <v>247</v>
      </c>
      <c r="B30" s="307" t="s">
        <v>248</v>
      </c>
      <c r="C30" s="308"/>
      <c r="D30" s="113">
        <v>0.44284074134820406</v>
      </c>
      <c r="E30" s="115">
        <v>864</v>
      </c>
      <c r="F30" s="114">
        <v>871</v>
      </c>
      <c r="G30" s="114">
        <v>897</v>
      </c>
      <c r="H30" s="114">
        <v>890</v>
      </c>
      <c r="I30" s="140">
        <v>916</v>
      </c>
      <c r="J30" s="115">
        <v>-52</v>
      </c>
      <c r="K30" s="116">
        <v>-5.6768558951965069</v>
      </c>
    </row>
    <row r="31" spans="1:255" ht="14.1" customHeight="1" x14ac:dyDescent="0.2">
      <c r="A31" s="306" t="s">
        <v>249</v>
      </c>
      <c r="B31" s="307" t="s">
        <v>250</v>
      </c>
      <c r="C31" s="308"/>
      <c r="D31" s="113">
        <v>1.2572781695916024</v>
      </c>
      <c r="E31" s="115">
        <v>2453</v>
      </c>
      <c r="F31" s="114">
        <v>2460</v>
      </c>
      <c r="G31" s="114">
        <v>2448</v>
      </c>
      <c r="H31" s="114">
        <v>2436</v>
      </c>
      <c r="I31" s="140">
        <v>2417</v>
      </c>
      <c r="J31" s="115">
        <v>36</v>
      </c>
      <c r="K31" s="116">
        <v>1.4894497310715764</v>
      </c>
    </row>
    <row r="32" spans="1:255" ht="14.1" customHeight="1" x14ac:dyDescent="0.2">
      <c r="A32" s="306">
        <v>31</v>
      </c>
      <c r="B32" s="307" t="s">
        <v>251</v>
      </c>
      <c r="C32" s="308"/>
      <c r="D32" s="113">
        <v>0.74319337379038874</v>
      </c>
      <c r="E32" s="115">
        <v>1450</v>
      </c>
      <c r="F32" s="114">
        <v>1421</v>
      </c>
      <c r="G32" s="114">
        <v>1405</v>
      </c>
      <c r="H32" s="114">
        <v>1346</v>
      </c>
      <c r="I32" s="140">
        <v>1323</v>
      </c>
      <c r="J32" s="115">
        <v>127</v>
      </c>
      <c r="K32" s="116">
        <v>9.5993953136810273</v>
      </c>
    </row>
    <row r="33" spans="1:11" ht="14.1" customHeight="1" x14ac:dyDescent="0.2">
      <c r="A33" s="306">
        <v>32</v>
      </c>
      <c r="B33" s="307" t="s">
        <v>252</v>
      </c>
      <c r="C33" s="308"/>
      <c r="D33" s="113">
        <v>1.570444480892242</v>
      </c>
      <c r="E33" s="115">
        <v>3064</v>
      </c>
      <c r="F33" s="114">
        <v>2953</v>
      </c>
      <c r="G33" s="114">
        <v>2998</v>
      </c>
      <c r="H33" s="114">
        <v>2969</v>
      </c>
      <c r="I33" s="140">
        <v>2983</v>
      </c>
      <c r="J33" s="115">
        <v>81</v>
      </c>
      <c r="K33" s="116">
        <v>2.7153871940998995</v>
      </c>
    </row>
    <row r="34" spans="1:11" ht="14.1" customHeight="1" x14ac:dyDescent="0.2">
      <c r="A34" s="306">
        <v>33</v>
      </c>
      <c r="B34" s="307" t="s">
        <v>253</v>
      </c>
      <c r="C34" s="308"/>
      <c r="D34" s="113">
        <v>0.84775299327538134</v>
      </c>
      <c r="E34" s="115">
        <v>1654</v>
      </c>
      <c r="F34" s="114">
        <v>1743</v>
      </c>
      <c r="G34" s="114">
        <v>1823</v>
      </c>
      <c r="H34" s="114">
        <v>1784</v>
      </c>
      <c r="I34" s="140">
        <v>1754</v>
      </c>
      <c r="J34" s="115">
        <v>-100</v>
      </c>
      <c r="K34" s="116">
        <v>-5.7012542759407072</v>
      </c>
    </row>
    <row r="35" spans="1:11" ht="14.1" customHeight="1" x14ac:dyDescent="0.2">
      <c r="A35" s="306">
        <v>34</v>
      </c>
      <c r="B35" s="307" t="s">
        <v>254</v>
      </c>
      <c r="C35" s="308"/>
      <c r="D35" s="113">
        <v>2.2239421026734458</v>
      </c>
      <c r="E35" s="115">
        <v>4339</v>
      </c>
      <c r="F35" s="114">
        <v>4330</v>
      </c>
      <c r="G35" s="114">
        <v>4332</v>
      </c>
      <c r="H35" s="114">
        <v>4217</v>
      </c>
      <c r="I35" s="140">
        <v>4184</v>
      </c>
      <c r="J35" s="115">
        <v>155</v>
      </c>
      <c r="K35" s="116">
        <v>3.7045889101338432</v>
      </c>
    </row>
    <row r="36" spans="1:11" ht="14.1" customHeight="1" x14ac:dyDescent="0.2">
      <c r="A36" s="306">
        <v>41</v>
      </c>
      <c r="B36" s="307" t="s">
        <v>255</v>
      </c>
      <c r="C36" s="308"/>
      <c r="D36" s="113">
        <v>1.4561464654748237</v>
      </c>
      <c r="E36" s="115">
        <v>2841</v>
      </c>
      <c r="F36" s="114">
        <v>2892</v>
      </c>
      <c r="G36" s="114">
        <v>2914</v>
      </c>
      <c r="H36" s="114">
        <v>2939</v>
      </c>
      <c r="I36" s="140">
        <v>2934</v>
      </c>
      <c r="J36" s="115">
        <v>-93</v>
      </c>
      <c r="K36" s="116">
        <v>-3.1697341513292434</v>
      </c>
    </row>
    <row r="37" spans="1:11" ht="14.1" customHeight="1" x14ac:dyDescent="0.2">
      <c r="A37" s="306">
        <v>42</v>
      </c>
      <c r="B37" s="307" t="s">
        <v>256</v>
      </c>
      <c r="C37" s="308"/>
      <c r="D37" s="113">
        <v>8.8158110546170246E-2</v>
      </c>
      <c r="E37" s="115">
        <v>172</v>
      </c>
      <c r="F37" s="114">
        <v>164</v>
      </c>
      <c r="G37" s="114">
        <v>166</v>
      </c>
      <c r="H37" s="114">
        <v>164</v>
      </c>
      <c r="I37" s="140">
        <v>167</v>
      </c>
      <c r="J37" s="115">
        <v>5</v>
      </c>
      <c r="K37" s="116">
        <v>2.9940119760479043</v>
      </c>
    </row>
    <row r="38" spans="1:11" ht="14.1" customHeight="1" x14ac:dyDescent="0.2">
      <c r="A38" s="306">
        <v>43</v>
      </c>
      <c r="B38" s="307" t="s">
        <v>257</v>
      </c>
      <c r="C38" s="308"/>
      <c r="D38" s="113">
        <v>4.1142160078727246</v>
      </c>
      <c r="E38" s="115">
        <v>8027</v>
      </c>
      <c r="F38" s="114">
        <v>8021</v>
      </c>
      <c r="G38" s="114">
        <v>7567</v>
      </c>
      <c r="H38" s="114">
        <v>7844</v>
      </c>
      <c r="I38" s="140">
        <v>7781</v>
      </c>
      <c r="J38" s="115">
        <v>246</v>
      </c>
      <c r="K38" s="116">
        <v>3.1615473589512915</v>
      </c>
    </row>
    <row r="39" spans="1:11" ht="14.1" customHeight="1" x14ac:dyDescent="0.2">
      <c r="A39" s="306">
        <v>51</v>
      </c>
      <c r="B39" s="307" t="s">
        <v>258</v>
      </c>
      <c r="C39" s="308"/>
      <c r="D39" s="113">
        <v>7.2699688371330167</v>
      </c>
      <c r="E39" s="115">
        <v>14184</v>
      </c>
      <c r="F39" s="114">
        <v>14183</v>
      </c>
      <c r="G39" s="114">
        <v>14186</v>
      </c>
      <c r="H39" s="114">
        <v>13688</v>
      </c>
      <c r="I39" s="140">
        <v>13729</v>
      </c>
      <c r="J39" s="115">
        <v>455</v>
      </c>
      <c r="K39" s="116">
        <v>3.3141525238546143</v>
      </c>
    </row>
    <row r="40" spans="1:11" ht="14.1" customHeight="1" x14ac:dyDescent="0.2">
      <c r="A40" s="306" t="s">
        <v>259</v>
      </c>
      <c r="B40" s="307" t="s">
        <v>260</v>
      </c>
      <c r="C40" s="308"/>
      <c r="D40" s="113">
        <v>6.1638920780711821</v>
      </c>
      <c r="E40" s="115">
        <v>12026</v>
      </c>
      <c r="F40" s="114">
        <v>12040</v>
      </c>
      <c r="G40" s="114">
        <v>12000</v>
      </c>
      <c r="H40" s="114">
        <v>11555</v>
      </c>
      <c r="I40" s="140">
        <v>11583</v>
      </c>
      <c r="J40" s="115">
        <v>443</v>
      </c>
      <c r="K40" s="116">
        <v>3.8245704912371581</v>
      </c>
    </row>
    <row r="41" spans="1:11" ht="14.1" customHeight="1" x14ac:dyDescent="0.2">
      <c r="A41" s="306"/>
      <c r="B41" s="307" t="s">
        <v>261</v>
      </c>
      <c r="C41" s="308"/>
      <c r="D41" s="113">
        <v>4.9424922092832544</v>
      </c>
      <c r="E41" s="115">
        <v>9643</v>
      </c>
      <c r="F41" s="114">
        <v>9655</v>
      </c>
      <c r="G41" s="114">
        <v>9648</v>
      </c>
      <c r="H41" s="114">
        <v>9476</v>
      </c>
      <c r="I41" s="140">
        <v>9464</v>
      </c>
      <c r="J41" s="115">
        <v>179</v>
      </c>
      <c r="K41" s="116">
        <v>1.8913778529163146</v>
      </c>
    </row>
    <row r="42" spans="1:11" ht="14.1" customHeight="1" x14ac:dyDescent="0.2">
      <c r="A42" s="306">
        <v>52</v>
      </c>
      <c r="B42" s="307" t="s">
        <v>262</v>
      </c>
      <c r="C42" s="308"/>
      <c r="D42" s="113">
        <v>2.8820526488436937</v>
      </c>
      <c r="E42" s="115">
        <v>5623</v>
      </c>
      <c r="F42" s="114">
        <v>5737</v>
      </c>
      <c r="G42" s="114">
        <v>5688</v>
      </c>
      <c r="H42" s="114">
        <v>5485</v>
      </c>
      <c r="I42" s="140">
        <v>5438</v>
      </c>
      <c r="J42" s="115">
        <v>185</v>
      </c>
      <c r="K42" s="116">
        <v>3.4019860242736302</v>
      </c>
    </row>
    <row r="43" spans="1:11" ht="14.1" customHeight="1" x14ac:dyDescent="0.2">
      <c r="A43" s="306" t="s">
        <v>263</v>
      </c>
      <c r="B43" s="307" t="s">
        <v>264</v>
      </c>
      <c r="C43" s="308"/>
      <c r="D43" s="113">
        <v>2.5637608659996718</v>
      </c>
      <c r="E43" s="115">
        <v>5002</v>
      </c>
      <c r="F43" s="114">
        <v>5102</v>
      </c>
      <c r="G43" s="114">
        <v>5051</v>
      </c>
      <c r="H43" s="114">
        <v>4852</v>
      </c>
      <c r="I43" s="140">
        <v>4801</v>
      </c>
      <c r="J43" s="115">
        <v>201</v>
      </c>
      <c r="K43" s="116">
        <v>4.1866277858779419</v>
      </c>
    </row>
    <row r="44" spans="1:11" ht="14.1" customHeight="1" x14ac:dyDescent="0.2">
      <c r="A44" s="306">
        <v>53</v>
      </c>
      <c r="B44" s="307" t="s">
        <v>265</v>
      </c>
      <c r="C44" s="308"/>
      <c r="D44" s="113">
        <v>0.7160283746104642</v>
      </c>
      <c r="E44" s="115">
        <v>1397</v>
      </c>
      <c r="F44" s="114">
        <v>1378</v>
      </c>
      <c r="G44" s="114">
        <v>1387</v>
      </c>
      <c r="H44" s="114">
        <v>1391</v>
      </c>
      <c r="I44" s="140">
        <v>1411</v>
      </c>
      <c r="J44" s="115">
        <v>-14</v>
      </c>
      <c r="K44" s="116">
        <v>-0.99220411055988655</v>
      </c>
    </row>
    <row r="45" spans="1:11" ht="14.1" customHeight="1" x14ac:dyDescent="0.2">
      <c r="A45" s="306" t="s">
        <v>266</v>
      </c>
      <c r="B45" s="307" t="s">
        <v>267</v>
      </c>
      <c r="C45" s="308"/>
      <c r="D45" s="113">
        <v>0.64888469739216004</v>
      </c>
      <c r="E45" s="115">
        <v>1266</v>
      </c>
      <c r="F45" s="114">
        <v>1249</v>
      </c>
      <c r="G45" s="114">
        <v>1258</v>
      </c>
      <c r="H45" s="114">
        <v>1259</v>
      </c>
      <c r="I45" s="140">
        <v>1283</v>
      </c>
      <c r="J45" s="115">
        <v>-17</v>
      </c>
      <c r="K45" s="116">
        <v>-1.3250194855806703</v>
      </c>
    </row>
    <row r="46" spans="1:11" ht="14.1" customHeight="1" x14ac:dyDescent="0.2">
      <c r="A46" s="306">
        <v>54</v>
      </c>
      <c r="B46" s="307" t="s">
        <v>268</v>
      </c>
      <c r="C46" s="308"/>
      <c r="D46" s="113">
        <v>1.912825979990159</v>
      </c>
      <c r="E46" s="115">
        <v>3732</v>
      </c>
      <c r="F46" s="114">
        <v>3724</v>
      </c>
      <c r="G46" s="114">
        <v>3741</v>
      </c>
      <c r="H46" s="114">
        <v>3701</v>
      </c>
      <c r="I46" s="140">
        <v>3598</v>
      </c>
      <c r="J46" s="115">
        <v>134</v>
      </c>
      <c r="K46" s="116">
        <v>3.7242912729294053</v>
      </c>
    </row>
    <row r="47" spans="1:11" ht="14.1" customHeight="1" x14ac:dyDescent="0.2">
      <c r="A47" s="306">
        <v>61</v>
      </c>
      <c r="B47" s="307" t="s">
        <v>269</v>
      </c>
      <c r="C47" s="308"/>
      <c r="D47" s="113">
        <v>6.2858783008036738</v>
      </c>
      <c r="E47" s="115">
        <v>12264</v>
      </c>
      <c r="F47" s="114">
        <v>12257</v>
      </c>
      <c r="G47" s="114">
        <v>12270</v>
      </c>
      <c r="H47" s="114">
        <v>12075</v>
      </c>
      <c r="I47" s="140">
        <v>12090</v>
      </c>
      <c r="J47" s="115">
        <v>174</v>
      </c>
      <c r="K47" s="116">
        <v>1.4392059553349876</v>
      </c>
    </row>
    <row r="48" spans="1:11" ht="14.1" customHeight="1" x14ac:dyDescent="0.2">
      <c r="A48" s="306">
        <v>62</v>
      </c>
      <c r="B48" s="307" t="s">
        <v>270</v>
      </c>
      <c r="C48" s="308"/>
      <c r="D48" s="113">
        <v>6.3094554699032308</v>
      </c>
      <c r="E48" s="115">
        <v>12310</v>
      </c>
      <c r="F48" s="114">
        <v>12329</v>
      </c>
      <c r="G48" s="114">
        <v>12251</v>
      </c>
      <c r="H48" s="114">
        <v>12080</v>
      </c>
      <c r="I48" s="140">
        <v>12047</v>
      </c>
      <c r="J48" s="115">
        <v>263</v>
      </c>
      <c r="K48" s="116">
        <v>2.1831161284967213</v>
      </c>
    </row>
    <row r="49" spans="1:11" ht="14.1" customHeight="1" x14ac:dyDescent="0.2">
      <c r="A49" s="306">
        <v>63</v>
      </c>
      <c r="B49" s="307" t="s">
        <v>271</v>
      </c>
      <c r="C49" s="308"/>
      <c r="D49" s="113">
        <v>1.6642406101361324</v>
      </c>
      <c r="E49" s="115">
        <v>3247</v>
      </c>
      <c r="F49" s="114">
        <v>3340</v>
      </c>
      <c r="G49" s="114">
        <v>3370</v>
      </c>
      <c r="H49" s="114">
        <v>3343</v>
      </c>
      <c r="I49" s="140">
        <v>3271</v>
      </c>
      <c r="J49" s="115">
        <v>-24</v>
      </c>
      <c r="K49" s="116">
        <v>-0.73372057474778352</v>
      </c>
    </row>
    <row r="50" spans="1:11" ht="14.1" customHeight="1" x14ac:dyDescent="0.2">
      <c r="A50" s="306" t="s">
        <v>272</v>
      </c>
      <c r="B50" s="307" t="s">
        <v>273</v>
      </c>
      <c r="C50" s="308"/>
      <c r="D50" s="113">
        <v>0.40029932753813352</v>
      </c>
      <c r="E50" s="115">
        <v>781</v>
      </c>
      <c r="F50" s="114">
        <v>796</v>
      </c>
      <c r="G50" s="114">
        <v>791</v>
      </c>
      <c r="H50" s="114">
        <v>745</v>
      </c>
      <c r="I50" s="140">
        <v>743</v>
      </c>
      <c r="J50" s="115">
        <v>38</v>
      </c>
      <c r="K50" s="116">
        <v>5.1144010767160157</v>
      </c>
    </row>
    <row r="51" spans="1:11" ht="14.1" customHeight="1" x14ac:dyDescent="0.2">
      <c r="A51" s="306" t="s">
        <v>274</v>
      </c>
      <c r="B51" s="307" t="s">
        <v>275</v>
      </c>
      <c r="C51" s="308"/>
      <c r="D51" s="113">
        <v>1.0271444972937511</v>
      </c>
      <c r="E51" s="115">
        <v>2004</v>
      </c>
      <c r="F51" s="114">
        <v>2070</v>
      </c>
      <c r="G51" s="114">
        <v>2102</v>
      </c>
      <c r="H51" s="114">
        <v>2113</v>
      </c>
      <c r="I51" s="140">
        <v>2039</v>
      </c>
      <c r="J51" s="115">
        <v>-35</v>
      </c>
      <c r="K51" s="116">
        <v>-1.7165277096615987</v>
      </c>
    </row>
    <row r="52" spans="1:11" ht="14.1" customHeight="1" x14ac:dyDescent="0.2">
      <c r="A52" s="306">
        <v>71</v>
      </c>
      <c r="B52" s="307" t="s">
        <v>276</v>
      </c>
      <c r="C52" s="308"/>
      <c r="D52" s="113">
        <v>13.785468263080203</v>
      </c>
      <c r="E52" s="115">
        <v>26896</v>
      </c>
      <c r="F52" s="114">
        <v>26876</v>
      </c>
      <c r="G52" s="114">
        <v>26828</v>
      </c>
      <c r="H52" s="114">
        <v>26473</v>
      </c>
      <c r="I52" s="140">
        <v>26423</v>
      </c>
      <c r="J52" s="115">
        <v>473</v>
      </c>
      <c r="K52" s="116">
        <v>1.7901071036596905</v>
      </c>
    </row>
    <row r="53" spans="1:11" ht="14.1" customHeight="1" x14ac:dyDescent="0.2">
      <c r="A53" s="306" t="s">
        <v>277</v>
      </c>
      <c r="B53" s="307" t="s">
        <v>278</v>
      </c>
      <c r="C53" s="308"/>
      <c r="D53" s="113">
        <v>5.8548261440052487</v>
      </c>
      <c r="E53" s="115">
        <v>11423</v>
      </c>
      <c r="F53" s="114">
        <v>11475</v>
      </c>
      <c r="G53" s="114">
        <v>11420</v>
      </c>
      <c r="H53" s="114">
        <v>11194</v>
      </c>
      <c r="I53" s="140">
        <v>11099</v>
      </c>
      <c r="J53" s="115">
        <v>324</v>
      </c>
      <c r="K53" s="116">
        <v>2.9191819082800254</v>
      </c>
    </row>
    <row r="54" spans="1:11" ht="14.1" customHeight="1" x14ac:dyDescent="0.2">
      <c r="A54" s="306" t="s">
        <v>279</v>
      </c>
      <c r="B54" s="307" t="s">
        <v>280</v>
      </c>
      <c r="C54" s="308"/>
      <c r="D54" s="113">
        <v>6.2807528292602921</v>
      </c>
      <c r="E54" s="115">
        <v>12254</v>
      </c>
      <c r="F54" s="114">
        <v>12202</v>
      </c>
      <c r="G54" s="114">
        <v>12200</v>
      </c>
      <c r="H54" s="114">
        <v>12171</v>
      </c>
      <c r="I54" s="140">
        <v>12220</v>
      </c>
      <c r="J54" s="115">
        <v>34</v>
      </c>
      <c r="K54" s="116">
        <v>0.27823240589198034</v>
      </c>
    </row>
    <row r="55" spans="1:11" ht="14.1" customHeight="1" x14ac:dyDescent="0.2">
      <c r="A55" s="306">
        <v>72</v>
      </c>
      <c r="B55" s="307" t="s">
        <v>281</v>
      </c>
      <c r="C55" s="308"/>
      <c r="D55" s="113">
        <v>3.4950590454321797</v>
      </c>
      <c r="E55" s="115">
        <v>6819</v>
      </c>
      <c r="F55" s="114">
        <v>6880</v>
      </c>
      <c r="G55" s="114">
        <v>6879</v>
      </c>
      <c r="H55" s="114">
        <v>6785</v>
      </c>
      <c r="I55" s="140">
        <v>6869</v>
      </c>
      <c r="J55" s="115">
        <v>-50</v>
      </c>
      <c r="K55" s="116">
        <v>-0.7279079924297569</v>
      </c>
    </row>
    <row r="56" spans="1:11" ht="14.1" customHeight="1" x14ac:dyDescent="0.2">
      <c r="A56" s="306" t="s">
        <v>282</v>
      </c>
      <c r="B56" s="307" t="s">
        <v>283</v>
      </c>
      <c r="C56" s="308"/>
      <c r="D56" s="113">
        <v>1.4751107101853371</v>
      </c>
      <c r="E56" s="115">
        <v>2878</v>
      </c>
      <c r="F56" s="114">
        <v>2878</v>
      </c>
      <c r="G56" s="114">
        <v>2892</v>
      </c>
      <c r="H56" s="114">
        <v>2848</v>
      </c>
      <c r="I56" s="140">
        <v>2899</v>
      </c>
      <c r="J56" s="115">
        <v>-21</v>
      </c>
      <c r="K56" s="116">
        <v>-0.72438771990341499</v>
      </c>
    </row>
    <row r="57" spans="1:11" ht="14.1" customHeight="1" x14ac:dyDescent="0.2">
      <c r="A57" s="306" t="s">
        <v>284</v>
      </c>
      <c r="B57" s="307" t="s">
        <v>285</v>
      </c>
      <c r="C57" s="308"/>
      <c r="D57" s="113">
        <v>1.6073478760045925</v>
      </c>
      <c r="E57" s="115">
        <v>3136</v>
      </c>
      <c r="F57" s="114">
        <v>3173</v>
      </c>
      <c r="G57" s="114">
        <v>3155</v>
      </c>
      <c r="H57" s="114">
        <v>3129</v>
      </c>
      <c r="I57" s="140">
        <v>3172</v>
      </c>
      <c r="J57" s="115">
        <v>-36</v>
      </c>
      <c r="K57" s="116">
        <v>-1.1349306431273645</v>
      </c>
    </row>
    <row r="58" spans="1:11" ht="14.1" customHeight="1" x14ac:dyDescent="0.2">
      <c r="A58" s="306">
        <v>73</v>
      </c>
      <c r="B58" s="307" t="s">
        <v>286</v>
      </c>
      <c r="C58" s="308"/>
      <c r="D58" s="113">
        <v>2.1014433327866162</v>
      </c>
      <c r="E58" s="115">
        <v>4100</v>
      </c>
      <c r="F58" s="114">
        <v>4081</v>
      </c>
      <c r="G58" s="114">
        <v>4049</v>
      </c>
      <c r="H58" s="114">
        <v>3978</v>
      </c>
      <c r="I58" s="140">
        <v>3935</v>
      </c>
      <c r="J58" s="115">
        <v>165</v>
      </c>
      <c r="K58" s="116">
        <v>4.1931385006353237</v>
      </c>
    </row>
    <row r="59" spans="1:11" ht="14.1" customHeight="1" x14ac:dyDescent="0.2">
      <c r="A59" s="306" t="s">
        <v>287</v>
      </c>
      <c r="B59" s="307" t="s">
        <v>288</v>
      </c>
      <c r="C59" s="308"/>
      <c r="D59" s="113">
        <v>1.619136460554371</v>
      </c>
      <c r="E59" s="115">
        <v>3159</v>
      </c>
      <c r="F59" s="114">
        <v>3141</v>
      </c>
      <c r="G59" s="114">
        <v>3118</v>
      </c>
      <c r="H59" s="114">
        <v>3047</v>
      </c>
      <c r="I59" s="140">
        <v>3015</v>
      </c>
      <c r="J59" s="115">
        <v>144</v>
      </c>
      <c r="K59" s="116">
        <v>4.7761194029850742</v>
      </c>
    </row>
    <row r="60" spans="1:11" ht="14.1" customHeight="1" x14ac:dyDescent="0.2">
      <c r="A60" s="306">
        <v>81</v>
      </c>
      <c r="B60" s="307" t="s">
        <v>289</v>
      </c>
      <c r="C60" s="308"/>
      <c r="D60" s="113">
        <v>6.0501066098081022</v>
      </c>
      <c r="E60" s="115">
        <v>11804</v>
      </c>
      <c r="F60" s="114">
        <v>11805</v>
      </c>
      <c r="G60" s="114">
        <v>11774</v>
      </c>
      <c r="H60" s="114">
        <v>11451</v>
      </c>
      <c r="I60" s="140">
        <v>11408</v>
      </c>
      <c r="J60" s="115">
        <v>396</v>
      </c>
      <c r="K60" s="116">
        <v>3.4712482468443198</v>
      </c>
    </row>
    <row r="61" spans="1:11" ht="14.1" customHeight="1" x14ac:dyDescent="0.2">
      <c r="A61" s="306" t="s">
        <v>290</v>
      </c>
      <c r="B61" s="307" t="s">
        <v>291</v>
      </c>
      <c r="C61" s="308"/>
      <c r="D61" s="113">
        <v>1.6775668361489258</v>
      </c>
      <c r="E61" s="115">
        <v>3273</v>
      </c>
      <c r="F61" s="114">
        <v>3291</v>
      </c>
      <c r="G61" s="114">
        <v>3288</v>
      </c>
      <c r="H61" s="114">
        <v>3180</v>
      </c>
      <c r="I61" s="140">
        <v>3231</v>
      </c>
      <c r="J61" s="115">
        <v>42</v>
      </c>
      <c r="K61" s="116">
        <v>1.2999071494893222</v>
      </c>
    </row>
    <row r="62" spans="1:11" ht="14.1" customHeight="1" x14ac:dyDescent="0.2">
      <c r="A62" s="306" t="s">
        <v>292</v>
      </c>
      <c r="B62" s="307" t="s">
        <v>293</v>
      </c>
      <c r="C62" s="308"/>
      <c r="D62" s="113">
        <v>2.3115876660652779</v>
      </c>
      <c r="E62" s="115">
        <v>4510</v>
      </c>
      <c r="F62" s="114">
        <v>4491</v>
      </c>
      <c r="G62" s="114">
        <v>4434</v>
      </c>
      <c r="H62" s="114">
        <v>4249</v>
      </c>
      <c r="I62" s="140">
        <v>4254</v>
      </c>
      <c r="J62" s="115">
        <v>256</v>
      </c>
      <c r="K62" s="116">
        <v>6.0178655383168786</v>
      </c>
    </row>
    <row r="63" spans="1:11" ht="14.1" customHeight="1" x14ac:dyDescent="0.2">
      <c r="A63" s="306"/>
      <c r="B63" s="307" t="s">
        <v>294</v>
      </c>
      <c r="C63" s="308"/>
      <c r="D63" s="113">
        <v>2.0501886173527963</v>
      </c>
      <c r="E63" s="115">
        <v>4000</v>
      </c>
      <c r="F63" s="114">
        <v>3982</v>
      </c>
      <c r="G63" s="114">
        <v>3935</v>
      </c>
      <c r="H63" s="114">
        <v>3779</v>
      </c>
      <c r="I63" s="140">
        <v>3772</v>
      </c>
      <c r="J63" s="115">
        <v>228</v>
      </c>
      <c r="K63" s="116">
        <v>6.0445387062566276</v>
      </c>
    </row>
    <row r="64" spans="1:11" ht="14.1" customHeight="1" x14ac:dyDescent="0.2">
      <c r="A64" s="306" t="s">
        <v>295</v>
      </c>
      <c r="B64" s="307" t="s">
        <v>296</v>
      </c>
      <c r="C64" s="308"/>
      <c r="D64" s="113">
        <v>0.55303837953091683</v>
      </c>
      <c r="E64" s="115">
        <v>1079</v>
      </c>
      <c r="F64" s="114">
        <v>1069</v>
      </c>
      <c r="G64" s="114">
        <v>1083</v>
      </c>
      <c r="H64" s="114">
        <v>1075</v>
      </c>
      <c r="I64" s="140">
        <v>1064</v>
      </c>
      <c r="J64" s="115">
        <v>15</v>
      </c>
      <c r="K64" s="116">
        <v>1.4097744360902256</v>
      </c>
    </row>
    <row r="65" spans="1:11" ht="14.1" customHeight="1" x14ac:dyDescent="0.2">
      <c r="A65" s="306" t="s">
        <v>297</v>
      </c>
      <c r="B65" s="307" t="s">
        <v>298</v>
      </c>
      <c r="C65" s="308"/>
      <c r="D65" s="113">
        <v>0.56123913400032799</v>
      </c>
      <c r="E65" s="115">
        <v>1095</v>
      </c>
      <c r="F65" s="114">
        <v>1087</v>
      </c>
      <c r="G65" s="114">
        <v>1058</v>
      </c>
      <c r="H65" s="114">
        <v>1048</v>
      </c>
      <c r="I65" s="140">
        <v>1024</v>
      </c>
      <c r="J65" s="115">
        <v>71</v>
      </c>
      <c r="K65" s="116">
        <v>6.93359375</v>
      </c>
    </row>
    <row r="66" spans="1:11" ht="14.1" customHeight="1" x14ac:dyDescent="0.2">
      <c r="A66" s="306">
        <v>82</v>
      </c>
      <c r="B66" s="307" t="s">
        <v>299</v>
      </c>
      <c r="C66" s="308"/>
      <c r="D66" s="113">
        <v>2.5704239790060686</v>
      </c>
      <c r="E66" s="115">
        <v>5015</v>
      </c>
      <c r="F66" s="114">
        <v>5009</v>
      </c>
      <c r="G66" s="114">
        <v>4964</v>
      </c>
      <c r="H66" s="114">
        <v>4913</v>
      </c>
      <c r="I66" s="140">
        <v>4896</v>
      </c>
      <c r="J66" s="115">
        <v>119</v>
      </c>
      <c r="K66" s="116">
        <v>2.4305555555555554</v>
      </c>
    </row>
    <row r="67" spans="1:11" ht="14.1" customHeight="1" x14ac:dyDescent="0.2">
      <c r="A67" s="306" t="s">
        <v>300</v>
      </c>
      <c r="B67" s="307" t="s">
        <v>301</v>
      </c>
      <c r="C67" s="308"/>
      <c r="D67" s="113">
        <v>1.6586025914384124</v>
      </c>
      <c r="E67" s="115">
        <v>3236</v>
      </c>
      <c r="F67" s="114">
        <v>3264</v>
      </c>
      <c r="G67" s="114">
        <v>3225</v>
      </c>
      <c r="H67" s="114">
        <v>3217</v>
      </c>
      <c r="I67" s="140">
        <v>3163</v>
      </c>
      <c r="J67" s="115">
        <v>73</v>
      </c>
      <c r="K67" s="116">
        <v>2.3079355042680998</v>
      </c>
    </row>
    <row r="68" spans="1:11" ht="14.1" customHeight="1" x14ac:dyDescent="0.2">
      <c r="A68" s="306" t="s">
        <v>302</v>
      </c>
      <c r="B68" s="307" t="s">
        <v>303</v>
      </c>
      <c r="C68" s="308"/>
      <c r="D68" s="113">
        <v>0.49358290962768575</v>
      </c>
      <c r="E68" s="115">
        <v>963</v>
      </c>
      <c r="F68" s="114">
        <v>953</v>
      </c>
      <c r="G68" s="114">
        <v>946</v>
      </c>
      <c r="H68" s="114">
        <v>933</v>
      </c>
      <c r="I68" s="140">
        <v>956</v>
      </c>
      <c r="J68" s="115">
        <v>7</v>
      </c>
      <c r="K68" s="116">
        <v>0.73221757322175729</v>
      </c>
    </row>
    <row r="69" spans="1:11" ht="14.1" customHeight="1" x14ac:dyDescent="0.2">
      <c r="A69" s="306">
        <v>83</v>
      </c>
      <c r="B69" s="307" t="s">
        <v>304</v>
      </c>
      <c r="C69" s="308"/>
      <c r="D69" s="113">
        <v>5.5247457766114483</v>
      </c>
      <c r="E69" s="115">
        <v>10779</v>
      </c>
      <c r="F69" s="114">
        <v>10799</v>
      </c>
      <c r="G69" s="114">
        <v>10631</v>
      </c>
      <c r="H69" s="114">
        <v>10431</v>
      </c>
      <c r="I69" s="140">
        <v>10392</v>
      </c>
      <c r="J69" s="115">
        <v>387</v>
      </c>
      <c r="K69" s="116">
        <v>3.7240184757505772</v>
      </c>
    </row>
    <row r="70" spans="1:11" ht="14.1" customHeight="1" x14ac:dyDescent="0.2">
      <c r="A70" s="306" t="s">
        <v>305</v>
      </c>
      <c r="B70" s="307" t="s">
        <v>306</v>
      </c>
      <c r="C70" s="308"/>
      <c r="D70" s="113">
        <v>4.7851402329014272</v>
      </c>
      <c r="E70" s="115">
        <v>9336</v>
      </c>
      <c r="F70" s="114">
        <v>9363</v>
      </c>
      <c r="G70" s="114">
        <v>9205</v>
      </c>
      <c r="H70" s="114">
        <v>9013</v>
      </c>
      <c r="I70" s="140">
        <v>8974</v>
      </c>
      <c r="J70" s="115">
        <v>362</v>
      </c>
      <c r="K70" s="116">
        <v>4.0338756407399154</v>
      </c>
    </row>
    <row r="71" spans="1:11" ht="14.1" customHeight="1" x14ac:dyDescent="0.2">
      <c r="A71" s="306"/>
      <c r="B71" s="307" t="s">
        <v>307</v>
      </c>
      <c r="C71" s="308"/>
      <c r="D71" s="113">
        <v>2.5422338855174678</v>
      </c>
      <c r="E71" s="115">
        <v>4960</v>
      </c>
      <c r="F71" s="114">
        <v>4932</v>
      </c>
      <c r="G71" s="114">
        <v>4851</v>
      </c>
      <c r="H71" s="114">
        <v>4713</v>
      </c>
      <c r="I71" s="140">
        <v>4693</v>
      </c>
      <c r="J71" s="115">
        <v>267</v>
      </c>
      <c r="K71" s="116">
        <v>5.6893245258896226</v>
      </c>
    </row>
    <row r="72" spans="1:11" ht="14.1" customHeight="1" x14ac:dyDescent="0.2">
      <c r="A72" s="306">
        <v>84</v>
      </c>
      <c r="B72" s="307" t="s">
        <v>308</v>
      </c>
      <c r="C72" s="308"/>
      <c r="D72" s="113">
        <v>1.3315975069706414</v>
      </c>
      <c r="E72" s="115">
        <v>2598</v>
      </c>
      <c r="F72" s="114">
        <v>2569</v>
      </c>
      <c r="G72" s="114">
        <v>2542</v>
      </c>
      <c r="H72" s="114">
        <v>2577</v>
      </c>
      <c r="I72" s="140">
        <v>2542</v>
      </c>
      <c r="J72" s="115">
        <v>56</v>
      </c>
      <c r="K72" s="116">
        <v>2.2029897718332023</v>
      </c>
    </row>
    <row r="73" spans="1:11" ht="14.1" customHeight="1" x14ac:dyDescent="0.2">
      <c r="A73" s="306" t="s">
        <v>309</v>
      </c>
      <c r="B73" s="307" t="s">
        <v>310</v>
      </c>
      <c r="C73" s="308"/>
      <c r="D73" s="113">
        <v>0.64427177300311633</v>
      </c>
      <c r="E73" s="115">
        <v>1257</v>
      </c>
      <c r="F73" s="114">
        <v>1235</v>
      </c>
      <c r="G73" s="114">
        <v>1222</v>
      </c>
      <c r="H73" s="114">
        <v>1255</v>
      </c>
      <c r="I73" s="140">
        <v>1235</v>
      </c>
      <c r="J73" s="115">
        <v>22</v>
      </c>
      <c r="K73" s="116">
        <v>1.7813765182186234</v>
      </c>
    </row>
    <row r="74" spans="1:11" ht="14.1" customHeight="1" x14ac:dyDescent="0.2">
      <c r="A74" s="306" t="s">
        <v>311</v>
      </c>
      <c r="B74" s="307" t="s">
        <v>312</v>
      </c>
      <c r="C74" s="308"/>
      <c r="D74" s="113">
        <v>0.20450631458094146</v>
      </c>
      <c r="E74" s="115">
        <v>399</v>
      </c>
      <c r="F74" s="114">
        <v>406</v>
      </c>
      <c r="G74" s="114">
        <v>401</v>
      </c>
      <c r="H74" s="114">
        <v>401</v>
      </c>
      <c r="I74" s="140">
        <v>402</v>
      </c>
      <c r="J74" s="115">
        <v>-3</v>
      </c>
      <c r="K74" s="116">
        <v>-0.74626865671641796</v>
      </c>
    </row>
    <row r="75" spans="1:11" ht="14.1" customHeight="1" x14ac:dyDescent="0.2">
      <c r="A75" s="306" t="s">
        <v>313</v>
      </c>
      <c r="B75" s="307" t="s">
        <v>314</v>
      </c>
      <c r="C75" s="308"/>
      <c r="D75" s="113">
        <v>5.3304904051172705E-2</v>
      </c>
      <c r="E75" s="115">
        <v>104</v>
      </c>
      <c r="F75" s="114">
        <v>97</v>
      </c>
      <c r="G75" s="114">
        <v>97</v>
      </c>
      <c r="H75" s="114">
        <v>97</v>
      </c>
      <c r="I75" s="140">
        <v>99</v>
      </c>
      <c r="J75" s="115">
        <v>5</v>
      </c>
      <c r="K75" s="116">
        <v>5.0505050505050502</v>
      </c>
    </row>
    <row r="76" spans="1:11" ht="14.1" customHeight="1" x14ac:dyDescent="0.2">
      <c r="A76" s="306">
        <v>91</v>
      </c>
      <c r="B76" s="307" t="s">
        <v>315</v>
      </c>
      <c r="C76" s="308"/>
      <c r="D76" s="113">
        <v>0.15786452353616534</v>
      </c>
      <c r="E76" s="115">
        <v>308</v>
      </c>
      <c r="F76" s="114">
        <v>302</v>
      </c>
      <c r="G76" s="114">
        <v>306</v>
      </c>
      <c r="H76" s="114">
        <v>296</v>
      </c>
      <c r="I76" s="140">
        <v>296</v>
      </c>
      <c r="J76" s="115">
        <v>12</v>
      </c>
      <c r="K76" s="116">
        <v>4.0540540540540544</v>
      </c>
    </row>
    <row r="77" spans="1:11" ht="14.1" customHeight="1" x14ac:dyDescent="0.2">
      <c r="A77" s="306">
        <v>92</v>
      </c>
      <c r="B77" s="307" t="s">
        <v>316</v>
      </c>
      <c r="C77" s="308"/>
      <c r="D77" s="113">
        <v>1.9056503198294243</v>
      </c>
      <c r="E77" s="115">
        <v>3718</v>
      </c>
      <c r="F77" s="114">
        <v>3711</v>
      </c>
      <c r="G77" s="114">
        <v>3661</v>
      </c>
      <c r="H77" s="114">
        <v>3669</v>
      </c>
      <c r="I77" s="140">
        <v>3727</v>
      </c>
      <c r="J77" s="115">
        <v>-9</v>
      </c>
      <c r="K77" s="116">
        <v>-0.24148108398175477</v>
      </c>
    </row>
    <row r="78" spans="1:11" ht="14.1" customHeight="1" x14ac:dyDescent="0.2">
      <c r="A78" s="306">
        <v>93</v>
      </c>
      <c r="B78" s="307" t="s">
        <v>317</v>
      </c>
      <c r="C78" s="308"/>
      <c r="D78" s="113">
        <v>0.16298999507954731</v>
      </c>
      <c r="E78" s="115">
        <v>318</v>
      </c>
      <c r="F78" s="114">
        <v>325</v>
      </c>
      <c r="G78" s="114">
        <v>328</v>
      </c>
      <c r="H78" s="114">
        <v>324</v>
      </c>
      <c r="I78" s="140">
        <v>332</v>
      </c>
      <c r="J78" s="115">
        <v>-14</v>
      </c>
      <c r="K78" s="116">
        <v>-4.2168674698795181</v>
      </c>
    </row>
    <row r="79" spans="1:11" ht="14.1" customHeight="1" x14ac:dyDescent="0.2">
      <c r="A79" s="306">
        <v>94</v>
      </c>
      <c r="B79" s="307" t="s">
        <v>318</v>
      </c>
      <c r="C79" s="308"/>
      <c r="D79" s="113">
        <v>0.13531244874528456</v>
      </c>
      <c r="E79" s="115">
        <v>264</v>
      </c>
      <c r="F79" s="114">
        <v>262</v>
      </c>
      <c r="G79" s="114">
        <v>269</v>
      </c>
      <c r="H79" s="114">
        <v>264</v>
      </c>
      <c r="I79" s="140">
        <v>264</v>
      </c>
      <c r="J79" s="115">
        <v>0</v>
      </c>
      <c r="K79" s="116">
        <v>0</v>
      </c>
    </row>
    <row r="80" spans="1:11" ht="14.1" customHeight="1" x14ac:dyDescent="0.2">
      <c r="A80" s="306" t="s">
        <v>319</v>
      </c>
      <c r="B80" s="307" t="s">
        <v>320</v>
      </c>
      <c r="C80" s="308"/>
      <c r="D80" s="113">
        <v>8.2007544694111863E-3</v>
      </c>
      <c r="E80" s="115">
        <v>16</v>
      </c>
      <c r="F80" s="114">
        <v>16</v>
      </c>
      <c r="G80" s="114">
        <v>14</v>
      </c>
      <c r="H80" s="114">
        <v>15</v>
      </c>
      <c r="I80" s="140">
        <v>17</v>
      </c>
      <c r="J80" s="115">
        <v>-1</v>
      </c>
      <c r="K80" s="116">
        <v>-5.882352941176471</v>
      </c>
    </row>
    <row r="81" spans="1:11" ht="14.1" customHeight="1" x14ac:dyDescent="0.2">
      <c r="A81" s="310" t="s">
        <v>321</v>
      </c>
      <c r="B81" s="311" t="s">
        <v>224</v>
      </c>
      <c r="C81" s="312"/>
      <c r="D81" s="125">
        <v>0.6027554535017221</v>
      </c>
      <c r="E81" s="143">
        <v>1176</v>
      </c>
      <c r="F81" s="144">
        <v>1170</v>
      </c>
      <c r="G81" s="144">
        <v>1180</v>
      </c>
      <c r="H81" s="144">
        <v>1154</v>
      </c>
      <c r="I81" s="145">
        <v>1172</v>
      </c>
      <c r="J81" s="143">
        <v>4</v>
      </c>
      <c r="K81" s="146">
        <v>0.34129692832764508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44092</v>
      </c>
      <c r="E12" s="114">
        <v>45736</v>
      </c>
      <c r="F12" s="114">
        <v>46065</v>
      </c>
      <c r="G12" s="114">
        <v>46202</v>
      </c>
      <c r="H12" s="140">
        <v>45609</v>
      </c>
      <c r="I12" s="115">
        <v>-1517</v>
      </c>
      <c r="J12" s="116">
        <v>-3.3260979192703193</v>
      </c>
      <c r="K12"/>
      <c r="L12"/>
      <c r="M12"/>
      <c r="N12"/>
      <c r="O12"/>
      <c r="P12"/>
    </row>
    <row r="13" spans="1:16" s="110" customFormat="1" ht="14.45" customHeight="1" x14ac:dyDescent="0.2">
      <c r="A13" s="120" t="s">
        <v>105</v>
      </c>
      <c r="B13" s="119" t="s">
        <v>106</v>
      </c>
      <c r="C13" s="113">
        <v>42.415857751973149</v>
      </c>
      <c r="D13" s="115">
        <v>18702</v>
      </c>
      <c r="E13" s="114">
        <v>19364</v>
      </c>
      <c r="F13" s="114">
        <v>19505</v>
      </c>
      <c r="G13" s="114">
        <v>19400</v>
      </c>
      <c r="H13" s="140">
        <v>19020</v>
      </c>
      <c r="I13" s="115">
        <v>-318</v>
      </c>
      <c r="J13" s="116">
        <v>-1.6719242902208202</v>
      </c>
      <c r="K13"/>
      <c r="L13"/>
      <c r="M13"/>
      <c r="N13"/>
      <c r="O13"/>
      <c r="P13"/>
    </row>
    <row r="14" spans="1:16" s="110" customFormat="1" ht="14.45" customHeight="1" x14ac:dyDescent="0.2">
      <c r="A14" s="120"/>
      <c r="B14" s="119" t="s">
        <v>107</v>
      </c>
      <c r="C14" s="113">
        <v>57.584142248026851</v>
      </c>
      <c r="D14" s="115">
        <v>25390</v>
      </c>
      <c r="E14" s="114">
        <v>26372</v>
      </c>
      <c r="F14" s="114">
        <v>26560</v>
      </c>
      <c r="G14" s="114">
        <v>26802</v>
      </c>
      <c r="H14" s="140">
        <v>26589</v>
      </c>
      <c r="I14" s="115">
        <v>-1199</v>
      </c>
      <c r="J14" s="116">
        <v>-4.5093835796758057</v>
      </c>
      <c r="K14"/>
      <c r="L14"/>
      <c r="M14"/>
      <c r="N14"/>
      <c r="O14"/>
      <c r="P14"/>
    </row>
    <row r="15" spans="1:16" s="110" customFormat="1" ht="14.45" customHeight="1" x14ac:dyDescent="0.2">
      <c r="A15" s="118" t="s">
        <v>105</v>
      </c>
      <c r="B15" s="121" t="s">
        <v>108</v>
      </c>
      <c r="C15" s="113">
        <v>15.531162115576521</v>
      </c>
      <c r="D15" s="115">
        <v>6848</v>
      </c>
      <c r="E15" s="114">
        <v>7188</v>
      </c>
      <c r="F15" s="114">
        <v>7359</v>
      </c>
      <c r="G15" s="114">
        <v>7324</v>
      </c>
      <c r="H15" s="140">
        <v>7029</v>
      </c>
      <c r="I15" s="115">
        <v>-181</v>
      </c>
      <c r="J15" s="116">
        <v>-2.5750462370180678</v>
      </c>
      <c r="K15"/>
      <c r="L15"/>
      <c r="M15"/>
      <c r="N15"/>
      <c r="O15"/>
      <c r="P15"/>
    </row>
    <row r="16" spans="1:16" s="110" customFormat="1" ht="14.45" customHeight="1" x14ac:dyDescent="0.2">
      <c r="A16" s="118"/>
      <c r="B16" s="121" t="s">
        <v>109</v>
      </c>
      <c r="C16" s="113">
        <v>49.467023496325865</v>
      </c>
      <c r="D16" s="115">
        <v>21811</v>
      </c>
      <c r="E16" s="114">
        <v>22672</v>
      </c>
      <c r="F16" s="114">
        <v>22929</v>
      </c>
      <c r="G16" s="114">
        <v>23120</v>
      </c>
      <c r="H16" s="140">
        <v>23005</v>
      </c>
      <c r="I16" s="115">
        <v>-1194</v>
      </c>
      <c r="J16" s="116">
        <v>-5.1901760486850685</v>
      </c>
      <c r="K16"/>
      <c r="L16"/>
      <c r="M16"/>
      <c r="N16"/>
      <c r="O16"/>
      <c r="P16"/>
    </row>
    <row r="17" spans="1:16" s="110" customFormat="1" ht="14.45" customHeight="1" x14ac:dyDescent="0.2">
      <c r="A17" s="118"/>
      <c r="B17" s="121" t="s">
        <v>110</v>
      </c>
      <c r="C17" s="113">
        <v>19.645287126916447</v>
      </c>
      <c r="D17" s="115">
        <v>8662</v>
      </c>
      <c r="E17" s="114">
        <v>8894</v>
      </c>
      <c r="F17" s="114">
        <v>8855</v>
      </c>
      <c r="G17" s="114">
        <v>8877</v>
      </c>
      <c r="H17" s="140">
        <v>8775</v>
      </c>
      <c r="I17" s="115">
        <v>-113</v>
      </c>
      <c r="J17" s="116">
        <v>-1.2877492877492878</v>
      </c>
      <c r="K17"/>
      <c r="L17"/>
      <c r="M17"/>
      <c r="N17"/>
      <c r="O17"/>
      <c r="P17"/>
    </row>
    <row r="18" spans="1:16" s="110" customFormat="1" ht="14.45" customHeight="1" x14ac:dyDescent="0.2">
      <c r="A18" s="120"/>
      <c r="B18" s="121" t="s">
        <v>111</v>
      </c>
      <c r="C18" s="113">
        <v>15.35425927605915</v>
      </c>
      <c r="D18" s="115">
        <v>6770</v>
      </c>
      <c r="E18" s="114">
        <v>6982</v>
      </c>
      <c r="F18" s="114">
        <v>6922</v>
      </c>
      <c r="G18" s="114">
        <v>6881</v>
      </c>
      <c r="H18" s="140">
        <v>6800</v>
      </c>
      <c r="I18" s="115">
        <v>-30</v>
      </c>
      <c r="J18" s="116">
        <v>-0.44117647058823528</v>
      </c>
      <c r="K18"/>
      <c r="L18"/>
      <c r="M18"/>
      <c r="N18"/>
      <c r="O18"/>
      <c r="P18"/>
    </row>
    <row r="19" spans="1:16" s="110" customFormat="1" ht="14.45" customHeight="1" x14ac:dyDescent="0.2">
      <c r="A19" s="120"/>
      <c r="B19" s="121" t="s">
        <v>112</v>
      </c>
      <c r="C19" s="113">
        <v>1.3743989839426654</v>
      </c>
      <c r="D19" s="115">
        <v>606</v>
      </c>
      <c r="E19" s="114">
        <v>614</v>
      </c>
      <c r="F19" s="114">
        <v>623</v>
      </c>
      <c r="G19" s="114">
        <v>528</v>
      </c>
      <c r="H19" s="140">
        <v>518</v>
      </c>
      <c r="I19" s="115">
        <v>88</v>
      </c>
      <c r="J19" s="116">
        <v>16.98841698841699</v>
      </c>
      <c r="K19"/>
      <c r="L19"/>
      <c r="M19"/>
      <c r="N19"/>
      <c r="O19"/>
      <c r="P19"/>
    </row>
    <row r="20" spans="1:16" s="110" customFormat="1" ht="14.45" customHeight="1" x14ac:dyDescent="0.2">
      <c r="A20" s="120" t="s">
        <v>113</v>
      </c>
      <c r="B20" s="119" t="s">
        <v>116</v>
      </c>
      <c r="C20" s="113">
        <v>83.98575705343373</v>
      </c>
      <c r="D20" s="115">
        <v>37031</v>
      </c>
      <c r="E20" s="114">
        <v>38479</v>
      </c>
      <c r="F20" s="114">
        <v>38781</v>
      </c>
      <c r="G20" s="114">
        <v>38891</v>
      </c>
      <c r="H20" s="140">
        <v>38380</v>
      </c>
      <c r="I20" s="115">
        <v>-1349</v>
      </c>
      <c r="J20" s="116">
        <v>-3.5148514851485149</v>
      </c>
      <c r="K20"/>
      <c r="L20"/>
      <c r="M20"/>
      <c r="N20"/>
      <c r="O20"/>
      <c r="P20"/>
    </row>
    <row r="21" spans="1:16" s="110" customFormat="1" ht="14.45" customHeight="1" x14ac:dyDescent="0.2">
      <c r="A21" s="123"/>
      <c r="B21" s="124" t="s">
        <v>117</v>
      </c>
      <c r="C21" s="125">
        <v>15.603737639481086</v>
      </c>
      <c r="D21" s="143">
        <v>6880</v>
      </c>
      <c r="E21" s="144">
        <v>7092</v>
      </c>
      <c r="F21" s="144">
        <v>7119</v>
      </c>
      <c r="G21" s="144">
        <v>7145</v>
      </c>
      <c r="H21" s="145">
        <v>7065</v>
      </c>
      <c r="I21" s="143">
        <v>-185</v>
      </c>
      <c r="J21" s="146">
        <v>-2.618542108987969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44770</v>
      </c>
      <c r="E56" s="114">
        <v>46378</v>
      </c>
      <c r="F56" s="114">
        <v>46598</v>
      </c>
      <c r="G56" s="114">
        <v>46842</v>
      </c>
      <c r="H56" s="140">
        <v>46315</v>
      </c>
      <c r="I56" s="115">
        <v>-1545</v>
      </c>
      <c r="J56" s="116">
        <v>-3.3358523156644715</v>
      </c>
      <c r="K56"/>
      <c r="L56"/>
      <c r="M56"/>
      <c r="N56"/>
      <c r="O56"/>
      <c r="P56"/>
    </row>
    <row r="57" spans="1:16" s="110" customFormat="1" ht="14.45" customHeight="1" x14ac:dyDescent="0.2">
      <c r="A57" s="120" t="s">
        <v>105</v>
      </c>
      <c r="B57" s="119" t="s">
        <v>106</v>
      </c>
      <c r="C57" s="113">
        <v>40.410989501898591</v>
      </c>
      <c r="D57" s="115">
        <v>18092</v>
      </c>
      <c r="E57" s="114">
        <v>18698</v>
      </c>
      <c r="F57" s="114">
        <v>18751</v>
      </c>
      <c r="G57" s="114">
        <v>18793</v>
      </c>
      <c r="H57" s="140">
        <v>18479</v>
      </c>
      <c r="I57" s="115">
        <v>-387</v>
      </c>
      <c r="J57" s="116">
        <v>-2.0942691704096541</v>
      </c>
    </row>
    <row r="58" spans="1:16" s="110" customFormat="1" ht="14.45" customHeight="1" x14ac:dyDescent="0.2">
      <c r="A58" s="120"/>
      <c r="B58" s="119" t="s">
        <v>107</v>
      </c>
      <c r="C58" s="113">
        <v>59.589010498101409</v>
      </c>
      <c r="D58" s="115">
        <v>26678</v>
      </c>
      <c r="E58" s="114">
        <v>27680</v>
      </c>
      <c r="F58" s="114">
        <v>27847</v>
      </c>
      <c r="G58" s="114">
        <v>28049</v>
      </c>
      <c r="H58" s="140">
        <v>27836</v>
      </c>
      <c r="I58" s="115">
        <v>-1158</v>
      </c>
      <c r="J58" s="116">
        <v>-4.1600804713320878</v>
      </c>
    </row>
    <row r="59" spans="1:16" s="110" customFormat="1" ht="14.45" customHeight="1" x14ac:dyDescent="0.2">
      <c r="A59" s="118" t="s">
        <v>105</v>
      </c>
      <c r="B59" s="121" t="s">
        <v>108</v>
      </c>
      <c r="C59" s="113">
        <v>16.841635023453204</v>
      </c>
      <c r="D59" s="115">
        <v>7540</v>
      </c>
      <c r="E59" s="114">
        <v>7967</v>
      </c>
      <c r="F59" s="114">
        <v>8016</v>
      </c>
      <c r="G59" s="114">
        <v>8183</v>
      </c>
      <c r="H59" s="140">
        <v>7813</v>
      </c>
      <c r="I59" s="115">
        <v>-273</v>
      </c>
      <c r="J59" s="116">
        <v>-3.4941763727121464</v>
      </c>
    </row>
    <row r="60" spans="1:16" s="110" customFormat="1" ht="14.45" customHeight="1" x14ac:dyDescent="0.2">
      <c r="A60" s="118"/>
      <c r="B60" s="121" t="s">
        <v>109</v>
      </c>
      <c r="C60" s="113">
        <v>47.750725932544114</v>
      </c>
      <c r="D60" s="115">
        <v>21378</v>
      </c>
      <c r="E60" s="114">
        <v>22240</v>
      </c>
      <c r="F60" s="114">
        <v>22485</v>
      </c>
      <c r="G60" s="114">
        <v>22668</v>
      </c>
      <c r="H60" s="140">
        <v>22653</v>
      </c>
      <c r="I60" s="115">
        <v>-1275</v>
      </c>
      <c r="J60" s="116">
        <v>-5.6283935902529469</v>
      </c>
    </row>
    <row r="61" spans="1:16" s="110" customFormat="1" ht="14.45" customHeight="1" x14ac:dyDescent="0.2">
      <c r="A61" s="118"/>
      <c r="B61" s="121" t="s">
        <v>110</v>
      </c>
      <c r="C61" s="113">
        <v>19.997766361402725</v>
      </c>
      <c r="D61" s="115">
        <v>8953</v>
      </c>
      <c r="E61" s="114">
        <v>9108</v>
      </c>
      <c r="F61" s="114">
        <v>9087</v>
      </c>
      <c r="G61" s="114">
        <v>9047</v>
      </c>
      <c r="H61" s="140">
        <v>8959</v>
      </c>
      <c r="I61" s="115">
        <v>-6</v>
      </c>
      <c r="J61" s="116">
        <v>-6.6971760241098341E-2</v>
      </c>
    </row>
    <row r="62" spans="1:16" s="110" customFormat="1" ht="14.45" customHeight="1" x14ac:dyDescent="0.2">
      <c r="A62" s="120"/>
      <c r="B62" s="121" t="s">
        <v>111</v>
      </c>
      <c r="C62" s="113">
        <v>15.40763904400268</v>
      </c>
      <c r="D62" s="115">
        <v>6898</v>
      </c>
      <c r="E62" s="114">
        <v>7063</v>
      </c>
      <c r="F62" s="114">
        <v>7010</v>
      </c>
      <c r="G62" s="114">
        <v>6944</v>
      </c>
      <c r="H62" s="140">
        <v>6890</v>
      </c>
      <c r="I62" s="115">
        <v>8</v>
      </c>
      <c r="J62" s="116">
        <v>0.11611030478955008</v>
      </c>
    </row>
    <row r="63" spans="1:16" s="110" customFormat="1" ht="14.45" customHeight="1" x14ac:dyDescent="0.2">
      <c r="A63" s="120"/>
      <c r="B63" s="121" t="s">
        <v>112</v>
      </c>
      <c r="C63" s="113">
        <v>1.4496314496314497</v>
      </c>
      <c r="D63" s="115">
        <v>649</v>
      </c>
      <c r="E63" s="114">
        <v>634</v>
      </c>
      <c r="F63" s="114">
        <v>634</v>
      </c>
      <c r="G63" s="114">
        <v>522</v>
      </c>
      <c r="H63" s="140">
        <v>502</v>
      </c>
      <c r="I63" s="115">
        <v>147</v>
      </c>
      <c r="J63" s="116">
        <v>29.282868525896415</v>
      </c>
    </row>
    <row r="64" spans="1:16" s="110" customFormat="1" ht="14.45" customHeight="1" x14ac:dyDescent="0.2">
      <c r="A64" s="120" t="s">
        <v>113</v>
      </c>
      <c r="B64" s="119" t="s">
        <v>116</v>
      </c>
      <c r="C64" s="113">
        <v>85.385302658029929</v>
      </c>
      <c r="D64" s="115">
        <v>38227</v>
      </c>
      <c r="E64" s="114">
        <v>39622</v>
      </c>
      <c r="F64" s="114">
        <v>39822</v>
      </c>
      <c r="G64" s="114">
        <v>39980</v>
      </c>
      <c r="H64" s="140">
        <v>39524</v>
      </c>
      <c r="I64" s="115">
        <v>-1297</v>
      </c>
      <c r="J64" s="116">
        <v>-3.2815504503592754</v>
      </c>
    </row>
    <row r="65" spans="1:10" s="110" customFormat="1" ht="14.45" customHeight="1" x14ac:dyDescent="0.2">
      <c r="A65" s="123"/>
      <c r="B65" s="124" t="s">
        <v>117</v>
      </c>
      <c r="C65" s="125">
        <v>14.221576948849677</v>
      </c>
      <c r="D65" s="143">
        <v>6367</v>
      </c>
      <c r="E65" s="144">
        <v>6585</v>
      </c>
      <c r="F65" s="144">
        <v>6604</v>
      </c>
      <c r="G65" s="144">
        <v>6674</v>
      </c>
      <c r="H65" s="145">
        <v>6605</v>
      </c>
      <c r="I65" s="143">
        <v>-238</v>
      </c>
      <c r="J65" s="146">
        <v>-3.6033308099924302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44092</v>
      </c>
      <c r="G11" s="114">
        <v>45736</v>
      </c>
      <c r="H11" s="114">
        <v>46065</v>
      </c>
      <c r="I11" s="114">
        <v>46202</v>
      </c>
      <c r="J11" s="140">
        <v>45609</v>
      </c>
      <c r="K11" s="114">
        <v>-1517</v>
      </c>
      <c r="L11" s="116">
        <v>-3.3260979192703193</v>
      </c>
    </row>
    <row r="12" spans="1:17" s="110" customFormat="1" ht="24" customHeight="1" x14ac:dyDescent="0.2">
      <c r="A12" s="604" t="s">
        <v>185</v>
      </c>
      <c r="B12" s="605"/>
      <c r="C12" s="605"/>
      <c r="D12" s="606"/>
      <c r="E12" s="113">
        <v>42.415857751973149</v>
      </c>
      <c r="F12" s="115">
        <v>18702</v>
      </c>
      <c r="G12" s="114">
        <v>19364</v>
      </c>
      <c r="H12" s="114">
        <v>19505</v>
      </c>
      <c r="I12" s="114">
        <v>19400</v>
      </c>
      <c r="J12" s="140">
        <v>19020</v>
      </c>
      <c r="K12" s="114">
        <v>-318</v>
      </c>
      <c r="L12" s="116">
        <v>-1.6719242902208202</v>
      </c>
    </row>
    <row r="13" spans="1:17" s="110" customFormat="1" ht="15" customHeight="1" x14ac:dyDescent="0.2">
      <c r="A13" s="120"/>
      <c r="B13" s="612" t="s">
        <v>107</v>
      </c>
      <c r="C13" s="612"/>
      <c r="E13" s="113">
        <v>57.584142248026851</v>
      </c>
      <c r="F13" s="115">
        <v>25390</v>
      </c>
      <c r="G13" s="114">
        <v>26372</v>
      </c>
      <c r="H13" s="114">
        <v>26560</v>
      </c>
      <c r="I13" s="114">
        <v>26802</v>
      </c>
      <c r="J13" s="140">
        <v>26589</v>
      </c>
      <c r="K13" s="114">
        <v>-1199</v>
      </c>
      <c r="L13" s="116">
        <v>-4.5093835796758057</v>
      </c>
    </row>
    <row r="14" spans="1:17" s="110" customFormat="1" ht="22.5" customHeight="1" x14ac:dyDescent="0.2">
      <c r="A14" s="604" t="s">
        <v>186</v>
      </c>
      <c r="B14" s="605"/>
      <c r="C14" s="605"/>
      <c r="D14" s="606"/>
      <c r="E14" s="113">
        <v>15.531162115576521</v>
      </c>
      <c r="F14" s="115">
        <v>6848</v>
      </c>
      <c r="G14" s="114">
        <v>7188</v>
      </c>
      <c r="H14" s="114">
        <v>7359</v>
      </c>
      <c r="I14" s="114">
        <v>7324</v>
      </c>
      <c r="J14" s="140">
        <v>7029</v>
      </c>
      <c r="K14" s="114">
        <v>-181</v>
      </c>
      <c r="L14" s="116">
        <v>-2.5750462370180678</v>
      </c>
    </row>
    <row r="15" spans="1:17" s="110" customFormat="1" ht="15" customHeight="1" x14ac:dyDescent="0.2">
      <c r="A15" s="120"/>
      <c r="B15" s="119"/>
      <c r="C15" s="258" t="s">
        <v>106</v>
      </c>
      <c r="E15" s="113">
        <v>51.168224299065422</v>
      </c>
      <c r="F15" s="115">
        <v>3504</v>
      </c>
      <c r="G15" s="114">
        <v>3654</v>
      </c>
      <c r="H15" s="114">
        <v>3712</v>
      </c>
      <c r="I15" s="114">
        <v>3656</v>
      </c>
      <c r="J15" s="140">
        <v>3530</v>
      </c>
      <c r="K15" s="114">
        <v>-26</v>
      </c>
      <c r="L15" s="116">
        <v>-0.73654390934844194</v>
      </c>
    </row>
    <row r="16" spans="1:17" s="110" customFormat="1" ht="15" customHeight="1" x14ac:dyDescent="0.2">
      <c r="A16" s="120"/>
      <c r="B16" s="119"/>
      <c r="C16" s="258" t="s">
        <v>107</v>
      </c>
      <c r="E16" s="113">
        <v>48.831775700934578</v>
      </c>
      <c r="F16" s="115">
        <v>3344</v>
      </c>
      <c r="G16" s="114">
        <v>3534</v>
      </c>
      <c r="H16" s="114">
        <v>3647</v>
      </c>
      <c r="I16" s="114">
        <v>3668</v>
      </c>
      <c r="J16" s="140">
        <v>3499</v>
      </c>
      <c r="K16" s="114">
        <v>-155</v>
      </c>
      <c r="L16" s="116">
        <v>-4.4298370963132321</v>
      </c>
    </row>
    <row r="17" spans="1:12" s="110" customFormat="1" ht="15" customHeight="1" x14ac:dyDescent="0.2">
      <c r="A17" s="120"/>
      <c r="B17" s="121" t="s">
        <v>109</v>
      </c>
      <c r="C17" s="258"/>
      <c r="E17" s="113">
        <v>49.467023496325865</v>
      </c>
      <c r="F17" s="115">
        <v>21811</v>
      </c>
      <c r="G17" s="114">
        <v>22672</v>
      </c>
      <c r="H17" s="114">
        <v>22929</v>
      </c>
      <c r="I17" s="114">
        <v>23120</v>
      </c>
      <c r="J17" s="140">
        <v>23005</v>
      </c>
      <c r="K17" s="114">
        <v>-1194</v>
      </c>
      <c r="L17" s="116">
        <v>-5.1901760486850685</v>
      </c>
    </row>
    <row r="18" spans="1:12" s="110" customFormat="1" ht="15" customHeight="1" x14ac:dyDescent="0.2">
      <c r="A18" s="120"/>
      <c r="B18" s="119"/>
      <c r="C18" s="258" t="s">
        <v>106</v>
      </c>
      <c r="E18" s="113">
        <v>38.673146577415068</v>
      </c>
      <c r="F18" s="115">
        <v>8435</v>
      </c>
      <c r="G18" s="114">
        <v>8733</v>
      </c>
      <c r="H18" s="114">
        <v>8824</v>
      </c>
      <c r="I18" s="114">
        <v>8809</v>
      </c>
      <c r="J18" s="140">
        <v>8664</v>
      </c>
      <c r="K18" s="114">
        <v>-229</v>
      </c>
      <c r="L18" s="116">
        <v>-2.6431209602954757</v>
      </c>
    </row>
    <row r="19" spans="1:12" s="110" customFormat="1" ht="15" customHeight="1" x14ac:dyDescent="0.2">
      <c r="A19" s="120"/>
      <c r="B19" s="119"/>
      <c r="C19" s="258" t="s">
        <v>107</v>
      </c>
      <c r="E19" s="113">
        <v>61.326853422584932</v>
      </c>
      <c r="F19" s="115">
        <v>13376</v>
      </c>
      <c r="G19" s="114">
        <v>13939</v>
      </c>
      <c r="H19" s="114">
        <v>14105</v>
      </c>
      <c r="I19" s="114">
        <v>14311</v>
      </c>
      <c r="J19" s="140">
        <v>14341</v>
      </c>
      <c r="K19" s="114">
        <v>-965</v>
      </c>
      <c r="L19" s="116">
        <v>-6.7289589289449827</v>
      </c>
    </row>
    <row r="20" spans="1:12" s="110" customFormat="1" ht="15" customHeight="1" x14ac:dyDescent="0.2">
      <c r="A20" s="120"/>
      <c r="B20" s="121" t="s">
        <v>110</v>
      </c>
      <c r="C20" s="258"/>
      <c r="E20" s="113">
        <v>19.645287126916447</v>
      </c>
      <c r="F20" s="115">
        <v>8662</v>
      </c>
      <c r="G20" s="114">
        <v>8894</v>
      </c>
      <c r="H20" s="114">
        <v>8855</v>
      </c>
      <c r="I20" s="114">
        <v>8877</v>
      </c>
      <c r="J20" s="140">
        <v>8775</v>
      </c>
      <c r="K20" s="114">
        <v>-113</v>
      </c>
      <c r="L20" s="116">
        <v>-1.2877492877492878</v>
      </c>
    </row>
    <row r="21" spans="1:12" s="110" customFormat="1" ht="15" customHeight="1" x14ac:dyDescent="0.2">
      <c r="A21" s="120"/>
      <c r="B21" s="119"/>
      <c r="C21" s="258" t="s">
        <v>106</v>
      </c>
      <c r="E21" s="113">
        <v>36.227199261140612</v>
      </c>
      <c r="F21" s="115">
        <v>3138</v>
      </c>
      <c r="G21" s="114">
        <v>3243</v>
      </c>
      <c r="H21" s="114">
        <v>3238</v>
      </c>
      <c r="I21" s="114">
        <v>3236</v>
      </c>
      <c r="J21" s="140">
        <v>3204</v>
      </c>
      <c r="K21" s="114">
        <v>-66</v>
      </c>
      <c r="L21" s="116">
        <v>-2.0599250936329589</v>
      </c>
    </row>
    <row r="22" spans="1:12" s="110" customFormat="1" ht="15" customHeight="1" x14ac:dyDescent="0.2">
      <c r="A22" s="120"/>
      <c r="B22" s="119"/>
      <c r="C22" s="258" t="s">
        <v>107</v>
      </c>
      <c r="E22" s="113">
        <v>63.772800738859388</v>
      </c>
      <c r="F22" s="115">
        <v>5524</v>
      </c>
      <c r="G22" s="114">
        <v>5651</v>
      </c>
      <c r="H22" s="114">
        <v>5617</v>
      </c>
      <c r="I22" s="114">
        <v>5641</v>
      </c>
      <c r="J22" s="140">
        <v>5571</v>
      </c>
      <c r="K22" s="114">
        <v>-47</v>
      </c>
      <c r="L22" s="116">
        <v>-0.8436546401005206</v>
      </c>
    </row>
    <row r="23" spans="1:12" s="110" customFormat="1" ht="15" customHeight="1" x14ac:dyDescent="0.2">
      <c r="A23" s="120"/>
      <c r="B23" s="121" t="s">
        <v>111</v>
      </c>
      <c r="C23" s="258"/>
      <c r="E23" s="113">
        <v>15.35425927605915</v>
      </c>
      <c r="F23" s="115">
        <v>6770</v>
      </c>
      <c r="G23" s="114">
        <v>6982</v>
      </c>
      <c r="H23" s="114">
        <v>6922</v>
      </c>
      <c r="I23" s="114">
        <v>6881</v>
      </c>
      <c r="J23" s="140">
        <v>6800</v>
      </c>
      <c r="K23" s="114">
        <v>-30</v>
      </c>
      <c r="L23" s="116">
        <v>-0.44117647058823528</v>
      </c>
    </row>
    <row r="24" spans="1:12" s="110" customFormat="1" ht="15" customHeight="1" x14ac:dyDescent="0.2">
      <c r="A24" s="120"/>
      <c r="B24" s="119"/>
      <c r="C24" s="258" t="s">
        <v>106</v>
      </c>
      <c r="E24" s="113">
        <v>53.545051698670605</v>
      </c>
      <c r="F24" s="115">
        <v>3625</v>
      </c>
      <c r="G24" s="114">
        <v>3734</v>
      </c>
      <c r="H24" s="114">
        <v>3731</v>
      </c>
      <c r="I24" s="114">
        <v>3699</v>
      </c>
      <c r="J24" s="140">
        <v>3622</v>
      </c>
      <c r="K24" s="114">
        <v>3</v>
      </c>
      <c r="L24" s="116">
        <v>8.2827167310877969E-2</v>
      </c>
    </row>
    <row r="25" spans="1:12" s="110" customFormat="1" ht="15" customHeight="1" x14ac:dyDescent="0.2">
      <c r="A25" s="120"/>
      <c r="B25" s="119"/>
      <c r="C25" s="258" t="s">
        <v>107</v>
      </c>
      <c r="E25" s="113">
        <v>46.454948301329395</v>
      </c>
      <c r="F25" s="115">
        <v>3145</v>
      </c>
      <c r="G25" s="114">
        <v>3248</v>
      </c>
      <c r="H25" s="114">
        <v>3191</v>
      </c>
      <c r="I25" s="114">
        <v>3182</v>
      </c>
      <c r="J25" s="140">
        <v>3178</v>
      </c>
      <c r="K25" s="114">
        <v>-33</v>
      </c>
      <c r="L25" s="116">
        <v>-1.038388923851479</v>
      </c>
    </row>
    <row r="26" spans="1:12" s="110" customFormat="1" ht="15" customHeight="1" x14ac:dyDescent="0.2">
      <c r="A26" s="120"/>
      <c r="C26" s="121" t="s">
        <v>187</v>
      </c>
      <c r="D26" s="110" t="s">
        <v>188</v>
      </c>
      <c r="E26" s="113">
        <v>1.3743989839426654</v>
      </c>
      <c r="F26" s="115">
        <v>606</v>
      </c>
      <c r="G26" s="114">
        <v>614</v>
      </c>
      <c r="H26" s="114">
        <v>623</v>
      </c>
      <c r="I26" s="114">
        <v>528</v>
      </c>
      <c r="J26" s="140">
        <v>518</v>
      </c>
      <c r="K26" s="114">
        <v>88</v>
      </c>
      <c r="L26" s="116">
        <v>16.98841698841699</v>
      </c>
    </row>
    <row r="27" spans="1:12" s="110" customFormat="1" ht="15" customHeight="1" x14ac:dyDescent="0.2">
      <c r="A27" s="120"/>
      <c r="B27" s="119"/>
      <c r="D27" s="259" t="s">
        <v>106</v>
      </c>
      <c r="E27" s="113">
        <v>49.009900990099013</v>
      </c>
      <c r="F27" s="115">
        <v>297</v>
      </c>
      <c r="G27" s="114">
        <v>289</v>
      </c>
      <c r="H27" s="114">
        <v>314</v>
      </c>
      <c r="I27" s="114">
        <v>268</v>
      </c>
      <c r="J27" s="140">
        <v>249</v>
      </c>
      <c r="K27" s="114">
        <v>48</v>
      </c>
      <c r="L27" s="116">
        <v>19.277108433734941</v>
      </c>
    </row>
    <row r="28" spans="1:12" s="110" customFormat="1" ht="15" customHeight="1" x14ac:dyDescent="0.2">
      <c r="A28" s="120"/>
      <c r="B28" s="119"/>
      <c r="D28" s="259" t="s">
        <v>107</v>
      </c>
      <c r="E28" s="113">
        <v>50.990099009900987</v>
      </c>
      <c r="F28" s="115">
        <v>309</v>
      </c>
      <c r="G28" s="114">
        <v>325</v>
      </c>
      <c r="H28" s="114">
        <v>309</v>
      </c>
      <c r="I28" s="114">
        <v>260</v>
      </c>
      <c r="J28" s="140">
        <v>269</v>
      </c>
      <c r="K28" s="114">
        <v>40</v>
      </c>
      <c r="L28" s="116">
        <v>14.869888475836431</v>
      </c>
    </row>
    <row r="29" spans="1:12" s="110" customFormat="1" ht="24" customHeight="1" x14ac:dyDescent="0.2">
      <c r="A29" s="604" t="s">
        <v>189</v>
      </c>
      <c r="B29" s="605"/>
      <c r="C29" s="605"/>
      <c r="D29" s="606"/>
      <c r="E29" s="113">
        <v>83.98575705343373</v>
      </c>
      <c r="F29" s="115">
        <v>37031</v>
      </c>
      <c r="G29" s="114">
        <v>38479</v>
      </c>
      <c r="H29" s="114">
        <v>38781</v>
      </c>
      <c r="I29" s="114">
        <v>38891</v>
      </c>
      <c r="J29" s="140">
        <v>38380</v>
      </c>
      <c r="K29" s="114">
        <v>-1349</v>
      </c>
      <c r="L29" s="116">
        <v>-3.5148514851485149</v>
      </c>
    </row>
    <row r="30" spans="1:12" s="110" customFormat="1" ht="15" customHeight="1" x14ac:dyDescent="0.2">
      <c r="A30" s="120"/>
      <c r="B30" s="119"/>
      <c r="C30" s="258" t="s">
        <v>106</v>
      </c>
      <c r="E30" s="113">
        <v>42.116064918581728</v>
      </c>
      <c r="F30" s="115">
        <v>15596</v>
      </c>
      <c r="G30" s="114">
        <v>16157</v>
      </c>
      <c r="H30" s="114">
        <v>16283</v>
      </c>
      <c r="I30" s="114">
        <v>16214</v>
      </c>
      <c r="J30" s="140">
        <v>15896</v>
      </c>
      <c r="K30" s="114">
        <v>-300</v>
      </c>
      <c r="L30" s="116">
        <v>-1.887267237040765</v>
      </c>
    </row>
    <row r="31" spans="1:12" s="110" customFormat="1" ht="15" customHeight="1" x14ac:dyDescent="0.2">
      <c r="A31" s="120"/>
      <c r="B31" s="119"/>
      <c r="C31" s="258" t="s">
        <v>107</v>
      </c>
      <c r="E31" s="113">
        <v>57.883935081418272</v>
      </c>
      <c r="F31" s="115">
        <v>21435</v>
      </c>
      <c r="G31" s="114">
        <v>22322</v>
      </c>
      <c r="H31" s="114">
        <v>22498</v>
      </c>
      <c r="I31" s="114">
        <v>22677</v>
      </c>
      <c r="J31" s="140">
        <v>22484</v>
      </c>
      <c r="K31" s="114">
        <v>-1049</v>
      </c>
      <c r="L31" s="116">
        <v>-4.6655399395125423</v>
      </c>
    </row>
    <row r="32" spans="1:12" s="110" customFormat="1" ht="15" customHeight="1" x14ac:dyDescent="0.2">
      <c r="A32" s="120"/>
      <c r="B32" s="119" t="s">
        <v>117</v>
      </c>
      <c r="C32" s="258"/>
      <c r="E32" s="113">
        <v>15.603737639481086</v>
      </c>
      <c r="F32" s="114">
        <v>6880</v>
      </c>
      <c r="G32" s="114">
        <v>7092</v>
      </c>
      <c r="H32" s="114">
        <v>7119</v>
      </c>
      <c r="I32" s="114">
        <v>7145</v>
      </c>
      <c r="J32" s="140">
        <v>7065</v>
      </c>
      <c r="K32" s="114">
        <v>-185</v>
      </c>
      <c r="L32" s="116">
        <v>-2.618542108987969</v>
      </c>
    </row>
    <row r="33" spans="1:12" s="110" customFormat="1" ht="15" customHeight="1" x14ac:dyDescent="0.2">
      <c r="A33" s="120"/>
      <c r="B33" s="119"/>
      <c r="C33" s="258" t="s">
        <v>106</v>
      </c>
      <c r="E33" s="113">
        <v>44.055232558139537</v>
      </c>
      <c r="F33" s="114">
        <v>3031</v>
      </c>
      <c r="G33" s="114">
        <v>3150</v>
      </c>
      <c r="H33" s="114">
        <v>3163</v>
      </c>
      <c r="I33" s="114">
        <v>3127</v>
      </c>
      <c r="J33" s="140">
        <v>3069</v>
      </c>
      <c r="K33" s="114">
        <v>-38</v>
      </c>
      <c r="L33" s="116">
        <v>-1.2381883349625284</v>
      </c>
    </row>
    <row r="34" spans="1:12" s="110" customFormat="1" ht="15" customHeight="1" x14ac:dyDescent="0.2">
      <c r="A34" s="120"/>
      <c r="B34" s="119"/>
      <c r="C34" s="258" t="s">
        <v>107</v>
      </c>
      <c r="E34" s="113">
        <v>55.944767441860463</v>
      </c>
      <c r="F34" s="114">
        <v>3849</v>
      </c>
      <c r="G34" s="114">
        <v>3942</v>
      </c>
      <c r="H34" s="114">
        <v>3956</v>
      </c>
      <c r="I34" s="114">
        <v>4018</v>
      </c>
      <c r="J34" s="140">
        <v>3996</v>
      </c>
      <c r="K34" s="114">
        <v>-147</v>
      </c>
      <c r="L34" s="116">
        <v>-3.6786786786786787</v>
      </c>
    </row>
    <row r="35" spans="1:12" s="110" customFormat="1" ht="24" customHeight="1" x14ac:dyDescent="0.2">
      <c r="A35" s="604" t="s">
        <v>192</v>
      </c>
      <c r="B35" s="605"/>
      <c r="C35" s="605"/>
      <c r="D35" s="606"/>
      <c r="E35" s="113">
        <v>21.464211194774563</v>
      </c>
      <c r="F35" s="114">
        <v>9464</v>
      </c>
      <c r="G35" s="114">
        <v>9730</v>
      </c>
      <c r="H35" s="114">
        <v>9826</v>
      </c>
      <c r="I35" s="114">
        <v>9935</v>
      </c>
      <c r="J35" s="114">
        <v>9603</v>
      </c>
      <c r="K35" s="318">
        <v>-139</v>
      </c>
      <c r="L35" s="319">
        <v>-1.4474643340622722</v>
      </c>
    </row>
    <row r="36" spans="1:12" s="110" customFormat="1" ht="15" customHeight="1" x14ac:dyDescent="0.2">
      <c r="A36" s="120"/>
      <c r="B36" s="119"/>
      <c r="C36" s="258" t="s">
        <v>106</v>
      </c>
      <c r="E36" s="113">
        <v>46.270076077768387</v>
      </c>
      <c r="F36" s="114">
        <v>4379</v>
      </c>
      <c r="G36" s="114">
        <v>4530</v>
      </c>
      <c r="H36" s="114">
        <v>4541</v>
      </c>
      <c r="I36" s="114">
        <v>4540</v>
      </c>
      <c r="J36" s="114">
        <v>4393</v>
      </c>
      <c r="K36" s="318">
        <v>-14</v>
      </c>
      <c r="L36" s="116">
        <v>-0.31868882312770319</v>
      </c>
    </row>
    <row r="37" spans="1:12" s="110" customFormat="1" ht="15" customHeight="1" x14ac:dyDescent="0.2">
      <c r="A37" s="120"/>
      <c r="B37" s="119"/>
      <c r="C37" s="258" t="s">
        <v>107</v>
      </c>
      <c r="E37" s="113">
        <v>53.729923922231613</v>
      </c>
      <c r="F37" s="114">
        <v>5085</v>
      </c>
      <c r="G37" s="114">
        <v>5200</v>
      </c>
      <c r="H37" s="114">
        <v>5285</v>
      </c>
      <c r="I37" s="114">
        <v>5395</v>
      </c>
      <c r="J37" s="140">
        <v>5210</v>
      </c>
      <c r="K37" s="114">
        <v>-125</v>
      </c>
      <c r="L37" s="116">
        <v>-2.3992322456813819</v>
      </c>
    </row>
    <row r="38" spans="1:12" s="110" customFormat="1" ht="15" customHeight="1" x14ac:dyDescent="0.2">
      <c r="A38" s="120"/>
      <c r="B38" s="119" t="s">
        <v>329</v>
      </c>
      <c r="C38" s="258"/>
      <c r="E38" s="113">
        <v>47.285221808944932</v>
      </c>
      <c r="F38" s="114">
        <v>20849</v>
      </c>
      <c r="G38" s="114">
        <v>21465</v>
      </c>
      <c r="H38" s="114">
        <v>21550</v>
      </c>
      <c r="I38" s="114">
        <v>21462</v>
      </c>
      <c r="J38" s="140">
        <v>21261</v>
      </c>
      <c r="K38" s="114">
        <v>-412</v>
      </c>
      <c r="L38" s="116">
        <v>-1.937820422369597</v>
      </c>
    </row>
    <row r="39" spans="1:12" s="110" customFormat="1" ht="15" customHeight="1" x14ac:dyDescent="0.2">
      <c r="A39" s="120"/>
      <c r="B39" s="119"/>
      <c r="C39" s="258" t="s">
        <v>106</v>
      </c>
      <c r="E39" s="113">
        <v>43.162741618303038</v>
      </c>
      <c r="F39" s="115">
        <v>8999</v>
      </c>
      <c r="G39" s="114">
        <v>9200</v>
      </c>
      <c r="H39" s="114">
        <v>9250</v>
      </c>
      <c r="I39" s="114">
        <v>9156</v>
      </c>
      <c r="J39" s="140">
        <v>9003</v>
      </c>
      <c r="K39" s="114">
        <v>-4</v>
      </c>
      <c r="L39" s="116">
        <v>-4.4429634566255691E-2</v>
      </c>
    </row>
    <row r="40" spans="1:12" s="110" customFormat="1" ht="15" customHeight="1" x14ac:dyDescent="0.2">
      <c r="A40" s="120"/>
      <c r="B40" s="119"/>
      <c r="C40" s="258" t="s">
        <v>107</v>
      </c>
      <c r="E40" s="113">
        <v>56.837258381696962</v>
      </c>
      <c r="F40" s="115">
        <v>11850</v>
      </c>
      <c r="G40" s="114">
        <v>12265</v>
      </c>
      <c r="H40" s="114">
        <v>12300</v>
      </c>
      <c r="I40" s="114">
        <v>12306</v>
      </c>
      <c r="J40" s="140">
        <v>12258</v>
      </c>
      <c r="K40" s="114">
        <v>-408</v>
      </c>
      <c r="L40" s="116">
        <v>-3.3284385707293196</v>
      </c>
    </row>
    <row r="41" spans="1:12" s="110" customFormat="1" ht="15" customHeight="1" x14ac:dyDescent="0.2">
      <c r="A41" s="120"/>
      <c r="B41" s="320" t="s">
        <v>516</v>
      </c>
      <c r="C41" s="258"/>
      <c r="E41" s="113">
        <v>6.5998367050712146</v>
      </c>
      <c r="F41" s="115">
        <v>2910</v>
      </c>
      <c r="G41" s="114">
        <v>2986</v>
      </c>
      <c r="H41" s="114">
        <v>2968</v>
      </c>
      <c r="I41" s="114">
        <v>2936</v>
      </c>
      <c r="J41" s="140">
        <v>2804</v>
      </c>
      <c r="K41" s="114">
        <v>106</v>
      </c>
      <c r="L41" s="116">
        <v>3.7803138373751781</v>
      </c>
    </row>
    <row r="42" spans="1:12" s="110" customFormat="1" ht="15" customHeight="1" x14ac:dyDescent="0.2">
      <c r="A42" s="120"/>
      <c r="B42" s="119"/>
      <c r="C42" s="268" t="s">
        <v>106</v>
      </c>
      <c r="D42" s="182"/>
      <c r="E42" s="113">
        <v>41.821305841924399</v>
      </c>
      <c r="F42" s="115">
        <v>1217</v>
      </c>
      <c r="G42" s="114">
        <v>1250</v>
      </c>
      <c r="H42" s="114">
        <v>1245</v>
      </c>
      <c r="I42" s="114">
        <v>1232</v>
      </c>
      <c r="J42" s="140">
        <v>1188</v>
      </c>
      <c r="K42" s="114">
        <v>29</v>
      </c>
      <c r="L42" s="116">
        <v>2.4410774410774412</v>
      </c>
    </row>
    <row r="43" spans="1:12" s="110" customFormat="1" ht="15" customHeight="1" x14ac:dyDescent="0.2">
      <c r="A43" s="120"/>
      <c r="B43" s="119"/>
      <c r="C43" s="268" t="s">
        <v>107</v>
      </c>
      <c r="D43" s="182"/>
      <c r="E43" s="113">
        <v>58.178694158075601</v>
      </c>
      <c r="F43" s="115">
        <v>1693</v>
      </c>
      <c r="G43" s="114">
        <v>1736</v>
      </c>
      <c r="H43" s="114">
        <v>1723</v>
      </c>
      <c r="I43" s="114">
        <v>1704</v>
      </c>
      <c r="J43" s="140">
        <v>1616</v>
      </c>
      <c r="K43" s="114">
        <v>77</v>
      </c>
      <c r="L43" s="116">
        <v>4.7648514851485144</v>
      </c>
    </row>
    <row r="44" spans="1:12" s="110" customFormat="1" ht="15" customHeight="1" x14ac:dyDescent="0.2">
      <c r="A44" s="120"/>
      <c r="B44" s="119" t="s">
        <v>205</v>
      </c>
      <c r="C44" s="268"/>
      <c r="D44" s="182"/>
      <c r="E44" s="113">
        <v>24.650730291209289</v>
      </c>
      <c r="F44" s="115">
        <v>10869</v>
      </c>
      <c r="G44" s="114">
        <v>11555</v>
      </c>
      <c r="H44" s="114">
        <v>11721</v>
      </c>
      <c r="I44" s="114">
        <v>11869</v>
      </c>
      <c r="J44" s="140">
        <v>11941</v>
      </c>
      <c r="K44" s="114">
        <v>-1072</v>
      </c>
      <c r="L44" s="116">
        <v>-8.9774725734863079</v>
      </c>
    </row>
    <row r="45" spans="1:12" s="110" customFormat="1" ht="15" customHeight="1" x14ac:dyDescent="0.2">
      <c r="A45" s="120"/>
      <c r="B45" s="119"/>
      <c r="C45" s="268" t="s">
        <v>106</v>
      </c>
      <c r="D45" s="182"/>
      <c r="E45" s="113">
        <v>37.786364890974333</v>
      </c>
      <c r="F45" s="115">
        <v>4107</v>
      </c>
      <c r="G45" s="114">
        <v>4384</v>
      </c>
      <c r="H45" s="114">
        <v>4469</v>
      </c>
      <c r="I45" s="114">
        <v>4472</v>
      </c>
      <c r="J45" s="140">
        <v>4436</v>
      </c>
      <c r="K45" s="114">
        <v>-329</v>
      </c>
      <c r="L45" s="116">
        <v>-7.4165915238954012</v>
      </c>
    </row>
    <row r="46" spans="1:12" s="110" customFormat="1" ht="15" customHeight="1" x14ac:dyDescent="0.2">
      <c r="A46" s="123"/>
      <c r="B46" s="124"/>
      <c r="C46" s="260" t="s">
        <v>107</v>
      </c>
      <c r="D46" s="261"/>
      <c r="E46" s="125">
        <v>62.213635109025667</v>
      </c>
      <c r="F46" s="143">
        <v>6762</v>
      </c>
      <c r="G46" s="144">
        <v>7171</v>
      </c>
      <c r="H46" s="144">
        <v>7252</v>
      </c>
      <c r="I46" s="144">
        <v>7397</v>
      </c>
      <c r="J46" s="145">
        <v>7505</v>
      </c>
      <c r="K46" s="144">
        <v>-743</v>
      </c>
      <c r="L46" s="146">
        <v>-9.900066622251833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44092</v>
      </c>
      <c r="E11" s="114">
        <v>45736</v>
      </c>
      <c r="F11" s="114">
        <v>46065</v>
      </c>
      <c r="G11" s="114">
        <v>46202</v>
      </c>
      <c r="H11" s="140">
        <v>45609</v>
      </c>
      <c r="I11" s="115">
        <v>-1517</v>
      </c>
      <c r="J11" s="116">
        <v>-3.3260979192703193</v>
      </c>
    </row>
    <row r="12" spans="1:15" s="110" customFormat="1" ht="24.95" customHeight="1" x14ac:dyDescent="0.2">
      <c r="A12" s="193" t="s">
        <v>132</v>
      </c>
      <c r="B12" s="194" t="s">
        <v>133</v>
      </c>
      <c r="C12" s="113">
        <v>0.61689195318878709</v>
      </c>
      <c r="D12" s="115">
        <v>272</v>
      </c>
      <c r="E12" s="114">
        <v>292</v>
      </c>
      <c r="F12" s="114">
        <v>293</v>
      </c>
      <c r="G12" s="114">
        <v>301</v>
      </c>
      <c r="H12" s="140">
        <v>266</v>
      </c>
      <c r="I12" s="115">
        <v>6</v>
      </c>
      <c r="J12" s="116">
        <v>2.255639097744361</v>
      </c>
    </row>
    <row r="13" spans="1:15" s="110" customFormat="1" ht="24.95" customHeight="1" x14ac:dyDescent="0.2">
      <c r="A13" s="193" t="s">
        <v>134</v>
      </c>
      <c r="B13" s="199" t="s">
        <v>214</v>
      </c>
      <c r="C13" s="113">
        <v>0.34700172366869275</v>
      </c>
      <c r="D13" s="115">
        <v>153</v>
      </c>
      <c r="E13" s="114">
        <v>151</v>
      </c>
      <c r="F13" s="114">
        <v>152</v>
      </c>
      <c r="G13" s="114">
        <v>149</v>
      </c>
      <c r="H13" s="140">
        <v>140</v>
      </c>
      <c r="I13" s="115">
        <v>13</v>
      </c>
      <c r="J13" s="116">
        <v>9.2857142857142865</v>
      </c>
    </row>
    <row r="14" spans="1:15" s="287" customFormat="1" ht="24.95" customHeight="1" x14ac:dyDescent="0.2">
      <c r="A14" s="193" t="s">
        <v>215</v>
      </c>
      <c r="B14" s="199" t="s">
        <v>137</v>
      </c>
      <c r="C14" s="113">
        <v>8.3076295019504673</v>
      </c>
      <c r="D14" s="115">
        <v>3663</v>
      </c>
      <c r="E14" s="114">
        <v>3838</v>
      </c>
      <c r="F14" s="114">
        <v>3986</v>
      </c>
      <c r="G14" s="114">
        <v>4024</v>
      </c>
      <c r="H14" s="140">
        <v>3984</v>
      </c>
      <c r="I14" s="115">
        <v>-321</v>
      </c>
      <c r="J14" s="116">
        <v>-8.05722891566265</v>
      </c>
      <c r="K14" s="110"/>
      <c r="L14" s="110"/>
      <c r="M14" s="110"/>
      <c r="N14" s="110"/>
      <c r="O14" s="110"/>
    </row>
    <row r="15" spans="1:15" s="110" customFormat="1" ht="24.95" customHeight="1" x14ac:dyDescent="0.2">
      <c r="A15" s="193" t="s">
        <v>216</v>
      </c>
      <c r="B15" s="199" t="s">
        <v>217</v>
      </c>
      <c r="C15" s="113">
        <v>1.4832622697995101</v>
      </c>
      <c r="D15" s="115">
        <v>654</v>
      </c>
      <c r="E15" s="114">
        <v>670</v>
      </c>
      <c r="F15" s="114">
        <v>652</v>
      </c>
      <c r="G15" s="114">
        <v>649</v>
      </c>
      <c r="H15" s="140">
        <v>655</v>
      </c>
      <c r="I15" s="115">
        <v>-1</v>
      </c>
      <c r="J15" s="116">
        <v>-0.15267175572519084</v>
      </c>
    </row>
    <row r="16" spans="1:15" s="287" customFormat="1" ht="24.95" customHeight="1" x14ac:dyDescent="0.2">
      <c r="A16" s="193" t="s">
        <v>218</v>
      </c>
      <c r="B16" s="199" t="s">
        <v>141</v>
      </c>
      <c r="C16" s="113">
        <v>6.2233511748162931</v>
      </c>
      <c r="D16" s="115">
        <v>2744</v>
      </c>
      <c r="E16" s="114">
        <v>2897</v>
      </c>
      <c r="F16" s="114">
        <v>3050</v>
      </c>
      <c r="G16" s="114">
        <v>3089</v>
      </c>
      <c r="H16" s="140">
        <v>3049</v>
      </c>
      <c r="I16" s="115">
        <v>-305</v>
      </c>
      <c r="J16" s="116">
        <v>-10.003279763857002</v>
      </c>
      <c r="K16" s="110"/>
      <c r="L16" s="110"/>
      <c r="M16" s="110"/>
      <c r="N16" s="110"/>
      <c r="O16" s="110"/>
    </row>
    <row r="17" spans="1:15" s="110" customFormat="1" ht="24.95" customHeight="1" x14ac:dyDescent="0.2">
      <c r="A17" s="193" t="s">
        <v>142</v>
      </c>
      <c r="B17" s="199" t="s">
        <v>220</v>
      </c>
      <c r="C17" s="113">
        <v>0.6010160573346639</v>
      </c>
      <c r="D17" s="115">
        <v>265</v>
      </c>
      <c r="E17" s="114">
        <v>271</v>
      </c>
      <c r="F17" s="114">
        <v>284</v>
      </c>
      <c r="G17" s="114">
        <v>286</v>
      </c>
      <c r="H17" s="140">
        <v>280</v>
      </c>
      <c r="I17" s="115">
        <v>-15</v>
      </c>
      <c r="J17" s="116">
        <v>-5.3571428571428568</v>
      </c>
    </row>
    <row r="18" spans="1:15" s="287" customFormat="1" ht="24.95" customHeight="1" x14ac:dyDescent="0.2">
      <c r="A18" s="201" t="s">
        <v>144</v>
      </c>
      <c r="B18" s="202" t="s">
        <v>145</v>
      </c>
      <c r="C18" s="113">
        <v>4.0687653088995734</v>
      </c>
      <c r="D18" s="115">
        <v>1794</v>
      </c>
      <c r="E18" s="114">
        <v>1769</v>
      </c>
      <c r="F18" s="114">
        <v>1793</v>
      </c>
      <c r="G18" s="114">
        <v>1799</v>
      </c>
      <c r="H18" s="140">
        <v>1763</v>
      </c>
      <c r="I18" s="115">
        <v>31</v>
      </c>
      <c r="J18" s="116">
        <v>1.758366420873511</v>
      </c>
      <c r="K18" s="110"/>
      <c r="L18" s="110"/>
      <c r="M18" s="110"/>
      <c r="N18" s="110"/>
      <c r="O18" s="110"/>
    </row>
    <row r="19" spans="1:15" s="110" customFormat="1" ht="24.95" customHeight="1" x14ac:dyDescent="0.2">
      <c r="A19" s="193" t="s">
        <v>146</v>
      </c>
      <c r="B19" s="199" t="s">
        <v>147</v>
      </c>
      <c r="C19" s="113">
        <v>17.551936859294202</v>
      </c>
      <c r="D19" s="115">
        <v>7739</v>
      </c>
      <c r="E19" s="114">
        <v>7928</v>
      </c>
      <c r="F19" s="114">
        <v>7823</v>
      </c>
      <c r="G19" s="114">
        <v>8008</v>
      </c>
      <c r="H19" s="140">
        <v>7998</v>
      </c>
      <c r="I19" s="115">
        <v>-259</v>
      </c>
      <c r="J19" s="116">
        <v>-3.2383095773943484</v>
      </c>
    </row>
    <row r="20" spans="1:15" s="287" customFormat="1" ht="24.95" customHeight="1" x14ac:dyDescent="0.2">
      <c r="A20" s="193" t="s">
        <v>148</v>
      </c>
      <c r="B20" s="199" t="s">
        <v>149</v>
      </c>
      <c r="C20" s="113">
        <v>6.8833348453234144</v>
      </c>
      <c r="D20" s="115">
        <v>3035</v>
      </c>
      <c r="E20" s="114">
        <v>3084</v>
      </c>
      <c r="F20" s="114">
        <v>3098</v>
      </c>
      <c r="G20" s="114">
        <v>3073</v>
      </c>
      <c r="H20" s="140">
        <v>3101</v>
      </c>
      <c r="I20" s="115">
        <v>-66</v>
      </c>
      <c r="J20" s="116">
        <v>-2.1283456949371171</v>
      </c>
      <c r="K20" s="110"/>
      <c r="L20" s="110"/>
      <c r="M20" s="110"/>
      <c r="N20" s="110"/>
      <c r="O20" s="110"/>
    </row>
    <row r="21" spans="1:15" s="110" customFormat="1" ht="24.95" customHeight="1" x14ac:dyDescent="0.2">
      <c r="A21" s="201" t="s">
        <v>150</v>
      </c>
      <c r="B21" s="202" t="s">
        <v>151</v>
      </c>
      <c r="C21" s="113">
        <v>8.6909189875714414</v>
      </c>
      <c r="D21" s="115">
        <v>3832</v>
      </c>
      <c r="E21" s="114">
        <v>4505</v>
      </c>
      <c r="F21" s="114">
        <v>4594</v>
      </c>
      <c r="G21" s="114">
        <v>4644</v>
      </c>
      <c r="H21" s="140">
        <v>4451</v>
      </c>
      <c r="I21" s="115">
        <v>-619</v>
      </c>
      <c r="J21" s="116">
        <v>-13.906987193889014</v>
      </c>
    </row>
    <row r="22" spans="1:15" s="110" customFormat="1" ht="24.95" customHeight="1" x14ac:dyDescent="0.2">
      <c r="A22" s="201" t="s">
        <v>152</v>
      </c>
      <c r="B22" s="199" t="s">
        <v>153</v>
      </c>
      <c r="C22" s="113">
        <v>1.6306813027306541</v>
      </c>
      <c r="D22" s="115">
        <v>719</v>
      </c>
      <c r="E22" s="114">
        <v>710</v>
      </c>
      <c r="F22" s="114">
        <v>724</v>
      </c>
      <c r="G22" s="114">
        <v>769</v>
      </c>
      <c r="H22" s="140">
        <v>751</v>
      </c>
      <c r="I22" s="115">
        <v>-32</v>
      </c>
      <c r="J22" s="116">
        <v>-4.2609853528628499</v>
      </c>
    </row>
    <row r="23" spans="1:15" s="110" customFormat="1" ht="24.95" customHeight="1" x14ac:dyDescent="0.2">
      <c r="A23" s="193" t="s">
        <v>154</v>
      </c>
      <c r="B23" s="199" t="s">
        <v>155</v>
      </c>
      <c r="C23" s="113">
        <v>0.92306994466116299</v>
      </c>
      <c r="D23" s="115">
        <v>407</v>
      </c>
      <c r="E23" s="114">
        <v>390</v>
      </c>
      <c r="F23" s="114">
        <v>387</v>
      </c>
      <c r="G23" s="114">
        <v>388</v>
      </c>
      <c r="H23" s="140">
        <v>375</v>
      </c>
      <c r="I23" s="115">
        <v>32</v>
      </c>
      <c r="J23" s="116">
        <v>8.5333333333333332</v>
      </c>
    </row>
    <row r="24" spans="1:15" s="110" customFormat="1" ht="24.95" customHeight="1" x14ac:dyDescent="0.2">
      <c r="A24" s="193" t="s">
        <v>156</v>
      </c>
      <c r="B24" s="199" t="s">
        <v>221</v>
      </c>
      <c r="C24" s="113">
        <v>10.26943663249569</v>
      </c>
      <c r="D24" s="115">
        <v>4528</v>
      </c>
      <c r="E24" s="114">
        <v>4586</v>
      </c>
      <c r="F24" s="114">
        <v>4638</v>
      </c>
      <c r="G24" s="114">
        <v>4573</v>
      </c>
      <c r="H24" s="140">
        <v>4569</v>
      </c>
      <c r="I24" s="115">
        <v>-41</v>
      </c>
      <c r="J24" s="116">
        <v>-0.89735171810024073</v>
      </c>
    </row>
    <row r="25" spans="1:15" s="110" customFormat="1" ht="24.95" customHeight="1" x14ac:dyDescent="0.2">
      <c r="A25" s="193" t="s">
        <v>222</v>
      </c>
      <c r="B25" s="204" t="s">
        <v>159</v>
      </c>
      <c r="C25" s="113">
        <v>14.64437993286764</v>
      </c>
      <c r="D25" s="115">
        <v>6457</v>
      </c>
      <c r="E25" s="114">
        <v>6585</v>
      </c>
      <c r="F25" s="114">
        <v>6580</v>
      </c>
      <c r="G25" s="114">
        <v>6457</v>
      </c>
      <c r="H25" s="140">
        <v>6330</v>
      </c>
      <c r="I25" s="115">
        <v>127</v>
      </c>
      <c r="J25" s="116">
        <v>2.0063191153238549</v>
      </c>
    </row>
    <row r="26" spans="1:15" s="110" customFormat="1" ht="24.95" customHeight="1" x14ac:dyDescent="0.2">
      <c r="A26" s="201">
        <v>782.78300000000002</v>
      </c>
      <c r="B26" s="203" t="s">
        <v>160</v>
      </c>
      <c r="C26" s="113">
        <v>0.74163113489975507</v>
      </c>
      <c r="D26" s="115">
        <v>327</v>
      </c>
      <c r="E26" s="114">
        <v>398</v>
      </c>
      <c r="F26" s="114">
        <v>438</v>
      </c>
      <c r="G26" s="114">
        <v>405</v>
      </c>
      <c r="H26" s="140">
        <v>352</v>
      </c>
      <c r="I26" s="115">
        <v>-25</v>
      </c>
      <c r="J26" s="116">
        <v>-7.1022727272727275</v>
      </c>
    </row>
    <row r="27" spans="1:15" s="110" customFormat="1" ht="24.95" customHeight="1" x14ac:dyDescent="0.2">
      <c r="A27" s="193" t="s">
        <v>161</v>
      </c>
      <c r="B27" s="199" t="s">
        <v>162</v>
      </c>
      <c r="C27" s="113">
        <v>0.48534881611176628</v>
      </c>
      <c r="D27" s="115">
        <v>214</v>
      </c>
      <c r="E27" s="114">
        <v>209</v>
      </c>
      <c r="F27" s="114">
        <v>205</v>
      </c>
      <c r="G27" s="114">
        <v>208</v>
      </c>
      <c r="H27" s="140">
        <v>211</v>
      </c>
      <c r="I27" s="115">
        <v>3</v>
      </c>
      <c r="J27" s="116">
        <v>1.4218009478672986</v>
      </c>
    </row>
    <row r="28" spans="1:15" s="110" customFormat="1" ht="24.95" customHeight="1" x14ac:dyDescent="0.2">
      <c r="A28" s="193" t="s">
        <v>163</v>
      </c>
      <c r="B28" s="199" t="s">
        <v>164</v>
      </c>
      <c r="C28" s="113">
        <v>2.1704617617708428</v>
      </c>
      <c r="D28" s="115">
        <v>957</v>
      </c>
      <c r="E28" s="114">
        <v>954</v>
      </c>
      <c r="F28" s="114">
        <v>969</v>
      </c>
      <c r="G28" s="114">
        <v>977</v>
      </c>
      <c r="H28" s="140">
        <v>980</v>
      </c>
      <c r="I28" s="115">
        <v>-23</v>
      </c>
      <c r="J28" s="116">
        <v>-2.3469387755102042</v>
      </c>
    </row>
    <row r="29" spans="1:15" s="110" customFormat="1" ht="24.95" customHeight="1" x14ac:dyDescent="0.2">
      <c r="A29" s="193">
        <v>86</v>
      </c>
      <c r="B29" s="199" t="s">
        <v>165</v>
      </c>
      <c r="C29" s="113">
        <v>5.0848226435634585</v>
      </c>
      <c r="D29" s="115">
        <v>2242</v>
      </c>
      <c r="E29" s="114">
        <v>2281</v>
      </c>
      <c r="F29" s="114">
        <v>2285</v>
      </c>
      <c r="G29" s="114">
        <v>2306</v>
      </c>
      <c r="H29" s="140">
        <v>2329</v>
      </c>
      <c r="I29" s="115">
        <v>-87</v>
      </c>
      <c r="J29" s="116">
        <v>-3.7355088020609704</v>
      </c>
    </row>
    <row r="30" spans="1:15" s="110" customFormat="1" ht="24.95" customHeight="1" x14ac:dyDescent="0.2">
      <c r="A30" s="193">
        <v>87.88</v>
      </c>
      <c r="B30" s="204" t="s">
        <v>166</v>
      </c>
      <c r="C30" s="113">
        <v>4.7536968157488886</v>
      </c>
      <c r="D30" s="115">
        <v>2096</v>
      </c>
      <c r="E30" s="114">
        <v>2083</v>
      </c>
      <c r="F30" s="114">
        <v>2081</v>
      </c>
      <c r="G30" s="114">
        <v>2061</v>
      </c>
      <c r="H30" s="140">
        <v>2071</v>
      </c>
      <c r="I30" s="115">
        <v>25</v>
      </c>
      <c r="J30" s="116">
        <v>1.2071463061323033</v>
      </c>
    </row>
    <row r="31" spans="1:15" s="110" customFormat="1" ht="24.95" customHeight="1" x14ac:dyDescent="0.2">
      <c r="A31" s="193" t="s">
        <v>167</v>
      </c>
      <c r="B31" s="199" t="s">
        <v>168</v>
      </c>
      <c r="C31" s="113">
        <v>12.82999183525356</v>
      </c>
      <c r="D31" s="115">
        <v>5657</v>
      </c>
      <c r="E31" s="114">
        <v>5973</v>
      </c>
      <c r="F31" s="114">
        <v>6019</v>
      </c>
      <c r="G31" s="114">
        <v>6059</v>
      </c>
      <c r="H31" s="140">
        <v>5937</v>
      </c>
      <c r="I31" s="115">
        <v>-280</v>
      </c>
      <c r="J31" s="116">
        <v>-4.7161866262422096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0.61689195318878709</v>
      </c>
      <c r="D34" s="115">
        <v>272</v>
      </c>
      <c r="E34" s="114">
        <v>292</v>
      </c>
      <c r="F34" s="114">
        <v>293</v>
      </c>
      <c r="G34" s="114">
        <v>301</v>
      </c>
      <c r="H34" s="140">
        <v>266</v>
      </c>
      <c r="I34" s="115">
        <v>6</v>
      </c>
      <c r="J34" s="116">
        <v>2.255639097744361</v>
      </c>
    </row>
    <row r="35" spans="1:10" s="110" customFormat="1" ht="24.95" customHeight="1" x14ac:dyDescent="0.2">
      <c r="A35" s="292" t="s">
        <v>171</v>
      </c>
      <c r="B35" s="293" t="s">
        <v>172</v>
      </c>
      <c r="C35" s="113">
        <v>12.723396534518734</v>
      </c>
      <c r="D35" s="115">
        <v>5610</v>
      </c>
      <c r="E35" s="114">
        <v>5758</v>
      </c>
      <c r="F35" s="114">
        <v>5931</v>
      </c>
      <c r="G35" s="114">
        <v>5972</v>
      </c>
      <c r="H35" s="140">
        <v>5887</v>
      </c>
      <c r="I35" s="115">
        <v>-277</v>
      </c>
      <c r="J35" s="116">
        <v>-4.7052828265670117</v>
      </c>
    </row>
    <row r="36" spans="1:10" s="110" customFormat="1" ht="24.95" customHeight="1" x14ac:dyDescent="0.2">
      <c r="A36" s="294" t="s">
        <v>173</v>
      </c>
      <c r="B36" s="295" t="s">
        <v>174</v>
      </c>
      <c r="C36" s="125">
        <v>86.659711512292475</v>
      </c>
      <c r="D36" s="143">
        <v>38210</v>
      </c>
      <c r="E36" s="144">
        <v>39686</v>
      </c>
      <c r="F36" s="144">
        <v>39841</v>
      </c>
      <c r="G36" s="144">
        <v>39928</v>
      </c>
      <c r="H36" s="145">
        <v>39455</v>
      </c>
      <c r="I36" s="143">
        <v>-1245</v>
      </c>
      <c r="J36" s="146">
        <v>-3.1554936003041441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44092</v>
      </c>
      <c r="F11" s="264">
        <v>45736</v>
      </c>
      <c r="G11" s="264">
        <v>46065</v>
      </c>
      <c r="H11" s="264">
        <v>46202</v>
      </c>
      <c r="I11" s="265">
        <v>45609</v>
      </c>
      <c r="J11" s="263">
        <v>-1517</v>
      </c>
      <c r="K11" s="266">
        <v>-3.3260979192703193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45.770207747437176</v>
      </c>
      <c r="E13" s="115">
        <v>20181</v>
      </c>
      <c r="F13" s="114">
        <v>20701</v>
      </c>
      <c r="G13" s="114">
        <v>20943</v>
      </c>
      <c r="H13" s="114">
        <v>21118</v>
      </c>
      <c r="I13" s="140">
        <v>20754</v>
      </c>
      <c r="J13" s="115">
        <v>-573</v>
      </c>
      <c r="K13" s="116">
        <v>-2.7609135588320326</v>
      </c>
    </row>
    <row r="14" spans="1:15" ht="15.95" customHeight="1" x14ac:dyDescent="0.2">
      <c r="A14" s="306" t="s">
        <v>230</v>
      </c>
      <c r="B14" s="307"/>
      <c r="C14" s="308"/>
      <c r="D14" s="113">
        <v>41.585775197314703</v>
      </c>
      <c r="E14" s="115">
        <v>18336</v>
      </c>
      <c r="F14" s="114">
        <v>19282</v>
      </c>
      <c r="G14" s="114">
        <v>19414</v>
      </c>
      <c r="H14" s="114">
        <v>19403</v>
      </c>
      <c r="I14" s="140">
        <v>19261</v>
      </c>
      <c r="J14" s="115">
        <v>-925</v>
      </c>
      <c r="K14" s="116">
        <v>-4.8024505477389541</v>
      </c>
    </row>
    <row r="15" spans="1:15" ht="15.95" customHeight="1" x14ac:dyDescent="0.2">
      <c r="A15" s="306" t="s">
        <v>231</v>
      </c>
      <c r="B15" s="307"/>
      <c r="C15" s="308"/>
      <c r="D15" s="113">
        <v>5.8377937040733014</v>
      </c>
      <c r="E15" s="115">
        <v>2574</v>
      </c>
      <c r="F15" s="114">
        <v>2625</v>
      </c>
      <c r="G15" s="114">
        <v>2616</v>
      </c>
      <c r="H15" s="114">
        <v>2480</v>
      </c>
      <c r="I15" s="140">
        <v>2496</v>
      </c>
      <c r="J15" s="115">
        <v>78</v>
      </c>
      <c r="K15" s="116">
        <v>3.125</v>
      </c>
    </row>
    <row r="16" spans="1:15" ht="15.95" customHeight="1" x14ac:dyDescent="0.2">
      <c r="A16" s="306" t="s">
        <v>232</v>
      </c>
      <c r="B16" s="307"/>
      <c r="C16" s="308"/>
      <c r="D16" s="113">
        <v>2.2226254195772475</v>
      </c>
      <c r="E16" s="115">
        <v>980</v>
      </c>
      <c r="F16" s="114">
        <v>990</v>
      </c>
      <c r="G16" s="114">
        <v>980</v>
      </c>
      <c r="H16" s="114">
        <v>1001</v>
      </c>
      <c r="I16" s="140">
        <v>970</v>
      </c>
      <c r="J16" s="115">
        <v>10</v>
      </c>
      <c r="K16" s="116">
        <v>1.0309278350515463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0.62142792343282227</v>
      </c>
      <c r="E18" s="115">
        <v>274</v>
      </c>
      <c r="F18" s="114">
        <v>270</v>
      </c>
      <c r="G18" s="114">
        <v>286</v>
      </c>
      <c r="H18" s="114">
        <v>281</v>
      </c>
      <c r="I18" s="140">
        <v>253</v>
      </c>
      <c r="J18" s="115">
        <v>21</v>
      </c>
      <c r="K18" s="116">
        <v>8.3003952569169961</v>
      </c>
    </row>
    <row r="19" spans="1:11" ht="14.1" customHeight="1" x14ac:dyDescent="0.2">
      <c r="A19" s="306" t="s">
        <v>235</v>
      </c>
      <c r="B19" s="307" t="s">
        <v>236</v>
      </c>
      <c r="C19" s="308"/>
      <c r="D19" s="113">
        <v>0.26535425927605916</v>
      </c>
      <c r="E19" s="115">
        <v>117</v>
      </c>
      <c r="F19" s="114">
        <v>129</v>
      </c>
      <c r="G19" s="114">
        <v>137</v>
      </c>
      <c r="H19" s="114">
        <v>135</v>
      </c>
      <c r="I19" s="140">
        <v>123</v>
      </c>
      <c r="J19" s="115">
        <v>-6</v>
      </c>
      <c r="K19" s="116">
        <v>-4.8780487804878048</v>
      </c>
    </row>
    <row r="20" spans="1:11" ht="14.1" customHeight="1" x14ac:dyDescent="0.2">
      <c r="A20" s="306">
        <v>12</v>
      </c>
      <c r="B20" s="307" t="s">
        <v>237</v>
      </c>
      <c r="C20" s="308"/>
      <c r="D20" s="113">
        <v>1.217908010523451</v>
      </c>
      <c r="E20" s="115">
        <v>537</v>
      </c>
      <c r="F20" s="114">
        <v>558</v>
      </c>
      <c r="G20" s="114">
        <v>577</v>
      </c>
      <c r="H20" s="114">
        <v>582</v>
      </c>
      <c r="I20" s="140">
        <v>554</v>
      </c>
      <c r="J20" s="115">
        <v>-17</v>
      </c>
      <c r="K20" s="116">
        <v>-3.0685920577617329</v>
      </c>
    </row>
    <row r="21" spans="1:11" ht="14.1" customHeight="1" x14ac:dyDescent="0.2">
      <c r="A21" s="306">
        <v>21</v>
      </c>
      <c r="B21" s="307" t="s">
        <v>238</v>
      </c>
      <c r="C21" s="308"/>
      <c r="D21" s="113">
        <v>4.5359702440351993E-2</v>
      </c>
      <c r="E21" s="115">
        <v>20</v>
      </c>
      <c r="F21" s="114">
        <v>18</v>
      </c>
      <c r="G21" s="114">
        <v>16</v>
      </c>
      <c r="H21" s="114">
        <v>17</v>
      </c>
      <c r="I21" s="140">
        <v>19</v>
      </c>
      <c r="J21" s="115">
        <v>1</v>
      </c>
      <c r="K21" s="116">
        <v>5.2631578947368425</v>
      </c>
    </row>
    <row r="22" spans="1:11" ht="14.1" customHeight="1" x14ac:dyDescent="0.2">
      <c r="A22" s="306">
        <v>22</v>
      </c>
      <c r="B22" s="307" t="s">
        <v>239</v>
      </c>
      <c r="C22" s="308"/>
      <c r="D22" s="113">
        <v>0.39009344098702714</v>
      </c>
      <c r="E22" s="115">
        <v>172</v>
      </c>
      <c r="F22" s="114">
        <v>185</v>
      </c>
      <c r="G22" s="114">
        <v>193</v>
      </c>
      <c r="H22" s="114">
        <v>220</v>
      </c>
      <c r="I22" s="140">
        <v>210</v>
      </c>
      <c r="J22" s="115">
        <v>-38</v>
      </c>
      <c r="K22" s="116">
        <v>-18.095238095238095</v>
      </c>
    </row>
    <row r="23" spans="1:11" ht="14.1" customHeight="1" x14ac:dyDescent="0.2">
      <c r="A23" s="306">
        <v>23</v>
      </c>
      <c r="B23" s="307" t="s">
        <v>240</v>
      </c>
      <c r="C23" s="308"/>
      <c r="D23" s="113">
        <v>0.37875351537693913</v>
      </c>
      <c r="E23" s="115">
        <v>167</v>
      </c>
      <c r="F23" s="114">
        <v>179</v>
      </c>
      <c r="G23" s="114">
        <v>179</v>
      </c>
      <c r="H23" s="114">
        <v>170</v>
      </c>
      <c r="I23" s="140">
        <v>174</v>
      </c>
      <c r="J23" s="115">
        <v>-7</v>
      </c>
      <c r="K23" s="116">
        <v>-4.0229885057471266</v>
      </c>
    </row>
    <row r="24" spans="1:11" ht="14.1" customHeight="1" x14ac:dyDescent="0.2">
      <c r="A24" s="306">
        <v>24</v>
      </c>
      <c r="B24" s="307" t="s">
        <v>241</v>
      </c>
      <c r="C24" s="308"/>
      <c r="D24" s="113">
        <v>2.3178807947019866</v>
      </c>
      <c r="E24" s="115">
        <v>1022</v>
      </c>
      <c r="F24" s="114">
        <v>1070</v>
      </c>
      <c r="G24" s="114">
        <v>1150</v>
      </c>
      <c r="H24" s="114">
        <v>1181</v>
      </c>
      <c r="I24" s="140">
        <v>1157</v>
      </c>
      <c r="J24" s="115">
        <v>-135</v>
      </c>
      <c r="K24" s="116">
        <v>-11.668107173725151</v>
      </c>
    </row>
    <row r="25" spans="1:11" ht="14.1" customHeight="1" x14ac:dyDescent="0.2">
      <c r="A25" s="306">
        <v>25</v>
      </c>
      <c r="B25" s="307" t="s">
        <v>242</v>
      </c>
      <c r="C25" s="308"/>
      <c r="D25" s="113">
        <v>1.5807856300462668</v>
      </c>
      <c r="E25" s="115">
        <v>697</v>
      </c>
      <c r="F25" s="114">
        <v>762</v>
      </c>
      <c r="G25" s="114">
        <v>787</v>
      </c>
      <c r="H25" s="114">
        <v>778</v>
      </c>
      <c r="I25" s="140">
        <v>756</v>
      </c>
      <c r="J25" s="115">
        <v>-59</v>
      </c>
      <c r="K25" s="116">
        <v>-7.8042328042328046</v>
      </c>
    </row>
    <row r="26" spans="1:11" ht="14.1" customHeight="1" x14ac:dyDescent="0.2">
      <c r="A26" s="306">
        <v>26</v>
      </c>
      <c r="B26" s="307" t="s">
        <v>243</v>
      </c>
      <c r="C26" s="308"/>
      <c r="D26" s="113">
        <v>0.99337748344370858</v>
      </c>
      <c r="E26" s="115">
        <v>438</v>
      </c>
      <c r="F26" s="114">
        <v>425</v>
      </c>
      <c r="G26" s="114">
        <v>421</v>
      </c>
      <c r="H26" s="114">
        <v>433</v>
      </c>
      <c r="I26" s="140">
        <v>428</v>
      </c>
      <c r="J26" s="115">
        <v>10</v>
      </c>
      <c r="K26" s="116">
        <v>2.3364485981308412</v>
      </c>
    </row>
    <row r="27" spans="1:11" ht="14.1" customHeight="1" x14ac:dyDescent="0.2">
      <c r="A27" s="306">
        <v>27</v>
      </c>
      <c r="B27" s="307" t="s">
        <v>244</v>
      </c>
      <c r="C27" s="308"/>
      <c r="D27" s="113">
        <v>0.41050530708518551</v>
      </c>
      <c r="E27" s="115">
        <v>181</v>
      </c>
      <c r="F27" s="114">
        <v>190</v>
      </c>
      <c r="G27" s="114">
        <v>203</v>
      </c>
      <c r="H27" s="114">
        <v>201</v>
      </c>
      <c r="I27" s="140">
        <v>198</v>
      </c>
      <c r="J27" s="115">
        <v>-17</v>
      </c>
      <c r="K27" s="116">
        <v>-8.5858585858585865</v>
      </c>
    </row>
    <row r="28" spans="1:11" ht="14.1" customHeight="1" x14ac:dyDescent="0.2">
      <c r="A28" s="306">
        <v>28</v>
      </c>
      <c r="B28" s="307" t="s">
        <v>245</v>
      </c>
      <c r="C28" s="308"/>
      <c r="D28" s="113">
        <v>0.17463485439535517</v>
      </c>
      <c r="E28" s="115">
        <v>77</v>
      </c>
      <c r="F28" s="114">
        <v>84</v>
      </c>
      <c r="G28" s="114">
        <v>88</v>
      </c>
      <c r="H28" s="114">
        <v>87</v>
      </c>
      <c r="I28" s="140">
        <v>86</v>
      </c>
      <c r="J28" s="115">
        <v>-9</v>
      </c>
      <c r="K28" s="116">
        <v>-10.465116279069768</v>
      </c>
    </row>
    <row r="29" spans="1:11" ht="14.1" customHeight="1" x14ac:dyDescent="0.2">
      <c r="A29" s="306">
        <v>29</v>
      </c>
      <c r="B29" s="307" t="s">
        <v>246</v>
      </c>
      <c r="C29" s="308"/>
      <c r="D29" s="113">
        <v>2.4222081103147963</v>
      </c>
      <c r="E29" s="115">
        <v>1068</v>
      </c>
      <c r="F29" s="114">
        <v>1207</v>
      </c>
      <c r="G29" s="114">
        <v>1222</v>
      </c>
      <c r="H29" s="114">
        <v>1276</v>
      </c>
      <c r="I29" s="140">
        <v>1224</v>
      </c>
      <c r="J29" s="115">
        <v>-156</v>
      </c>
      <c r="K29" s="116">
        <v>-12.745098039215685</v>
      </c>
    </row>
    <row r="30" spans="1:11" ht="14.1" customHeight="1" x14ac:dyDescent="0.2">
      <c r="A30" s="306" t="s">
        <v>247</v>
      </c>
      <c r="B30" s="307" t="s">
        <v>248</v>
      </c>
      <c r="C30" s="308"/>
      <c r="D30" s="113">
        <v>0.22906649732377757</v>
      </c>
      <c r="E30" s="115">
        <v>101</v>
      </c>
      <c r="F30" s="114">
        <v>100</v>
      </c>
      <c r="G30" s="114">
        <v>105</v>
      </c>
      <c r="H30" s="114">
        <v>108</v>
      </c>
      <c r="I30" s="140" t="s">
        <v>514</v>
      </c>
      <c r="J30" s="115" t="s">
        <v>514</v>
      </c>
      <c r="K30" s="116" t="s">
        <v>514</v>
      </c>
    </row>
    <row r="31" spans="1:11" ht="14.1" customHeight="1" x14ac:dyDescent="0.2">
      <c r="A31" s="306" t="s">
        <v>249</v>
      </c>
      <c r="B31" s="307" t="s">
        <v>250</v>
      </c>
      <c r="C31" s="308"/>
      <c r="D31" s="113">
        <v>2.1840696725029485</v>
      </c>
      <c r="E31" s="115">
        <v>963</v>
      </c>
      <c r="F31" s="114">
        <v>1104</v>
      </c>
      <c r="G31" s="114">
        <v>1114</v>
      </c>
      <c r="H31" s="114">
        <v>1165</v>
      </c>
      <c r="I31" s="140">
        <v>1123</v>
      </c>
      <c r="J31" s="115">
        <v>-160</v>
      </c>
      <c r="K31" s="116">
        <v>-14.247551202137133</v>
      </c>
    </row>
    <row r="32" spans="1:11" ht="14.1" customHeight="1" x14ac:dyDescent="0.2">
      <c r="A32" s="306">
        <v>31</v>
      </c>
      <c r="B32" s="307" t="s">
        <v>251</v>
      </c>
      <c r="C32" s="308"/>
      <c r="D32" s="113">
        <v>0.10886328585684478</v>
      </c>
      <c r="E32" s="115">
        <v>48</v>
      </c>
      <c r="F32" s="114">
        <v>50</v>
      </c>
      <c r="G32" s="114">
        <v>46</v>
      </c>
      <c r="H32" s="114">
        <v>42</v>
      </c>
      <c r="I32" s="140">
        <v>45</v>
      </c>
      <c r="J32" s="115">
        <v>3</v>
      </c>
      <c r="K32" s="116">
        <v>6.666666666666667</v>
      </c>
    </row>
    <row r="33" spans="1:11" ht="14.1" customHeight="1" x14ac:dyDescent="0.2">
      <c r="A33" s="306">
        <v>32</v>
      </c>
      <c r="B33" s="307" t="s">
        <v>252</v>
      </c>
      <c r="C33" s="308"/>
      <c r="D33" s="113">
        <v>0.70761135806949105</v>
      </c>
      <c r="E33" s="115">
        <v>312</v>
      </c>
      <c r="F33" s="114">
        <v>300</v>
      </c>
      <c r="G33" s="114">
        <v>319</v>
      </c>
      <c r="H33" s="114">
        <v>288</v>
      </c>
      <c r="I33" s="140">
        <v>277</v>
      </c>
      <c r="J33" s="115">
        <v>35</v>
      </c>
      <c r="K33" s="116">
        <v>12.635379061371841</v>
      </c>
    </row>
    <row r="34" spans="1:11" ht="14.1" customHeight="1" x14ac:dyDescent="0.2">
      <c r="A34" s="306">
        <v>33</v>
      </c>
      <c r="B34" s="307" t="s">
        <v>253</v>
      </c>
      <c r="C34" s="308"/>
      <c r="D34" s="113">
        <v>0.49215277147781911</v>
      </c>
      <c r="E34" s="115">
        <v>217</v>
      </c>
      <c r="F34" s="114">
        <v>215</v>
      </c>
      <c r="G34" s="114">
        <v>235</v>
      </c>
      <c r="H34" s="114">
        <v>247</v>
      </c>
      <c r="I34" s="140">
        <v>230</v>
      </c>
      <c r="J34" s="115">
        <v>-13</v>
      </c>
      <c r="K34" s="116">
        <v>-5.6521739130434785</v>
      </c>
    </row>
    <row r="35" spans="1:11" ht="14.1" customHeight="1" x14ac:dyDescent="0.2">
      <c r="A35" s="306">
        <v>34</v>
      </c>
      <c r="B35" s="307" t="s">
        <v>254</v>
      </c>
      <c r="C35" s="308"/>
      <c r="D35" s="113">
        <v>4.2116483715866826</v>
      </c>
      <c r="E35" s="115">
        <v>1857</v>
      </c>
      <c r="F35" s="114">
        <v>1904</v>
      </c>
      <c r="G35" s="114">
        <v>1908</v>
      </c>
      <c r="H35" s="114">
        <v>1901</v>
      </c>
      <c r="I35" s="140">
        <v>1895</v>
      </c>
      <c r="J35" s="115">
        <v>-38</v>
      </c>
      <c r="K35" s="116">
        <v>-2.0052770448548811</v>
      </c>
    </row>
    <row r="36" spans="1:11" ht="14.1" customHeight="1" x14ac:dyDescent="0.2">
      <c r="A36" s="306">
        <v>41</v>
      </c>
      <c r="B36" s="307" t="s">
        <v>255</v>
      </c>
      <c r="C36" s="308"/>
      <c r="D36" s="113">
        <v>0.11566724122289758</v>
      </c>
      <c r="E36" s="115">
        <v>51</v>
      </c>
      <c r="F36" s="114">
        <v>45</v>
      </c>
      <c r="G36" s="114">
        <v>52</v>
      </c>
      <c r="H36" s="114">
        <v>54</v>
      </c>
      <c r="I36" s="140">
        <v>55</v>
      </c>
      <c r="J36" s="115">
        <v>-4</v>
      </c>
      <c r="K36" s="116">
        <v>-7.2727272727272725</v>
      </c>
    </row>
    <row r="37" spans="1:11" ht="14.1" customHeight="1" x14ac:dyDescent="0.2">
      <c r="A37" s="306">
        <v>42</v>
      </c>
      <c r="B37" s="307" t="s">
        <v>256</v>
      </c>
      <c r="C37" s="308"/>
      <c r="D37" s="113">
        <v>2.7215821464211195E-2</v>
      </c>
      <c r="E37" s="115">
        <v>12</v>
      </c>
      <c r="F37" s="114">
        <v>13</v>
      </c>
      <c r="G37" s="114">
        <v>11</v>
      </c>
      <c r="H37" s="114">
        <v>9</v>
      </c>
      <c r="I37" s="140">
        <v>9</v>
      </c>
      <c r="J37" s="115">
        <v>3</v>
      </c>
      <c r="K37" s="116">
        <v>33.333333333333336</v>
      </c>
    </row>
    <row r="38" spans="1:11" ht="14.1" customHeight="1" x14ac:dyDescent="0.2">
      <c r="A38" s="306">
        <v>43</v>
      </c>
      <c r="B38" s="307" t="s">
        <v>257</v>
      </c>
      <c r="C38" s="308"/>
      <c r="D38" s="113">
        <v>0.51483262269799512</v>
      </c>
      <c r="E38" s="115">
        <v>227</v>
      </c>
      <c r="F38" s="114">
        <v>213</v>
      </c>
      <c r="G38" s="114">
        <v>209</v>
      </c>
      <c r="H38" s="114">
        <v>218</v>
      </c>
      <c r="I38" s="140">
        <v>220</v>
      </c>
      <c r="J38" s="115">
        <v>7</v>
      </c>
      <c r="K38" s="116">
        <v>3.1818181818181817</v>
      </c>
    </row>
    <row r="39" spans="1:11" ht="14.1" customHeight="1" x14ac:dyDescent="0.2">
      <c r="A39" s="306">
        <v>51</v>
      </c>
      <c r="B39" s="307" t="s">
        <v>258</v>
      </c>
      <c r="C39" s="308"/>
      <c r="D39" s="113">
        <v>7.0693096253288576</v>
      </c>
      <c r="E39" s="115">
        <v>3117</v>
      </c>
      <c r="F39" s="114">
        <v>3182</v>
      </c>
      <c r="G39" s="114">
        <v>3249</v>
      </c>
      <c r="H39" s="114">
        <v>3369</v>
      </c>
      <c r="I39" s="140">
        <v>3437</v>
      </c>
      <c r="J39" s="115">
        <v>-320</v>
      </c>
      <c r="K39" s="116">
        <v>-9.3104451556590053</v>
      </c>
    </row>
    <row r="40" spans="1:11" ht="14.1" customHeight="1" x14ac:dyDescent="0.2">
      <c r="A40" s="306" t="s">
        <v>259</v>
      </c>
      <c r="B40" s="307" t="s">
        <v>260</v>
      </c>
      <c r="C40" s="308"/>
      <c r="D40" s="113">
        <v>6.7404517826363062</v>
      </c>
      <c r="E40" s="115">
        <v>2972</v>
      </c>
      <c r="F40" s="114">
        <v>3035</v>
      </c>
      <c r="G40" s="114">
        <v>3095</v>
      </c>
      <c r="H40" s="114">
        <v>3224</v>
      </c>
      <c r="I40" s="140">
        <v>3289</v>
      </c>
      <c r="J40" s="115">
        <v>-317</v>
      </c>
      <c r="K40" s="116">
        <v>-9.6381878990574634</v>
      </c>
    </row>
    <row r="41" spans="1:11" ht="14.1" customHeight="1" x14ac:dyDescent="0.2">
      <c r="A41" s="306"/>
      <c r="B41" s="307" t="s">
        <v>261</v>
      </c>
      <c r="C41" s="308"/>
      <c r="D41" s="113">
        <v>4.8489521908736277</v>
      </c>
      <c r="E41" s="115">
        <v>2138</v>
      </c>
      <c r="F41" s="114">
        <v>2191</v>
      </c>
      <c r="G41" s="114">
        <v>2250</v>
      </c>
      <c r="H41" s="114">
        <v>2307</v>
      </c>
      <c r="I41" s="140">
        <v>2336</v>
      </c>
      <c r="J41" s="115">
        <v>-198</v>
      </c>
      <c r="K41" s="116">
        <v>-8.4760273972602747</v>
      </c>
    </row>
    <row r="42" spans="1:11" ht="14.1" customHeight="1" x14ac:dyDescent="0.2">
      <c r="A42" s="306">
        <v>52</v>
      </c>
      <c r="B42" s="307" t="s">
        <v>262</v>
      </c>
      <c r="C42" s="308"/>
      <c r="D42" s="113">
        <v>5.2367776467386378</v>
      </c>
      <c r="E42" s="115">
        <v>2309</v>
      </c>
      <c r="F42" s="114">
        <v>2348</v>
      </c>
      <c r="G42" s="114">
        <v>2324</v>
      </c>
      <c r="H42" s="114">
        <v>2284</v>
      </c>
      <c r="I42" s="140">
        <v>2286</v>
      </c>
      <c r="J42" s="115">
        <v>23</v>
      </c>
      <c r="K42" s="116">
        <v>1.0061242344706911</v>
      </c>
    </row>
    <row r="43" spans="1:11" ht="14.1" customHeight="1" x14ac:dyDescent="0.2">
      <c r="A43" s="306" t="s">
        <v>263</v>
      </c>
      <c r="B43" s="307" t="s">
        <v>264</v>
      </c>
      <c r="C43" s="308"/>
      <c r="D43" s="113">
        <v>5.1233783906377575</v>
      </c>
      <c r="E43" s="115">
        <v>2259</v>
      </c>
      <c r="F43" s="114">
        <v>2290</v>
      </c>
      <c r="G43" s="114">
        <v>2264</v>
      </c>
      <c r="H43" s="114">
        <v>2226</v>
      </c>
      <c r="I43" s="140">
        <v>2235</v>
      </c>
      <c r="J43" s="115">
        <v>24</v>
      </c>
      <c r="K43" s="116">
        <v>1.0738255033557047</v>
      </c>
    </row>
    <row r="44" spans="1:11" ht="14.1" customHeight="1" x14ac:dyDescent="0.2">
      <c r="A44" s="306">
        <v>53</v>
      </c>
      <c r="B44" s="307" t="s">
        <v>265</v>
      </c>
      <c r="C44" s="308"/>
      <c r="D44" s="113">
        <v>1.8597478000544316</v>
      </c>
      <c r="E44" s="115">
        <v>820</v>
      </c>
      <c r="F44" s="114">
        <v>741</v>
      </c>
      <c r="G44" s="114">
        <v>698</v>
      </c>
      <c r="H44" s="114">
        <v>644</v>
      </c>
      <c r="I44" s="140">
        <v>635</v>
      </c>
      <c r="J44" s="115">
        <v>185</v>
      </c>
      <c r="K44" s="116">
        <v>29.133858267716537</v>
      </c>
    </row>
    <row r="45" spans="1:11" ht="14.1" customHeight="1" x14ac:dyDescent="0.2">
      <c r="A45" s="306" t="s">
        <v>266</v>
      </c>
      <c r="B45" s="307" t="s">
        <v>267</v>
      </c>
      <c r="C45" s="308"/>
      <c r="D45" s="113">
        <v>1.8143880976140796</v>
      </c>
      <c r="E45" s="115">
        <v>800</v>
      </c>
      <c r="F45" s="114">
        <v>713</v>
      </c>
      <c r="G45" s="114">
        <v>670</v>
      </c>
      <c r="H45" s="114">
        <v>617</v>
      </c>
      <c r="I45" s="140">
        <v>608</v>
      </c>
      <c r="J45" s="115">
        <v>192</v>
      </c>
      <c r="K45" s="116">
        <v>31.578947368421051</v>
      </c>
    </row>
    <row r="46" spans="1:11" ht="14.1" customHeight="1" x14ac:dyDescent="0.2">
      <c r="A46" s="306">
        <v>54</v>
      </c>
      <c r="B46" s="307" t="s">
        <v>268</v>
      </c>
      <c r="C46" s="308"/>
      <c r="D46" s="113">
        <v>17.835434999546404</v>
      </c>
      <c r="E46" s="115">
        <v>7864</v>
      </c>
      <c r="F46" s="114">
        <v>8027</v>
      </c>
      <c r="G46" s="114">
        <v>8076</v>
      </c>
      <c r="H46" s="114">
        <v>8100</v>
      </c>
      <c r="I46" s="140">
        <v>8020</v>
      </c>
      <c r="J46" s="115">
        <v>-156</v>
      </c>
      <c r="K46" s="116">
        <v>-1.945137157107232</v>
      </c>
    </row>
    <row r="47" spans="1:11" ht="14.1" customHeight="1" x14ac:dyDescent="0.2">
      <c r="A47" s="306">
        <v>61</v>
      </c>
      <c r="B47" s="307" t="s">
        <v>269</v>
      </c>
      <c r="C47" s="308"/>
      <c r="D47" s="113">
        <v>1.1657443527170461</v>
      </c>
      <c r="E47" s="115">
        <v>514</v>
      </c>
      <c r="F47" s="114">
        <v>516</v>
      </c>
      <c r="G47" s="114">
        <v>505</v>
      </c>
      <c r="H47" s="114">
        <v>489</v>
      </c>
      <c r="I47" s="140">
        <v>483</v>
      </c>
      <c r="J47" s="115">
        <v>31</v>
      </c>
      <c r="K47" s="116">
        <v>6.4182194616977224</v>
      </c>
    </row>
    <row r="48" spans="1:11" ht="14.1" customHeight="1" x14ac:dyDescent="0.2">
      <c r="A48" s="306">
        <v>62</v>
      </c>
      <c r="B48" s="307" t="s">
        <v>270</v>
      </c>
      <c r="C48" s="308"/>
      <c r="D48" s="113">
        <v>10.26036469200762</v>
      </c>
      <c r="E48" s="115">
        <v>4524</v>
      </c>
      <c r="F48" s="114">
        <v>4605</v>
      </c>
      <c r="G48" s="114">
        <v>4559</v>
      </c>
      <c r="H48" s="114">
        <v>4581</v>
      </c>
      <c r="I48" s="140">
        <v>4477</v>
      </c>
      <c r="J48" s="115">
        <v>47</v>
      </c>
      <c r="K48" s="116">
        <v>1.0498101407192317</v>
      </c>
    </row>
    <row r="49" spans="1:11" ht="14.1" customHeight="1" x14ac:dyDescent="0.2">
      <c r="A49" s="306">
        <v>63</v>
      </c>
      <c r="B49" s="307" t="s">
        <v>271</v>
      </c>
      <c r="C49" s="308"/>
      <c r="D49" s="113">
        <v>7.2280685838700895</v>
      </c>
      <c r="E49" s="115">
        <v>3187</v>
      </c>
      <c r="F49" s="114">
        <v>3884</v>
      </c>
      <c r="G49" s="114">
        <v>4018</v>
      </c>
      <c r="H49" s="114">
        <v>3933</v>
      </c>
      <c r="I49" s="140">
        <v>3764</v>
      </c>
      <c r="J49" s="115">
        <v>-577</v>
      </c>
      <c r="K49" s="116">
        <v>-15.329436769394261</v>
      </c>
    </row>
    <row r="50" spans="1:11" ht="14.1" customHeight="1" x14ac:dyDescent="0.2">
      <c r="A50" s="306" t="s">
        <v>272</v>
      </c>
      <c r="B50" s="307" t="s">
        <v>273</v>
      </c>
      <c r="C50" s="308"/>
      <c r="D50" s="113">
        <v>0.45132903928150231</v>
      </c>
      <c r="E50" s="115">
        <v>199</v>
      </c>
      <c r="F50" s="114">
        <v>205</v>
      </c>
      <c r="G50" s="114">
        <v>210</v>
      </c>
      <c r="H50" s="114">
        <v>210</v>
      </c>
      <c r="I50" s="140">
        <v>207</v>
      </c>
      <c r="J50" s="115">
        <v>-8</v>
      </c>
      <c r="K50" s="116">
        <v>-3.8647342995169081</v>
      </c>
    </row>
    <row r="51" spans="1:11" ht="14.1" customHeight="1" x14ac:dyDescent="0.2">
      <c r="A51" s="306" t="s">
        <v>274</v>
      </c>
      <c r="B51" s="307" t="s">
        <v>275</v>
      </c>
      <c r="C51" s="308"/>
      <c r="D51" s="113">
        <v>6.295926698720856</v>
      </c>
      <c r="E51" s="115">
        <v>2776</v>
      </c>
      <c r="F51" s="114">
        <v>3457</v>
      </c>
      <c r="G51" s="114">
        <v>3566</v>
      </c>
      <c r="H51" s="114">
        <v>3496</v>
      </c>
      <c r="I51" s="140">
        <v>3339</v>
      </c>
      <c r="J51" s="115">
        <v>-563</v>
      </c>
      <c r="K51" s="116">
        <v>-16.861335729260258</v>
      </c>
    </row>
    <row r="52" spans="1:11" ht="14.1" customHeight="1" x14ac:dyDescent="0.2">
      <c r="A52" s="306">
        <v>71</v>
      </c>
      <c r="B52" s="307" t="s">
        <v>276</v>
      </c>
      <c r="C52" s="308"/>
      <c r="D52" s="113">
        <v>14.310986119931053</v>
      </c>
      <c r="E52" s="115">
        <v>6310</v>
      </c>
      <c r="F52" s="114">
        <v>6455</v>
      </c>
      <c r="G52" s="114">
        <v>6465</v>
      </c>
      <c r="H52" s="114">
        <v>6451</v>
      </c>
      <c r="I52" s="140">
        <v>6375</v>
      </c>
      <c r="J52" s="115">
        <v>-65</v>
      </c>
      <c r="K52" s="116">
        <v>-1.0196078431372548</v>
      </c>
    </row>
    <row r="53" spans="1:11" ht="14.1" customHeight="1" x14ac:dyDescent="0.2">
      <c r="A53" s="306" t="s">
        <v>277</v>
      </c>
      <c r="B53" s="307" t="s">
        <v>278</v>
      </c>
      <c r="C53" s="308"/>
      <c r="D53" s="113">
        <v>1.2156400254014335</v>
      </c>
      <c r="E53" s="115">
        <v>536</v>
      </c>
      <c r="F53" s="114">
        <v>535</v>
      </c>
      <c r="G53" s="114">
        <v>535</v>
      </c>
      <c r="H53" s="114">
        <v>527</v>
      </c>
      <c r="I53" s="140">
        <v>516</v>
      </c>
      <c r="J53" s="115">
        <v>20</v>
      </c>
      <c r="K53" s="116">
        <v>3.8759689922480618</v>
      </c>
    </row>
    <row r="54" spans="1:11" ht="14.1" customHeight="1" x14ac:dyDescent="0.2">
      <c r="A54" s="306" t="s">
        <v>279</v>
      </c>
      <c r="B54" s="307" t="s">
        <v>280</v>
      </c>
      <c r="C54" s="308"/>
      <c r="D54" s="113">
        <v>12.605461308173819</v>
      </c>
      <c r="E54" s="115">
        <v>5558</v>
      </c>
      <c r="F54" s="114">
        <v>5686</v>
      </c>
      <c r="G54" s="114">
        <v>5704</v>
      </c>
      <c r="H54" s="114">
        <v>5722</v>
      </c>
      <c r="I54" s="140">
        <v>5659</v>
      </c>
      <c r="J54" s="115">
        <v>-101</v>
      </c>
      <c r="K54" s="116">
        <v>-1.7847676267891854</v>
      </c>
    </row>
    <row r="55" spans="1:11" ht="14.1" customHeight="1" x14ac:dyDescent="0.2">
      <c r="A55" s="306">
        <v>72</v>
      </c>
      <c r="B55" s="307" t="s">
        <v>281</v>
      </c>
      <c r="C55" s="308"/>
      <c r="D55" s="113">
        <v>1.3607910732105597</v>
      </c>
      <c r="E55" s="115">
        <v>600</v>
      </c>
      <c r="F55" s="114">
        <v>607</v>
      </c>
      <c r="G55" s="114">
        <v>591</v>
      </c>
      <c r="H55" s="114">
        <v>599</v>
      </c>
      <c r="I55" s="140">
        <v>590</v>
      </c>
      <c r="J55" s="115">
        <v>10</v>
      </c>
      <c r="K55" s="116">
        <v>1.6949152542372881</v>
      </c>
    </row>
    <row r="56" spans="1:11" ht="14.1" customHeight="1" x14ac:dyDescent="0.2">
      <c r="A56" s="306" t="s">
        <v>282</v>
      </c>
      <c r="B56" s="307" t="s">
        <v>283</v>
      </c>
      <c r="C56" s="308"/>
      <c r="D56" s="113">
        <v>0.17690283951737276</v>
      </c>
      <c r="E56" s="115">
        <v>78</v>
      </c>
      <c r="F56" s="114">
        <v>83</v>
      </c>
      <c r="G56" s="114">
        <v>77</v>
      </c>
      <c r="H56" s="114">
        <v>78</v>
      </c>
      <c r="I56" s="140">
        <v>74</v>
      </c>
      <c r="J56" s="115">
        <v>4</v>
      </c>
      <c r="K56" s="116">
        <v>5.4054054054054053</v>
      </c>
    </row>
    <row r="57" spans="1:11" ht="14.1" customHeight="1" x14ac:dyDescent="0.2">
      <c r="A57" s="306" t="s">
        <v>284</v>
      </c>
      <c r="B57" s="307" t="s">
        <v>285</v>
      </c>
      <c r="C57" s="308"/>
      <c r="D57" s="113">
        <v>0.91173001905107498</v>
      </c>
      <c r="E57" s="115">
        <v>402</v>
      </c>
      <c r="F57" s="114">
        <v>397</v>
      </c>
      <c r="G57" s="114">
        <v>387</v>
      </c>
      <c r="H57" s="114">
        <v>397</v>
      </c>
      <c r="I57" s="140">
        <v>392</v>
      </c>
      <c r="J57" s="115">
        <v>10</v>
      </c>
      <c r="K57" s="116">
        <v>2.5510204081632653</v>
      </c>
    </row>
    <row r="58" spans="1:11" ht="14.1" customHeight="1" x14ac:dyDescent="0.2">
      <c r="A58" s="306">
        <v>73</v>
      </c>
      <c r="B58" s="307" t="s">
        <v>286</v>
      </c>
      <c r="C58" s="308"/>
      <c r="D58" s="113">
        <v>0.76431098611993109</v>
      </c>
      <c r="E58" s="115">
        <v>337</v>
      </c>
      <c r="F58" s="114">
        <v>354</v>
      </c>
      <c r="G58" s="114">
        <v>366</v>
      </c>
      <c r="H58" s="114">
        <v>357</v>
      </c>
      <c r="I58" s="140">
        <v>362</v>
      </c>
      <c r="J58" s="115">
        <v>-25</v>
      </c>
      <c r="K58" s="116">
        <v>-6.9060773480662982</v>
      </c>
    </row>
    <row r="59" spans="1:11" ht="14.1" customHeight="1" x14ac:dyDescent="0.2">
      <c r="A59" s="306" t="s">
        <v>287</v>
      </c>
      <c r="B59" s="307" t="s">
        <v>288</v>
      </c>
      <c r="C59" s="308"/>
      <c r="D59" s="113">
        <v>0.55792434001632951</v>
      </c>
      <c r="E59" s="115">
        <v>246</v>
      </c>
      <c r="F59" s="114">
        <v>261</v>
      </c>
      <c r="G59" s="114">
        <v>271</v>
      </c>
      <c r="H59" s="114">
        <v>261</v>
      </c>
      <c r="I59" s="140">
        <v>263</v>
      </c>
      <c r="J59" s="115">
        <v>-17</v>
      </c>
      <c r="K59" s="116">
        <v>-6.4638783269961975</v>
      </c>
    </row>
    <row r="60" spans="1:11" ht="14.1" customHeight="1" x14ac:dyDescent="0.2">
      <c r="A60" s="306">
        <v>81</v>
      </c>
      <c r="B60" s="307" t="s">
        <v>289</v>
      </c>
      <c r="C60" s="308"/>
      <c r="D60" s="113">
        <v>3.1638392452145512</v>
      </c>
      <c r="E60" s="115">
        <v>1395</v>
      </c>
      <c r="F60" s="114">
        <v>1387</v>
      </c>
      <c r="G60" s="114">
        <v>1426</v>
      </c>
      <c r="H60" s="114">
        <v>1454</v>
      </c>
      <c r="I60" s="140">
        <v>1493</v>
      </c>
      <c r="J60" s="115">
        <v>-98</v>
      </c>
      <c r="K60" s="116">
        <v>-6.5639651707970526</v>
      </c>
    </row>
    <row r="61" spans="1:11" ht="14.1" customHeight="1" x14ac:dyDescent="0.2">
      <c r="A61" s="306" t="s">
        <v>290</v>
      </c>
      <c r="B61" s="307" t="s">
        <v>291</v>
      </c>
      <c r="C61" s="308"/>
      <c r="D61" s="113">
        <v>1.1317245758867822</v>
      </c>
      <c r="E61" s="115">
        <v>499</v>
      </c>
      <c r="F61" s="114">
        <v>497</v>
      </c>
      <c r="G61" s="114">
        <v>517</v>
      </c>
      <c r="H61" s="114">
        <v>531</v>
      </c>
      <c r="I61" s="140">
        <v>547</v>
      </c>
      <c r="J61" s="115">
        <v>-48</v>
      </c>
      <c r="K61" s="116">
        <v>-8.7751371115173669</v>
      </c>
    </row>
    <row r="62" spans="1:11" ht="14.1" customHeight="1" x14ac:dyDescent="0.2">
      <c r="A62" s="306" t="s">
        <v>292</v>
      </c>
      <c r="B62" s="307" t="s">
        <v>293</v>
      </c>
      <c r="C62" s="308"/>
      <c r="D62" s="113">
        <v>1.1294565907647647</v>
      </c>
      <c r="E62" s="115">
        <v>498</v>
      </c>
      <c r="F62" s="114">
        <v>489</v>
      </c>
      <c r="G62" s="114">
        <v>507</v>
      </c>
      <c r="H62" s="114">
        <v>498</v>
      </c>
      <c r="I62" s="140">
        <v>515</v>
      </c>
      <c r="J62" s="115">
        <v>-17</v>
      </c>
      <c r="K62" s="116">
        <v>-3.3009708737864076</v>
      </c>
    </row>
    <row r="63" spans="1:11" ht="14.1" customHeight="1" x14ac:dyDescent="0.2">
      <c r="A63" s="306"/>
      <c r="B63" s="307" t="s">
        <v>294</v>
      </c>
      <c r="C63" s="308"/>
      <c r="D63" s="113">
        <v>1.0614170371042366</v>
      </c>
      <c r="E63" s="115">
        <v>468</v>
      </c>
      <c r="F63" s="114">
        <v>460</v>
      </c>
      <c r="G63" s="114">
        <v>478</v>
      </c>
      <c r="H63" s="114">
        <v>469</v>
      </c>
      <c r="I63" s="140">
        <v>490</v>
      </c>
      <c r="J63" s="115">
        <v>-22</v>
      </c>
      <c r="K63" s="116">
        <v>-4.4897959183673466</v>
      </c>
    </row>
    <row r="64" spans="1:11" ht="14.1" customHeight="1" x14ac:dyDescent="0.2">
      <c r="A64" s="306" t="s">
        <v>295</v>
      </c>
      <c r="B64" s="307" t="s">
        <v>296</v>
      </c>
      <c r="C64" s="308"/>
      <c r="D64" s="113">
        <v>7.4843509026580782E-2</v>
      </c>
      <c r="E64" s="115">
        <v>33</v>
      </c>
      <c r="F64" s="114">
        <v>30</v>
      </c>
      <c r="G64" s="114">
        <v>30</v>
      </c>
      <c r="H64" s="114">
        <v>34</v>
      </c>
      <c r="I64" s="140">
        <v>31</v>
      </c>
      <c r="J64" s="115">
        <v>2</v>
      </c>
      <c r="K64" s="116">
        <v>6.4516129032258061</v>
      </c>
    </row>
    <row r="65" spans="1:11" ht="14.1" customHeight="1" x14ac:dyDescent="0.2">
      <c r="A65" s="306" t="s">
        <v>297</v>
      </c>
      <c r="B65" s="307" t="s">
        <v>298</v>
      </c>
      <c r="C65" s="308"/>
      <c r="D65" s="113">
        <v>0.47174090537966074</v>
      </c>
      <c r="E65" s="115">
        <v>208</v>
      </c>
      <c r="F65" s="114">
        <v>218</v>
      </c>
      <c r="G65" s="114">
        <v>216</v>
      </c>
      <c r="H65" s="114">
        <v>231</v>
      </c>
      <c r="I65" s="140">
        <v>247</v>
      </c>
      <c r="J65" s="115">
        <v>-39</v>
      </c>
      <c r="K65" s="116">
        <v>-15.789473684210526</v>
      </c>
    </row>
    <row r="66" spans="1:11" ht="14.1" customHeight="1" x14ac:dyDescent="0.2">
      <c r="A66" s="306">
        <v>82</v>
      </c>
      <c r="B66" s="307" t="s">
        <v>299</v>
      </c>
      <c r="C66" s="308"/>
      <c r="D66" s="113">
        <v>2.1999455683570717</v>
      </c>
      <c r="E66" s="115">
        <v>970</v>
      </c>
      <c r="F66" s="114">
        <v>1001</v>
      </c>
      <c r="G66" s="114">
        <v>967</v>
      </c>
      <c r="H66" s="114">
        <v>1000</v>
      </c>
      <c r="I66" s="140">
        <v>1007</v>
      </c>
      <c r="J66" s="115">
        <v>-37</v>
      </c>
      <c r="K66" s="116">
        <v>-3.6742800397219462</v>
      </c>
    </row>
    <row r="67" spans="1:11" ht="14.1" customHeight="1" x14ac:dyDescent="0.2">
      <c r="A67" s="306" t="s">
        <v>300</v>
      </c>
      <c r="B67" s="307" t="s">
        <v>301</v>
      </c>
      <c r="C67" s="308"/>
      <c r="D67" s="113">
        <v>0.90946203392905745</v>
      </c>
      <c r="E67" s="115">
        <v>401</v>
      </c>
      <c r="F67" s="114">
        <v>386</v>
      </c>
      <c r="G67" s="114">
        <v>374</v>
      </c>
      <c r="H67" s="114">
        <v>382</v>
      </c>
      <c r="I67" s="140">
        <v>377</v>
      </c>
      <c r="J67" s="115">
        <v>24</v>
      </c>
      <c r="K67" s="116">
        <v>6.3660477453580899</v>
      </c>
    </row>
    <row r="68" spans="1:11" ht="14.1" customHeight="1" x14ac:dyDescent="0.2">
      <c r="A68" s="306" t="s">
        <v>302</v>
      </c>
      <c r="B68" s="307" t="s">
        <v>303</v>
      </c>
      <c r="C68" s="308"/>
      <c r="D68" s="113">
        <v>0.87544225709879342</v>
      </c>
      <c r="E68" s="115">
        <v>386</v>
      </c>
      <c r="F68" s="114">
        <v>433</v>
      </c>
      <c r="G68" s="114">
        <v>412</v>
      </c>
      <c r="H68" s="114">
        <v>428</v>
      </c>
      <c r="I68" s="140">
        <v>441</v>
      </c>
      <c r="J68" s="115">
        <v>-55</v>
      </c>
      <c r="K68" s="116">
        <v>-12.471655328798185</v>
      </c>
    </row>
    <row r="69" spans="1:11" ht="14.1" customHeight="1" x14ac:dyDescent="0.2">
      <c r="A69" s="306">
        <v>83</v>
      </c>
      <c r="B69" s="307" t="s">
        <v>304</v>
      </c>
      <c r="C69" s="308"/>
      <c r="D69" s="113">
        <v>3.4178535788805227</v>
      </c>
      <c r="E69" s="115">
        <v>1507</v>
      </c>
      <c r="F69" s="114">
        <v>1495</v>
      </c>
      <c r="G69" s="114">
        <v>1480</v>
      </c>
      <c r="H69" s="114">
        <v>1497</v>
      </c>
      <c r="I69" s="140">
        <v>1482</v>
      </c>
      <c r="J69" s="115">
        <v>25</v>
      </c>
      <c r="K69" s="116">
        <v>1.6869095816464237</v>
      </c>
    </row>
    <row r="70" spans="1:11" ht="14.1" customHeight="1" x14ac:dyDescent="0.2">
      <c r="A70" s="306" t="s">
        <v>305</v>
      </c>
      <c r="B70" s="307" t="s">
        <v>306</v>
      </c>
      <c r="C70" s="308"/>
      <c r="D70" s="113">
        <v>2.4448879615349721</v>
      </c>
      <c r="E70" s="115">
        <v>1078</v>
      </c>
      <c r="F70" s="114">
        <v>1073</v>
      </c>
      <c r="G70" s="114">
        <v>1056</v>
      </c>
      <c r="H70" s="114">
        <v>1070</v>
      </c>
      <c r="I70" s="140">
        <v>1056</v>
      </c>
      <c r="J70" s="115">
        <v>22</v>
      </c>
      <c r="K70" s="116">
        <v>2.0833333333333335</v>
      </c>
    </row>
    <row r="71" spans="1:11" ht="14.1" customHeight="1" x14ac:dyDescent="0.2">
      <c r="A71" s="306"/>
      <c r="B71" s="307" t="s">
        <v>307</v>
      </c>
      <c r="C71" s="308"/>
      <c r="D71" s="113">
        <v>1.4152227161389821</v>
      </c>
      <c r="E71" s="115">
        <v>624</v>
      </c>
      <c r="F71" s="114">
        <v>624</v>
      </c>
      <c r="G71" s="114">
        <v>631</v>
      </c>
      <c r="H71" s="114">
        <v>643</v>
      </c>
      <c r="I71" s="140">
        <v>634</v>
      </c>
      <c r="J71" s="115">
        <v>-10</v>
      </c>
      <c r="K71" s="116">
        <v>-1.5772870662460567</v>
      </c>
    </row>
    <row r="72" spans="1:11" ht="14.1" customHeight="1" x14ac:dyDescent="0.2">
      <c r="A72" s="306">
        <v>84</v>
      </c>
      <c r="B72" s="307" t="s">
        <v>308</v>
      </c>
      <c r="C72" s="308"/>
      <c r="D72" s="113">
        <v>1.5059421210196862</v>
      </c>
      <c r="E72" s="115">
        <v>664</v>
      </c>
      <c r="F72" s="114">
        <v>685</v>
      </c>
      <c r="G72" s="114">
        <v>697</v>
      </c>
      <c r="H72" s="114">
        <v>671</v>
      </c>
      <c r="I72" s="140">
        <v>670</v>
      </c>
      <c r="J72" s="115">
        <v>-6</v>
      </c>
      <c r="K72" s="116">
        <v>-0.89552238805970152</v>
      </c>
    </row>
    <row r="73" spans="1:11" ht="14.1" customHeight="1" x14ac:dyDescent="0.2">
      <c r="A73" s="306" t="s">
        <v>309</v>
      </c>
      <c r="B73" s="307" t="s">
        <v>310</v>
      </c>
      <c r="C73" s="308"/>
      <c r="D73" s="113">
        <v>0.21772657171368956</v>
      </c>
      <c r="E73" s="115">
        <v>96</v>
      </c>
      <c r="F73" s="114">
        <v>92</v>
      </c>
      <c r="G73" s="114">
        <v>89</v>
      </c>
      <c r="H73" s="114">
        <v>81</v>
      </c>
      <c r="I73" s="140">
        <v>78</v>
      </c>
      <c r="J73" s="115">
        <v>18</v>
      </c>
      <c r="K73" s="116">
        <v>23.076923076923077</v>
      </c>
    </row>
    <row r="74" spans="1:11" ht="14.1" customHeight="1" x14ac:dyDescent="0.2">
      <c r="A74" s="306" t="s">
        <v>311</v>
      </c>
      <c r="B74" s="307" t="s">
        <v>312</v>
      </c>
      <c r="C74" s="308"/>
      <c r="D74" s="113">
        <v>6.8039553660527982E-2</v>
      </c>
      <c r="E74" s="115">
        <v>30</v>
      </c>
      <c r="F74" s="114">
        <v>28</v>
      </c>
      <c r="G74" s="114">
        <v>25</v>
      </c>
      <c r="H74" s="114">
        <v>24</v>
      </c>
      <c r="I74" s="140">
        <v>22</v>
      </c>
      <c r="J74" s="115">
        <v>8</v>
      </c>
      <c r="K74" s="116">
        <v>36.363636363636367</v>
      </c>
    </row>
    <row r="75" spans="1:11" ht="14.1" customHeight="1" x14ac:dyDescent="0.2">
      <c r="A75" s="306" t="s">
        <v>313</v>
      </c>
      <c r="B75" s="307" t="s">
        <v>314</v>
      </c>
      <c r="C75" s="308"/>
      <c r="D75" s="113">
        <v>2.9483806586228796E-2</v>
      </c>
      <c r="E75" s="115">
        <v>13</v>
      </c>
      <c r="F75" s="114">
        <v>11</v>
      </c>
      <c r="G75" s="114">
        <v>10</v>
      </c>
      <c r="H75" s="114">
        <v>12</v>
      </c>
      <c r="I75" s="140">
        <v>14</v>
      </c>
      <c r="J75" s="115">
        <v>-1</v>
      </c>
      <c r="K75" s="116">
        <v>-7.1428571428571432</v>
      </c>
    </row>
    <row r="76" spans="1:11" ht="14.1" customHeight="1" x14ac:dyDescent="0.2">
      <c r="A76" s="306">
        <v>91</v>
      </c>
      <c r="B76" s="307" t="s">
        <v>315</v>
      </c>
      <c r="C76" s="308"/>
      <c r="D76" s="113">
        <v>5.2163657806404792E-2</v>
      </c>
      <c r="E76" s="115">
        <v>23</v>
      </c>
      <c r="F76" s="114">
        <v>22</v>
      </c>
      <c r="G76" s="114">
        <v>22</v>
      </c>
      <c r="H76" s="114">
        <v>17</v>
      </c>
      <c r="I76" s="140">
        <v>18</v>
      </c>
      <c r="J76" s="115">
        <v>5</v>
      </c>
      <c r="K76" s="116">
        <v>27.777777777777779</v>
      </c>
    </row>
    <row r="77" spans="1:11" ht="14.1" customHeight="1" x14ac:dyDescent="0.2">
      <c r="A77" s="306">
        <v>92</v>
      </c>
      <c r="B77" s="307" t="s">
        <v>316</v>
      </c>
      <c r="C77" s="308"/>
      <c r="D77" s="113">
        <v>0.36514560464483353</v>
      </c>
      <c r="E77" s="115">
        <v>161</v>
      </c>
      <c r="F77" s="114">
        <v>166</v>
      </c>
      <c r="G77" s="114">
        <v>163</v>
      </c>
      <c r="H77" s="114">
        <v>162</v>
      </c>
      <c r="I77" s="140">
        <v>166</v>
      </c>
      <c r="J77" s="115">
        <v>-5</v>
      </c>
      <c r="K77" s="116">
        <v>-3.0120481927710845</v>
      </c>
    </row>
    <row r="78" spans="1:11" ht="14.1" customHeight="1" x14ac:dyDescent="0.2">
      <c r="A78" s="306">
        <v>93</v>
      </c>
      <c r="B78" s="307" t="s">
        <v>317</v>
      </c>
      <c r="C78" s="308"/>
      <c r="D78" s="113">
        <v>0.11339925610087997</v>
      </c>
      <c r="E78" s="115">
        <v>50</v>
      </c>
      <c r="F78" s="114">
        <v>47</v>
      </c>
      <c r="G78" s="114">
        <v>51</v>
      </c>
      <c r="H78" s="114">
        <v>51</v>
      </c>
      <c r="I78" s="140">
        <v>53</v>
      </c>
      <c r="J78" s="115">
        <v>-3</v>
      </c>
      <c r="K78" s="116">
        <v>-5.6603773584905657</v>
      </c>
    </row>
    <row r="79" spans="1:11" ht="14.1" customHeight="1" x14ac:dyDescent="0.2">
      <c r="A79" s="306">
        <v>94</v>
      </c>
      <c r="B79" s="307" t="s">
        <v>318</v>
      </c>
      <c r="C79" s="308"/>
      <c r="D79" s="113">
        <v>0.74616710514379025</v>
      </c>
      <c r="E79" s="115">
        <v>329</v>
      </c>
      <c r="F79" s="114">
        <v>375</v>
      </c>
      <c r="G79" s="114">
        <v>382</v>
      </c>
      <c r="H79" s="114">
        <v>340</v>
      </c>
      <c r="I79" s="140">
        <v>354</v>
      </c>
      <c r="J79" s="115">
        <v>-25</v>
      </c>
      <c r="K79" s="116">
        <v>-7.0621468926553677</v>
      </c>
    </row>
    <row r="80" spans="1:11" ht="14.1" customHeight="1" x14ac:dyDescent="0.2">
      <c r="A80" s="306" t="s">
        <v>319</v>
      </c>
      <c r="B80" s="307" t="s">
        <v>320</v>
      </c>
      <c r="C80" s="308"/>
      <c r="D80" s="113">
        <v>2.9483806586228796E-2</v>
      </c>
      <c r="E80" s="115">
        <v>13</v>
      </c>
      <c r="F80" s="114">
        <v>13</v>
      </c>
      <c r="G80" s="114">
        <v>12</v>
      </c>
      <c r="H80" s="114">
        <v>18</v>
      </c>
      <c r="I80" s="140">
        <v>19</v>
      </c>
      <c r="J80" s="115">
        <v>-6</v>
      </c>
      <c r="K80" s="116">
        <v>-31.578947368421051</v>
      </c>
    </row>
    <row r="81" spans="1:11" ht="14.1" customHeight="1" x14ac:dyDescent="0.2">
      <c r="A81" s="310" t="s">
        <v>321</v>
      </c>
      <c r="B81" s="311" t="s">
        <v>334</v>
      </c>
      <c r="C81" s="312"/>
      <c r="D81" s="125">
        <v>4.583597931597569</v>
      </c>
      <c r="E81" s="143">
        <v>2021</v>
      </c>
      <c r="F81" s="144">
        <v>2138</v>
      </c>
      <c r="G81" s="144">
        <v>2112</v>
      </c>
      <c r="H81" s="144">
        <v>2200</v>
      </c>
      <c r="I81" s="145">
        <v>2128</v>
      </c>
      <c r="J81" s="143">
        <v>-107</v>
      </c>
      <c r="K81" s="146">
        <v>-5.0281954887218046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13679</v>
      </c>
      <c r="G12" s="536">
        <v>11469</v>
      </c>
      <c r="H12" s="536">
        <v>17063</v>
      </c>
      <c r="I12" s="536">
        <v>12663</v>
      </c>
      <c r="J12" s="537">
        <v>14741</v>
      </c>
      <c r="K12" s="538">
        <v>-1062</v>
      </c>
      <c r="L12" s="349">
        <v>-7.2043959025846283</v>
      </c>
    </row>
    <row r="13" spans="1:17" s="110" customFormat="1" ht="15" customHeight="1" x14ac:dyDescent="0.2">
      <c r="A13" s="350" t="s">
        <v>345</v>
      </c>
      <c r="B13" s="351" t="s">
        <v>346</v>
      </c>
      <c r="C13" s="347"/>
      <c r="D13" s="347"/>
      <c r="E13" s="348"/>
      <c r="F13" s="536">
        <v>8344</v>
      </c>
      <c r="G13" s="536">
        <v>6645</v>
      </c>
      <c r="H13" s="536">
        <v>10434</v>
      </c>
      <c r="I13" s="536">
        <v>7762</v>
      </c>
      <c r="J13" s="537">
        <v>9045</v>
      </c>
      <c r="K13" s="538">
        <v>-701</v>
      </c>
      <c r="L13" s="349">
        <v>-7.7501381978993917</v>
      </c>
    </row>
    <row r="14" spans="1:17" s="110" customFormat="1" ht="22.5" customHeight="1" x14ac:dyDescent="0.2">
      <c r="A14" s="350"/>
      <c r="B14" s="351" t="s">
        <v>347</v>
      </c>
      <c r="C14" s="347"/>
      <c r="D14" s="347"/>
      <c r="E14" s="348"/>
      <c r="F14" s="536">
        <v>5335</v>
      </c>
      <c r="G14" s="536">
        <v>4824</v>
      </c>
      <c r="H14" s="536">
        <v>6629</v>
      </c>
      <c r="I14" s="536">
        <v>4901</v>
      </c>
      <c r="J14" s="537">
        <v>5696</v>
      </c>
      <c r="K14" s="538">
        <v>-361</v>
      </c>
      <c r="L14" s="349">
        <v>-6.3377808988764048</v>
      </c>
    </row>
    <row r="15" spans="1:17" s="110" customFormat="1" ht="15" customHeight="1" x14ac:dyDescent="0.2">
      <c r="A15" s="350" t="s">
        <v>348</v>
      </c>
      <c r="B15" s="351" t="s">
        <v>108</v>
      </c>
      <c r="C15" s="347"/>
      <c r="D15" s="347"/>
      <c r="E15" s="348"/>
      <c r="F15" s="536">
        <v>2635</v>
      </c>
      <c r="G15" s="536">
        <v>2379</v>
      </c>
      <c r="H15" s="536">
        <v>5849</v>
      </c>
      <c r="I15" s="536">
        <v>2474</v>
      </c>
      <c r="J15" s="537">
        <v>2791</v>
      </c>
      <c r="K15" s="538">
        <v>-156</v>
      </c>
      <c r="L15" s="349">
        <v>-5.5893944822644217</v>
      </c>
    </row>
    <row r="16" spans="1:17" s="110" customFormat="1" ht="15" customHeight="1" x14ac:dyDescent="0.2">
      <c r="A16" s="350"/>
      <c r="B16" s="351" t="s">
        <v>109</v>
      </c>
      <c r="C16" s="347"/>
      <c r="D16" s="347"/>
      <c r="E16" s="348"/>
      <c r="F16" s="536">
        <v>9616</v>
      </c>
      <c r="G16" s="536">
        <v>8024</v>
      </c>
      <c r="H16" s="536">
        <v>9949</v>
      </c>
      <c r="I16" s="536">
        <v>8940</v>
      </c>
      <c r="J16" s="537">
        <v>10370</v>
      </c>
      <c r="K16" s="538">
        <v>-754</v>
      </c>
      <c r="L16" s="349">
        <v>-7.2709739633558339</v>
      </c>
    </row>
    <row r="17" spans="1:12" s="110" customFormat="1" ht="15" customHeight="1" x14ac:dyDescent="0.2">
      <c r="A17" s="350"/>
      <c r="B17" s="351" t="s">
        <v>110</v>
      </c>
      <c r="C17" s="347"/>
      <c r="D17" s="347"/>
      <c r="E17" s="348"/>
      <c r="F17" s="536">
        <v>1269</v>
      </c>
      <c r="G17" s="536">
        <v>950</v>
      </c>
      <c r="H17" s="536">
        <v>1123</v>
      </c>
      <c r="I17" s="536">
        <v>1122</v>
      </c>
      <c r="J17" s="537">
        <v>1433</v>
      </c>
      <c r="K17" s="538">
        <v>-164</v>
      </c>
      <c r="L17" s="349">
        <v>-11.444521981856246</v>
      </c>
    </row>
    <row r="18" spans="1:12" s="110" customFormat="1" ht="15" customHeight="1" x14ac:dyDescent="0.2">
      <c r="A18" s="350"/>
      <c r="B18" s="351" t="s">
        <v>111</v>
      </c>
      <c r="C18" s="347"/>
      <c r="D18" s="347"/>
      <c r="E18" s="348"/>
      <c r="F18" s="536">
        <v>159</v>
      </c>
      <c r="G18" s="536">
        <v>116</v>
      </c>
      <c r="H18" s="536">
        <v>142</v>
      </c>
      <c r="I18" s="536">
        <v>127</v>
      </c>
      <c r="J18" s="537">
        <v>147</v>
      </c>
      <c r="K18" s="538">
        <v>12</v>
      </c>
      <c r="L18" s="349">
        <v>8.1632653061224492</v>
      </c>
    </row>
    <row r="19" spans="1:12" s="110" customFormat="1" ht="15" customHeight="1" x14ac:dyDescent="0.2">
      <c r="A19" s="118" t="s">
        <v>113</v>
      </c>
      <c r="B19" s="119" t="s">
        <v>181</v>
      </c>
      <c r="C19" s="347"/>
      <c r="D19" s="347"/>
      <c r="E19" s="348"/>
      <c r="F19" s="536">
        <v>9458</v>
      </c>
      <c r="G19" s="536">
        <v>7672</v>
      </c>
      <c r="H19" s="536">
        <v>12743</v>
      </c>
      <c r="I19" s="536">
        <v>8911</v>
      </c>
      <c r="J19" s="537">
        <v>10466</v>
      </c>
      <c r="K19" s="538">
        <v>-1008</v>
      </c>
      <c r="L19" s="349">
        <v>-9.6311866997897955</v>
      </c>
    </row>
    <row r="20" spans="1:12" s="110" customFormat="1" ht="15" customHeight="1" x14ac:dyDescent="0.2">
      <c r="A20" s="118"/>
      <c r="B20" s="119" t="s">
        <v>182</v>
      </c>
      <c r="C20" s="347"/>
      <c r="D20" s="347"/>
      <c r="E20" s="348"/>
      <c r="F20" s="536">
        <v>4221</v>
      </c>
      <c r="G20" s="536">
        <v>3797</v>
      </c>
      <c r="H20" s="536">
        <v>4320</v>
      </c>
      <c r="I20" s="536">
        <v>3752</v>
      </c>
      <c r="J20" s="537">
        <v>4275</v>
      </c>
      <c r="K20" s="538">
        <v>-54</v>
      </c>
      <c r="L20" s="349">
        <v>-1.263157894736842</v>
      </c>
    </row>
    <row r="21" spans="1:12" s="110" customFormat="1" ht="15" customHeight="1" x14ac:dyDescent="0.2">
      <c r="A21" s="118" t="s">
        <v>113</v>
      </c>
      <c r="B21" s="119" t="s">
        <v>116</v>
      </c>
      <c r="C21" s="347"/>
      <c r="D21" s="347"/>
      <c r="E21" s="348"/>
      <c r="F21" s="536">
        <v>10222</v>
      </c>
      <c r="G21" s="536">
        <v>8340</v>
      </c>
      <c r="H21" s="536">
        <v>12808</v>
      </c>
      <c r="I21" s="536">
        <v>9093</v>
      </c>
      <c r="J21" s="537">
        <v>10959</v>
      </c>
      <c r="K21" s="538">
        <v>-737</v>
      </c>
      <c r="L21" s="349">
        <v>-6.7250661556711382</v>
      </c>
    </row>
    <row r="22" spans="1:12" s="110" customFormat="1" ht="15" customHeight="1" x14ac:dyDescent="0.2">
      <c r="A22" s="118"/>
      <c r="B22" s="119" t="s">
        <v>117</v>
      </c>
      <c r="C22" s="347"/>
      <c r="D22" s="347"/>
      <c r="E22" s="348"/>
      <c r="F22" s="536">
        <v>3441</v>
      </c>
      <c r="G22" s="536">
        <v>3112</v>
      </c>
      <c r="H22" s="536">
        <v>4233</v>
      </c>
      <c r="I22" s="536">
        <v>3554</v>
      </c>
      <c r="J22" s="537">
        <v>3764</v>
      </c>
      <c r="K22" s="538">
        <v>-323</v>
      </c>
      <c r="L22" s="349">
        <v>-8.581296493092454</v>
      </c>
    </row>
    <row r="23" spans="1:12" s="110" customFormat="1" ht="15" customHeight="1" x14ac:dyDescent="0.2">
      <c r="A23" s="352" t="s">
        <v>348</v>
      </c>
      <c r="B23" s="353" t="s">
        <v>193</v>
      </c>
      <c r="C23" s="354"/>
      <c r="D23" s="354"/>
      <c r="E23" s="355"/>
      <c r="F23" s="539">
        <v>292</v>
      </c>
      <c r="G23" s="539">
        <v>590</v>
      </c>
      <c r="H23" s="539">
        <v>3092</v>
      </c>
      <c r="I23" s="539">
        <v>319</v>
      </c>
      <c r="J23" s="540">
        <v>326</v>
      </c>
      <c r="K23" s="541">
        <v>-34</v>
      </c>
      <c r="L23" s="356">
        <v>-10.429447852760736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31.3</v>
      </c>
      <c r="G25" s="542">
        <v>34.4</v>
      </c>
      <c r="H25" s="542">
        <v>34.9</v>
      </c>
      <c r="I25" s="542">
        <v>35.4</v>
      </c>
      <c r="J25" s="542">
        <v>33.4</v>
      </c>
      <c r="K25" s="543" t="s">
        <v>350</v>
      </c>
      <c r="L25" s="364">
        <v>-2.0999999999999979</v>
      </c>
    </row>
    <row r="26" spans="1:12" s="110" customFormat="1" ht="15" customHeight="1" x14ac:dyDescent="0.2">
      <c r="A26" s="365" t="s">
        <v>105</v>
      </c>
      <c r="B26" s="366" t="s">
        <v>346</v>
      </c>
      <c r="C26" s="362"/>
      <c r="D26" s="362"/>
      <c r="E26" s="363"/>
      <c r="F26" s="542">
        <v>30.4</v>
      </c>
      <c r="G26" s="542">
        <v>32.200000000000003</v>
      </c>
      <c r="H26" s="542">
        <v>33.1</v>
      </c>
      <c r="I26" s="542">
        <v>33.200000000000003</v>
      </c>
      <c r="J26" s="544">
        <v>31.5</v>
      </c>
      <c r="K26" s="543" t="s">
        <v>350</v>
      </c>
      <c r="L26" s="364">
        <v>-1.1000000000000014</v>
      </c>
    </row>
    <row r="27" spans="1:12" s="110" customFormat="1" ht="15" customHeight="1" x14ac:dyDescent="0.2">
      <c r="A27" s="365"/>
      <c r="B27" s="366" t="s">
        <v>347</v>
      </c>
      <c r="C27" s="362"/>
      <c r="D27" s="362"/>
      <c r="E27" s="363"/>
      <c r="F27" s="542">
        <v>32.6</v>
      </c>
      <c r="G27" s="542">
        <v>37.4</v>
      </c>
      <c r="H27" s="542">
        <v>37.799999999999997</v>
      </c>
      <c r="I27" s="542">
        <v>38.9</v>
      </c>
      <c r="J27" s="542">
        <v>36.5</v>
      </c>
      <c r="K27" s="543" t="s">
        <v>350</v>
      </c>
      <c r="L27" s="364">
        <v>-3.8999999999999986</v>
      </c>
    </row>
    <row r="28" spans="1:12" s="110" customFormat="1" ht="15" customHeight="1" x14ac:dyDescent="0.2">
      <c r="A28" s="365" t="s">
        <v>113</v>
      </c>
      <c r="B28" s="366" t="s">
        <v>108</v>
      </c>
      <c r="C28" s="362"/>
      <c r="D28" s="362"/>
      <c r="E28" s="363"/>
      <c r="F28" s="542">
        <v>44.8</v>
      </c>
      <c r="G28" s="542">
        <v>45.5</v>
      </c>
      <c r="H28" s="542">
        <v>47.2</v>
      </c>
      <c r="I28" s="542">
        <v>48</v>
      </c>
      <c r="J28" s="542">
        <v>45.9</v>
      </c>
      <c r="K28" s="543" t="s">
        <v>350</v>
      </c>
      <c r="L28" s="364">
        <v>-1.1000000000000014</v>
      </c>
    </row>
    <row r="29" spans="1:12" s="110" customFormat="1" ht="11.25" x14ac:dyDescent="0.2">
      <c r="A29" s="365"/>
      <c r="B29" s="366" t="s">
        <v>109</v>
      </c>
      <c r="C29" s="362"/>
      <c r="D29" s="362"/>
      <c r="E29" s="363"/>
      <c r="F29" s="542">
        <v>28.7</v>
      </c>
      <c r="G29" s="542">
        <v>32</v>
      </c>
      <c r="H29" s="542">
        <v>32</v>
      </c>
      <c r="I29" s="542">
        <v>32.9</v>
      </c>
      <c r="J29" s="544">
        <v>30.9</v>
      </c>
      <c r="K29" s="543" t="s">
        <v>350</v>
      </c>
      <c r="L29" s="364">
        <v>-2.1999999999999993</v>
      </c>
    </row>
    <row r="30" spans="1:12" s="110" customFormat="1" ht="15" customHeight="1" x14ac:dyDescent="0.2">
      <c r="A30" s="365"/>
      <c r="B30" s="366" t="s">
        <v>110</v>
      </c>
      <c r="C30" s="362"/>
      <c r="D30" s="362"/>
      <c r="E30" s="363"/>
      <c r="F30" s="542">
        <v>25.8</v>
      </c>
      <c r="G30" s="542">
        <v>31.4</v>
      </c>
      <c r="H30" s="542">
        <v>29.3</v>
      </c>
      <c r="I30" s="542">
        <v>31.1</v>
      </c>
      <c r="J30" s="542">
        <v>28.4</v>
      </c>
      <c r="K30" s="543" t="s">
        <v>350</v>
      </c>
      <c r="L30" s="364">
        <v>-2.5999999999999979</v>
      </c>
    </row>
    <row r="31" spans="1:12" s="110" customFormat="1" ht="15" customHeight="1" x14ac:dyDescent="0.2">
      <c r="A31" s="365"/>
      <c r="B31" s="366" t="s">
        <v>111</v>
      </c>
      <c r="C31" s="362"/>
      <c r="D31" s="362"/>
      <c r="E31" s="363"/>
      <c r="F31" s="542">
        <v>32.700000000000003</v>
      </c>
      <c r="G31" s="542">
        <v>44</v>
      </c>
      <c r="H31" s="542">
        <v>41.5</v>
      </c>
      <c r="I31" s="542">
        <v>34.6</v>
      </c>
      <c r="J31" s="542">
        <v>44.2</v>
      </c>
      <c r="K31" s="543" t="s">
        <v>350</v>
      </c>
      <c r="L31" s="364">
        <v>-11.5</v>
      </c>
    </row>
    <row r="32" spans="1:12" s="110" customFormat="1" ht="15" customHeight="1" x14ac:dyDescent="0.2">
      <c r="A32" s="367" t="s">
        <v>113</v>
      </c>
      <c r="B32" s="368" t="s">
        <v>181</v>
      </c>
      <c r="C32" s="362"/>
      <c r="D32" s="362"/>
      <c r="E32" s="363"/>
      <c r="F32" s="542">
        <v>28.6</v>
      </c>
      <c r="G32" s="542">
        <v>30.4</v>
      </c>
      <c r="H32" s="542">
        <v>31.4</v>
      </c>
      <c r="I32" s="542">
        <v>33.1</v>
      </c>
      <c r="J32" s="544">
        <v>31.4</v>
      </c>
      <c r="K32" s="543" t="s">
        <v>350</v>
      </c>
      <c r="L32" s="364">
        <v>-2.7999999999999972</v>
      </c>
    </row>
    <row r="33" spans="1:12" s="110" customFormat="1" ht="15" customHeight="1" x14ac:dyDescent="0.2">
      <c r="A33" s="367"/>
      <c r="B33" s="368" t="s">
        <v>182</v>
      </c>
      <c r="C33" s="362"/>
      <c r="D33" s="362"/>
      <c r="E33" s="363"/>
      <c r="F33" s="542">
        <v>37.1</v>
      </c>
      <c r="G33" s="542">
        <v>41.8</v>
      </c>
      <c r="H33" s="542">
        <v>42.7</v>
      </c>
      <c r="I33" s="542">
        <v>40.799999999999997</v>
      </c>
      <c r="J33" s="542">
        <v>38.1</v>
      </c>
      <c r="K33" s="543" t="s">
        <v>350</v>
      </c>
      <c r="L33" s="364">
        <v>-1</v>
      </c>
    </row>
    <row r="34" spans="1:12" s="369" customFormat="1" ht="15" customHeight="1" x14ac:dyDescent="0.2">
      <c r="A34" s="367" t="s">
        <v>113</v>
      </c>
      <c r="B34" s="368" t="s">
        <v>116</v>
      </c>
      <c r="C34" s="362"/>
      <c r="D34" s="362"/>
      <c r="E34" s="363"/>
      <c r="F34" s="542">
        <v>30.1</v>
      </c>
      <c r="G34" s="542">
        <v>33.200000000000003</v>
      </c>
      <c r="H34" s="542">
        <v>33.9</v>
      </c>
      <c r="I34" s="542">
        <v>34.1</v>
      </c>
      <c r="J34" s="542">
        <v>31.2</v>
      </c>
      <c r="K34" s="543" t="s">
        <v>350</v>
      </c>
      <c r="L34" s="364">
        <v>-1.0999999999999979</v>
      </c>
    </row>
    <row r="35" spans="1:12" s="369" customFormat="1" ht="11.25" x14ac:dyDescent="0.2">
      <c r="A35" s="370"/>
      <c r="B35" s="371" t="s">
        <v>117</v>
      </c>
      <c r="C35" s="372"/>
      <c r="D35" s="372"/>
      <c r="E35" s="373"/>
      <c r="F35" s="545">
        <v>34.799999999999997</v>
      </c>
      <c r="G35" s="545">
        <v>37.299999999999997</v>
      </c>
      <c r="H35" s="545">
        <v>37.700000000000003</v>
      </c>
      <c r="I35" s="545">
        <v>38.5</v>
      </c>
      <c r="J35" s="546">
        <v>39.799999999999997</v>
      </c>
      <c r="K35" s="547" t="s">
        <v>350</v>
      </c>
      <c r="L35" s="374">
        <v>-5</v>
      </c>
    </row>
    <row r="36" spans="1:12" s="369" customFormat="1" ht="15.95" customHeight="1" x14ac:dyDescent="0.2">
      <c r="A36" s="375" t="s">
        <v>351</v>
      </c>
      <c r="B36" s="376"/>
      <c r="C36" s="377"/>
      <c r="D36" s="376"/>
      <c r="E36" s="378"/>
      <c r="F36" s="548">
        <v>13300</v>
      </c>
      <c r="G36" s="548">
        <v>10777</v>
      </c>
      <c r="H36" s="548">
        <v>13543</v>
      </c>
      <c r="I36" s="548">
        <v>12270</v>
      </c>
      <c r="J36" s="548">
        <v>14342</v>
      </c>
      <c r="K36" s="549">
        <v>-1042</v>
      </c>
      <c r="L36" s="380">
        <v>-7.2653744247664207</v>
      </c>
    </row>
    <row r="37" spans="1:12" s="369" customFormat="1" ht="15.95" customHeight="1" x14ac:dyDescent="0.2">
      <c r="A37" s="381"/>
      <c r="B37" s="382" t="s">
        <v>113</v>
      </c>
      <c r="C37" s="382" t="s">
        <v>352</v>
      </c>
      <c r="D37" s="382"/>
      <c r="E37" s="383"/>
      <c r="F37" s="548">
        <v>4159</v>
      </c>
      <c r="G37" s="548">
        <v>3704</v>
      </c>
      <c r="H37" s="548">
        <v>4729</v>
      </c>
      <c r="I37" s="548">
        <v>4344</v>
      </c>
      <c r="J37" s="548">
        <v>4788</v>
      </c>
      <c r="K37" s="549">
        <v>-629</v>
      </c>
      <c r="L37" s="380">
        <v>-13.137009189640768</v>
      </c>
    </row>
    <row r="38" spans="1:12" s="369" customFormat="1" ht="15.95" customHeight="1" x14ac:dyDescent="0.2">
      <c r="A38" s="381"/>
      <c r="B38" s="384" t="s">
        <v>105</v>
      </c>
      <c r="C38" s="384" t="s">
        <v>106</v>
      </c>
      <c r="D38" s="385"/>
      <c r="E38" s="383"/>
      <c r="F38" s="548">
        <v>8161</v>
      </c>
      <c r="G38" s="548">
        <v>6308</v>
      </c>
      <c r="H38" s="548">
        <v>8261</v>
      </c>
      <c r="I38" s="548">
        <v>7578</v>
      </c>
      <c r="J38" s="550">
        <v>8823</v>
      </c>
      <c r="K38" s="549">
        <v>-662</v>
      </c>
      <c r="L38" s="380">
        <v>-7.5031168536778869</v>
      </c>
    </row>
    <row r="39" spans="1:12" s="369" customFormat="1" ht="15.95" customHeight="1" x14ac:dyDescent="0.2">
      <c r="A39" s="381"/>
      <c r="B39" s="385"/>
      <c r="C39" s="382" t="s">
        <v>353</v>
      </c>
      <c r="D39" s="385"/>
      <c r="E39" s="383"/>
      <c r="F39" s="548">
        <v>2482</v>
      </c>
      <c r="G39" s="548">
        <v>2034</v>
      </c>
      <c r="H39" s="548">
        <v>2734</v>
      </c>
      <c r="I39" s="548">
        <v>2517</v>
      </c>
      <c r="J39" s="548">
        <v>2776</v>
      </c>
      <c r="K39" s="549">
        <v>-294</v>
      </c>
      <c r="L39" s="380">
        <v>-10.590778097982708</v>
      </c>
    </row>
    <row r="40" spans="1:12" s="369" customFormat="1" ht="15.95" customHeight="1" x14ac:dyDescent="0.2">
      <c r="A40" s="381"/>
      <c r="B40" s="384"/>
      <c r="C40" s="384" t="s">
        <v>107</v>
      </c>
      <c r="D40" s="385"/>
      <c r="E40" s="383"/>
      <c r="F40" s="548">
        <v>5139</v>
      </c>
      <c r="G40" s="548">
        <v>4469</v>
      </c>
      <c r="H40" s="548">
        <v>5282</v>
      </c>
      <c r="I40" s="548">
        <v>4692</v>
      </c>
      <c r="J40" s="548">
        <v>5519</v>
      </c>
      <c r="K40" s="549">
        <v>-380</v>
      </c>
      <c r="L40" s="380">
        <v>-6.8853053089327778</v>
      </c>
    </row>
    <row r="41" spans="1:12" s="369" customFormat="1" ht="24" customHeight="1" x14ac:dyDescent="0.2">
      <c r="A41" s="381"/>
      <c r="B41" s="385"/>
      <c r="C41" s="382" t="s">
        <v>353</v>
      </c>
      <c r="D41" s="385"/>
      <c r="E41" s="383"/>
      <c r="F41" s="548">
        <v>1677</v>
      </c>
      <c r="G41" s="548">
        <v>1670</v>
      </c>
      <c r="H41" s="548">
        <v>1995</v>
      </c>
      <c r="I41" s="548">
        <v>1827</v>
      </c>
      <c r="J41" s="550">
        <v>2012</v>
      </c>
      <c r="K41" s="549">
        <v>-335</v>
      </c>
      <c r="L41" s="380">
        <v>-16.65009940357853</v>
      </c>
    </row>
    <row r="42" spans="1:12" s="110" customFormat="1" ht="15" customHeight="1" x14ac:dyDescent="0.2">
      <c r="A42" s="381"/>
      <c r="B42" s="384" t="s">
        <v>113</v>
      </c>
      <c r="C42" s="384" t="s">
        <v>354</v>
      </c>
      <c r="D42" s="385"/>
      <c r="E42" s="383"/>
      <c r="F42" s="548">
        <v>2334</v>
      </c>
      <c r="G42" s="548">
        <v>1828</v>
      </c>
      <c r="H42" s="548">
        <v>2721</v>
      </c>
      <c r="I42" s="548">
        <v>2182</v>
      </c>
      <c r="J42" s="548">
        <v>2497</v>
      </c>
      <c r="K42" s="549">
        <v>-163</v>
      </c>
      <c r="L42" s="380">
        <v>-6.5278334000800964</v>
      </c>
    </row>
    <row r="43" spans="1:12" s="110" customFormat="1" ht="15" customHeight="1" x14ac:dyDescent="0.2">
      <c r="A43" s="381"/>
      <c r="B43" s="385"/>
      <c r="C43" s="382" t="s">
        <v>353</v>
      </c>
      <c r="D43" s="385"/>
      <c r="E43" s="383"/>
      <c r="F43" s="548">
        <v>1045</v>
      </c>
      <c r="G43" s="548">
        <v>831</v>
      </c>
      <c r="H43" s="548">
        <v>1284</v>
      </c>
      <c r="I43" s="548">
        <v>1047</v>
      </c>
      <c r="J43" s="548">
        <v>1145</v>
      </c>
      <c r="K43" s="549">
        <v>-100</v>
      </c>
      <c r="L43" s="380">
        <v>-8.7336244541484724</v>
      </c>
    </row>
    <row r="44" spans="1:12" s="110" customFormat="1" ht="15" customHeight="1" x14ac:dyDescent="0.2">
      <c r="A44" s="381"/>
      <c r="B44" s="384"/>
      <c r="C44" s="366" t="s">
        <v>109</v>
      </c>
      <c r="D44" s="385"/>
      <c r="E44" s="383"/>
      <c r="F44" s="548">
        <v>9538</v>
      </c>
      <c r="G44" s="548">
        <v>7884</v>
      </c>
      <c r="H44" s="548">
        <v>9560</v>
      </c>
      <c r="I44" s="548">
        <v>8839</v>
      </c>
      <c r="J44" s="550">
        <v>10266</v>
      </c>
      <c r="K44" s="549">
        <v>-728</v>
      </c>
      <c r="L44" s="380">
        <v>-7.0913695694525618</v>
      </c>
    </row>
    <row r="45" spans="1:12" s="110" customFormat="1" ht="15" customHeight="1" x14ac:dyDescent="0.2">
      <c r="A45" s="381"/>
      <c r="B45" s="385"/>
      <c r="C45" s="382" t="s">
        <v>353</v>
      </c>
      <c r="D45" s="385"/>
      <c r="E45" s="383"/>
      <c r="F45" s="548">
        <v>2735</v>
      </c>
      <c r="G45" s="548">
        <v>2524</v>
      </c>
      <c r="H45" s="548">
        <v>3058</v>
      </c>
      <c r="I45" s="548">
        <v>2904</v>
      </c>
      <c r="J45" s="548">
        <v>3172</v>
      </c>
      <c r="K45" s="549">
        <v>-437</v>
      </c>
      <c r="L45" s="380">
        <v>-13.776796973518286</v>
      </c>
    </row>
    <row r="46" spans="1:12" s="110" customFormat="1" ht="15" customHeight="1" x14ac:dyDescent="0.2">
      <c r="A46" s="381"/>
      <c r="B46" s="384"/>
      <c r="C46" s="366" t="s">
        <v>110</v>
      </c>
      <c r="D46" s="385"/>
      <c r="E46" s="383"/>
      <c r="F46" s="548">
        <v>1269</v>
      </c>
      <c r="G46" s="548">
        <v>949</v>
      </c>
      <c r="H46" s="548">
        <v>1120</v>
      </c>
      <c r="I46" s="548">
        <v>1122</v>
      </c>
      <c r="J46" s="548">
        <v>1432</v>
      </c>
      <c r="K46" s="549">
        <v>-163</v>
      </c>
      <c r="L46" s="380">
        <v>-11.382681564245811</v>
      </c>
    </row>
    <row r="47" spans="1:12" s="110" customFormat="1" ht="15" customHeight="1" x14ac:dyDescent="0.2">
      <c r="A47" s="381"/>
      <c r="B47" s="385"/>
      <c r="C47" s="382" t="s">
        <v>353</v>
      </c>
      <c r="D47" s="385"/>
      <c r="E47" s="383"/>
      <c r="F47" s="548">
        <v>327</v>
      </c>
      <c r="G47" s="548">
        <v>298</v>
      </c>
      <c r="H47" s="548">
        <v>328</v>
      </c>
      <c r="I47" s="548">
        <v>349</v>
      </c>
      <c r="J47" s="550">
        <v>406</v>
      </c>
      <c r="K47" s="549">
        <v>-79</v>
      </c>
      <c r="L47" s="380">
        <v>-19.458128078817733</v>
      </c>
    </row>
    <row r="48" spans="1:12" s="110" customFormat="1" ht="15" customHeight="1" x14ac:dyDescent="0.2">
      <c r="A48" s="381"/>
      <c r="B48" s="385"/>
      <c r="C48" s="366" t="s">
        <v>111</v>
      </c>
      <c r="D48" s="386"/>
      <c r="E48" s="387"/>
      <c r="F48" s="548">
        <v>159</v>
      </c>
      <c r="G48" s="548">
        <v>116</v>
      </c>
      <c r="H48" s="548">
        <v>142</v>
      </c>
      <c r="I48" s="548">
        <v>127</v>
      </c>
      <c r="J48" s="548">
        <v>147</v>
      </c>
      <c r="K48" s="549">
        <v>12</v>
      </c>
      <c r="L48" s="380">
        <v>8.1632653061224492</v>
      </c>
    </row>
    <row r="49" spans="1:12" s="110" customFormat="1" ht="15" customHeight="1" x14ac:dyDescent="0.2">
      <c r="A49" s="381"/>
      <c r="B49" s="385"/>
      <c r="C49" s="382" t="s">
        <v>353</v>
      </c>
      <c r="D49" s="385"/>
      <c r="E49" s="383"/>
      <c r="F49" s="548">
        <v>52</v>
      </c>
      <c r="G49" s="548">
        <v>51</v>
      </c>
      <c r="H49" s="548">
        <v>59</v>
      </c>
      <c r="I49" s="548">
        <v>44</v>
      </c>
      <c r="J49" s="548">
        <v>65</v>
      </c>
      <c r="K49" s="549">
        <v>-13</v>
      </c>
      <c r="L49" s="380">
        <v>-20</v>
      </c>
    </row>
    <row r="50" spans="1:12" s="110" customFormat="1" ht="15" customHeight="1" x14ac:dyDescent="0.2">
      <c r="A50" s="381"/>
      <c r="B50" s="384" t="s">
        <v>113</v>
      </c>
      <c r="C50" s="382" t="s">
        <v>181</v>
      </c>
      <c r="D50" s="385"/>
      <c r="E50" s="383"/>
      <c r="F50" s="548">
        <v>9109</v>
      </c>
      <c r="G50" s="548">
        <v>7026</v>
      </c>
      <c r="H50" s="548">
        <v>9339</v>
      </c>
      <c r="I50" s="548">
        <v>8547</v>
      </c>
      <c r="J50" s="550">
        <v>10089</v>
      </c>
      <c r="K50" s="549">
        <v>-980</v>
      </c>
      <c r="L50" s="380">
        <v>-9.7135494102487865</v>
      </c>
    </row>
    <row r="51" spans="1:12" s="110" customFormat="1" ht="15" customHeight="1" x14ac:dyDescent="0.2">
      <c r="A51" s="381"/>
      <c r="B51" s="385"/>
      <c r="C51" s="382" t="s">
        <v>353</v>
      </c>
      <c r="D51" s="385"/>
      <c r="E51" s="383"/>
      <c r="F51" s="548">
        <v>2606</v>
      </c>
      <c r="G51" s="548">
        <v>2137</v>
      </c>
      <c r="H51" s="548">
        <v>2932</v>
      </c>
      <c r="I51" s="548">
        <v>2826</v>
      </c>
      <c r="J51" s="548">
        <v>3166</v>
      </c>
      <c r="K51" s="549">
        <v>-560</v>
      </c>
      <c r="L51" s="380">
        <v>-17.687934301958308</v>
      </c>
    </row>
    <row r="52" spans="1:12" s="110" customFormat="1" ht="15" customHeight="1" x14ac:dyDescent="0.2">
      <c r="A52" s="381"/>
      <c r="B52" s="384"/>
      <c r="C52" s="382" t="s">
        <v>182</v>
      </c>
      <c r="D52" s="385"/>
      <c r="E52" s="383"/>
      <c r="F52" s="548">
        <v>4191</v>
      </c>
      <c r="G52" s="548">
        <v>3751</v>
      </c>
      <c r="H52" s="548">
        <v>4204</v>
      </c>
      <c r="I52" s="548">
        <v>3723</v>
      </c>
      <c r="J52" s="548">
        <v>4253</v>
      </c>
      <c r="K52" s="549">
        <v>-62</v>
      </c>
      <c r="L52" s="380">
        <v>-1.4577944980014108</v>
      </c>
    </row>
    <row r="53" spans="1:12" s="269" customFormat="1" ht="11.25" customHeight="1" x14ac:dyDescent="0.2">
      <c r="A53" s="381"/>
      <c r="B53" s="385"/>
      <c r="C53" s="382" t="s">
        <v>353</v>
      </c>
      <c r="D53" s="385"/>
      <c r="E53" s="383"/>
      <c r="F53" s="548">
        <v>1553</v>
      </c>
      <c r="G53" s="548">
        <v>1567</v>
      </c>
      <c r="H53" s="548">
        <v>1797</v>
      </c>
      <c r="I53" s="548">
        <v>1518</v>
      </c>
      <c r="J53" s="550">
        <v>1622</v>
      </c>
      <c r="K53" s="549">
        <v>-69</v>
      </c>
      <c r="L53" s="380">
        <v>-4.2540073982737363</v>
      </c>
    </row>
    <row r="54" spans="1:12" s="151" customFormat="1" ht="12.75" customHeight="1" x14ac:dyDescent="0.2">
      <c r="A54" s="381"/>
      <c r="B54" s="384" t="s">
        <v>113</v>
      </c>
      <c r="C54" s="384" t="s">
        <v>116</v>
      </c>
      <c r="D54" s="385"/>
      <c r="E54" s="383"/>
      <c r="F54" s="548">
        <v>9907</v>
      </c>
      <c r="G54" s="548">
        <v>7789</v>
      </c>
      <c r="H54" s="548">
        <v>9831</v>
      </c>
      <c r="I54" s="548">
        <v>8764</v>
      </c>
      <c r="J54" s="548">
        <v>10641</v>
      </c>
      <c r="K54" s="549">
        <v>-734</v>
      </c>
      <c r="L54" s="380">
        <v>-6.8978479466215585</v>
      </c>
    </row>
    <row r="55" spans="1:12" ht="11.25" x14ac:dyDescent="0.2">
      <c r="A55" s="381"/>
      <c r="B55" s="385"/>
      <c r="C55" s="382" t="s">
        <v>353</v>
      </c>
      <c r="D55" s="385"/>
      <c r="E55" s="383"/>
      <c r="F55" s="548">
        <v>2979</v>
      </c>
      <c r="G55" s="548">
        <v>2586</v>
      </c>
      <c r="H55" s="548">
        <v>3331</v>
      </c>
      <c r="I55" s="548">
        <v>2992</v>
      </c>
      <c r="J55" s="548">
        <v>3315</v>
      </c>
      <c r="K55" s="549">
        <v>-336</v>
      </c>
      <c r="L55" s="380">
        <v>-10.135746606334841</v>
      </c>
    </row>
    <row r="56" spans="1:12" ht="14.25" customHeight="1" x14ac:dyDescent="0.2">
      <c r="A56" s="381"/>
      <c r="B56" s="385"/>
      <c r="C56" s="384" t="s">
        <v>117</v>
      </c>
      <c r="D56" s="385"/>
      <c r="E56" s="383"/>
      <c r="F56" s="548">
        <v>3379</v>
      </c>
      <c r="G56" s="548">
        <v>2972</v>
      </c>
      <c r="H56" s="548">
        <v>3695</v>
      </c>
      <c r="I56" s="548">
        <v>3491</v>
      </c>
      <c r="J56" s="548">
        <v>3685</v>
      </c>
      <c r="K56" s="549">
        <v>-306</v>
      </c>
      <c r="L56" s="380">
        <v>-8.3039348710990506</v>
      </c>
    </row>
    <row r="57" spans="1:12" ht="18.75" customHeight="1" x14ac:dyDescent="0.2">
      <c r="A57" s="388"/>
      <c r="B57" s="389"/>
      <c r="C57" s="390" t="s">
        <v>353</v>
      </c>
      <c r="D57" s="389"/>
      <c r="E57" s="391"/>
      <c r="F57" s="551">
        <v>1177</v>
      </c>
      <c r="G57" s="552">
        <v>1108</v>
      </c>
      <c r="H57" s="552">
        <v>1394</v>
      </c>
      <c r="I57" s="552">
        <v>1344</v>
      </c>
      <c r="J57" s="552">
        <v>1466</v>
      </c>
      <c r="K57" s="553">
        <f t="shared" ref="K57" si="0">IF(OR(F57=".",J57=".")=TRUE,".",IF(OR(F57="*",J57="*")=TRUE,"*",IF(AND(F57="-",J57="-")=TRUE,"-",IF(AND(ISNUMBER(J57),ISNUMBER(F57))=TRUE,IF(F57-J57=0,0,F57-J57),IF(ISNUMBER(F57)=TRUE,F57,-J57)))))</f>
        <v>-289</v>
      </c>
      <c r="L57" s="392">
        <f t="shared" ref="L57" si="1">IF(K57 =".",".",IF(K57 ="*","*",IF(K57="-","-",IF(K57=0,0,IF(OR(J57="-",J57=".",F57="-",F57=".")=TRUE,"X",IF(J57=0,"0,0",IF(ABS(K57*100/J57)&gt;250,".X",(K57*100/J57))))))))</f>
        <v>-19.713506139154163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13679</v>
      </c>
      <c r="E11" s="114">
        <v>11469</v>
      </c>
      <c r="F11" s="114">
        <v>17063</v>
      </c>
      <c r="G11" s="114">
        <v>12663</v>
      </c>
      <c r="H11" s="140">
        <v>14741</v>
      </c>
      <c r="I11" s="115">
        <v>-1062</v>
      </c>
      <c r="J11" s="116">
        <v>-7.2043959025846283</v>
      </c>
    </row>
    <row r="12" spans="1:15" s="110" customFormat="1" ht="24.95" customHeight="1" x14ac:dyDescent="0.2">
      <c r="A12" s="193" t="s">
        <v>132</v>
      </c>
      <c r="B12" s="194" t="s">
        <v>133</v>
      </c>
      <c r="C12" s="113">
        <v>0.46787045836683966</v>
      </c>
      <c r="D12" s="115">
        <v>64</v>
      </c>
      <c r="E12" s="114">
        <v>35</v>
      </c>
      <c r="F12" s="114">
        <v>85</v>
      </c>
      <c r="G12" s="114">
        <v>76</v>
      </c>
      <c r="H12" s="140">
        <v>56</v>
      </c>
      <c r="I12" s="115">
        <v>8</v>
      </c>
      <c r="J12" s="116">
        <v>14.285714285714286</v>
      </c>
    </row>
    <row r="13" spans="1:15" s="110" customFormat="1" ht="24.95" customHeight="1" x14ac:dyDescent="0.2">
      <c r="A13" s="193" t="s">
        <v>134</v>
      </c>
      <c r="B13" s="199" t="s">
        <v>214</v>
      </c>
      <c r="C13" s="113">
        <v>0.76028949484611452</v>
      </c>
      <c r="D13" s="115">
        <v>104</v>
      </c>
      <c r="E13" s="114">
        <v>125</v>
      </c>
      <c r="F13" s="114">
        <v>161</v>
      </c>
      <c r="G13" s="114">
        <v>110</v>
      </c>
      <c r="H13" s="140">
        <v>102</v>
      </c>
      <c r="I13" s="115">
        <v>2</v>
      </c>
      <c r="J13" s="116">
        <v>1.9607843137254901</v>
      </c>
    </row>
    <row r="14" spans="1:15" s="287" customFormat="1" ht="24.95" customHeight="1" x14ac:dyDescent="0.2">
      <c r="A14" s="193" t="s">
        <v>215</v>
      </c>
      <c r="B14" s="199" t="s">
        <v>137</v>
      </c>
      <c r="C14" s="113">
        <v>12.734849038672417</v>
      </c>
      <c r="D14" s="115">
        <v>1742</v>
      </c>
      <c r="E14" s="114">
        <v>1314</v>
      </c>
      <c r="F14" s="114">
        <v>2263</v>
      </c>
      <c r="G14" s="114">
        <v>2193</v>
      </c>
      <c r="H14" s="140">
        <v>3035</v>
      </c>
      <c r="I14" s="115">
        <v>-1293</v>
      </c>
      <c r="J14" s="116">
        <v>-42.602965403624381</v>
      </c>
      <c r="K14" s="110"/>
      <c r="L14" s="110"/>
      <c r="M14" s="110"/>
      <c r="N14" s="110"/>
      <c r="O14" s="110"/>
    </row>
    <row r="15" spans="1:15" s="110" customFormat="1" ht="24.95" customHeight="1" x14ac:dyDescent="0.2">
      <c r="A15" s="193" t="s">
        <v>216</v>
      </c>
      <c r="B15" s="199" t="s">
        <v>217</v>
      </c>
      <c r="C15" s="113">
        <v>1.286643760508809</v>
      </c>
      <c r="D15" s="115">
        <v>176</v>
      </c>
      <c r="E15" s="114">
        <v>253</v>
      </c>
      <c r="F15" s="114">
        <v>301</v>
      </c>
      <c r="G15" s="114">
        <v>268</v>
      </c>
      <c r="H15" s="140">
        <v>199</v>
      </c>
      <c r="I15" s="115">
        <v>-23</v>
      </c>
      <c r="J15" s="116">
        <v>-11.557788944723619</v>
      </c>
    </row>
    <row r="16" spans="1:15" s="287" customFormat="1" ht="24.95" customHeight="1" x14ac:dyDescent="0.2">
      <c r="A16" s="193" t="s">
        <v>218</v>
      </c>
      <c r="B16" s="199" t="s">
        <v>141</v>
      </c>
      <c r="C16" s="113">
        <v>10.073835806711017</v>
      </c>
      <c r="D16" s="115">
        <v>1378</v>
      </c>
      <c r="E16" s="114">
        <v>972</v>
      </c>
      <c r="F16" s="114">
        <v>1756</v>
      </c>
      <c r="G16" s="114">
        <v>1767</v>
      </c>
      <c r="H16" s="140">
        <v>2669</v>
      </c>
      <c r="I16" s="115">
        <v>-1291</v>
      </c>
      <c r="J16" s="116">
        <v>-48.370176095916072</v>
      </c>
      <c r="K16" s="110"/>
      <c r="L16" s="110"/>
      <c r="M16" s="110"/>
      <c r="N16" s="110"/>
      <c r="O16" s="110"/>
    </row>
    <row r="17" spans="1:15" s="110" customFormat="1" ht="24.95" customHeight="1" x14ac:dyDescent="0.2">
      <c r="A17" s="193" t="s">
        <v>142</v>
      </c>
      <c r="B17" s="199" t="s">
        <v>220</v>
      </c>
      <c r="C17" s="113">
        <v>1.3743694714525916</v>
      </c>
      <c r="D17" s="115">
        <v>188</v>
      </c>
      <c r="E17" s="114">
        <v>89</v>
      </c>
      <c r="F17" s="114">
        <v>206</v>
      </c>
      <c r="G17" s="114">
        <v>158</v>
      </c>
      <c r="H17" s="140">
        <v>167</v>
      </c>
      <c r="I17" s="115">
        <v>21</v>
      </c>
      <c r="J17" s="116">
        <v>12.574850299401197</v>
      </c>
    </row>
    <row r="18" spans="1:15" s="287" customFormat="1" ht="24.95" customHeight="1" x14ac:dyDescent="0.2">
      <c r="A18" s="201" t="s">
        <v>144</v>
      </c>
      <c r="B18" s="202" t="s">
        <v>145</v>
      </c>
      <c r="C18" s="113">
        <v>8.5971196724906793</v>
      </c>
      <c r="D18" s="115">
        <v>1176</v>
      </c>
      <c r="E18" s="114">
        <v>772</v>
      </c>
      <c r="F18" s="114">
        <v>1316</v>
      </c>
      <c r="G18" s="114">
        <v>945</v>
      </c>
      <c r="H18" s="140">
        <v>957</v>
      </c>
      <c r="I18" s="115">
        <v>219</v>
      </c>
      <c r="J18" s="116">
        <v>22.884012539184955</v>
      </c>
      <c r="K18" s="110"/>
      <c r="L18" s="110"/>
      <c r="M18" s="110"/>
      <c r="N18" s="110"/>
      <c r="O18" s="110"/>
    </row>
    <row r="19" spans="1:15" s="110" customFormat="1" ht="24.95" customHeight="1" x14ac:dyDescent="0.2">
      <c r="A19" s="193" t="s">
        <v>146</v>
      </c>
      <c r="B19" s="199" t="s">
        <v>147</v>
      </c>
      <c r="C19" s="113">
        <v>19.043789750712772</v>
      </c>
      <c r="D19" s="115">
        <v>2605</v>
      </c>
      <c r="E19" s="114">
        <v>1975</v>
      </c>
      <c r="F19" s="114">
        <v>3015</v>
      </c>
      <c r="G19" s="114">
        <v>2158</v>
      </c>
      <c r="H19" s="140">
        <v>2389</v>
      </c>
      <c r="I19" s="115">
        <v>216</v>
      </c>
      <c r="J19" s="116">
        <v>9.0414399330263713</v>
      </c>
    </row>
    <row r="20" spans="1:15" s="287" customFormat="1" ht="24.95" customHeight="1" x14ac:dyDescent="0.2">
      <c r="A20" s="193" t="s">
        <v>148</v>
      </c>
      <c r="B20" s="199" t="s">
        <v>149</v>
      </c>
      <c r="C20" s="113">
        <v>8.8822282330579725</v>
      </c>
      <c r="D20" s="115">
        <v>1215</v>
      </c>
      <c r="E20" s="114">
        <v>1328</v>
      </c>
      <c r="F20" s="114">
        <v>1664</v>
      </c>
      <c r="G20" s="114">
        <v>1024</v>
      </c>
      <c r="H20" s="140">
        <v>1509</v>
      </c>
      <c r="I20" s="115">
        <v>-294</v>
      </c>
      <c r="J20" s="116">
        <v>-19.483101391650099</v>
      </c>
      <c r="K20" s="110"/>
      <c r="L20" s="110"/>
      <c r="M20" s="110"/>
      <c r="N20" s="110"/>
      <c r="O20" s="110"/>
    </row>
    <row r="21" spans="1:15" s="110" customFormat="1" ht="24.95" customHeight="1" x14ac:dyDescent="0.2">
      <c r="A21" s="201" t="s">
        <v>150</v>
      </c>
      <c r="B21" s="202" t="s">
        <v>151</v>
      </c>
      <c r="C21" s="113">
        <v>4.4082169749250673</v>
      </c>
      <c r="D21" s="115">
        <v>603</v>
      </c>
      <c r="E21" s="114">
        <v>616</v>
      </c>
      <c r="F21" s="114">
        <v>805</v>
      </c>
      <c r="G21" s="114">
        <v>687</v>
      </c>
      <c r="H21" s="140">
        <v>726</v>
      </c>
      <c r="I21" s="115">
        <v>-123</v>
      </c>
      <c r="J21" s="116">
        <v>-16.942148760330578</v>
      </c>
    </row>
    <row r="22" spans="1:15" s="110" customFormat="1" ht="24.95" customHeight="1" x14ac:dyDescent="0.2">
      <c r="A22" s="201" t="s">
        <v>152</v>
      </c>
      <c r="B22" s="199" t="s">
        <v>153</v>
      </c>
      <c r="C22" s="113">
        <v>3.6771693837268806</v>
      </c>
      <c r="D22" s="115">
        <v>503</v>
      </c>
      <c r="E22" s="114">
        <v>331</v>
      </c>
      <c r="F22" s="114">
        <v>521</v>
      </c>
      <c r="G22" s="114">
        <v>334</v>
      </c>
      <c r="H22" s="140">
        <v>437</v>
      </c>
      <c r="I22" s="115">
        <v>66</v>
      </c>
      <c r="J22" s="116">
        <v>15.102974828375286</v>
      </c>
    </row>
    <row r="23" spans="1:15" s="110" customFormat="1" ht="24.95" customHeight="1" x14ac:dyDescent="0.2">
      <c r="A23" s="193" t="s">
        <v>154</v>
      </c>
      <c r="B23" s="199" t="s">
        <v>155</v>
      </c>
      <c r="C23" s="113">
        <v>1.5278894656042108</v>
      </c>
      <c r="D23" s="115">
        <v>209</v>
      </c>
      <c r="E23" s="114">
        <v>80</v>
      </c>
      <c r="F23" s="114">
        <v>144</v>
      </c>
      <c r="G23" s="114">
        <v>73</v>
      </c>
      <c r="H23" s="140">
        <v>136</v>
      </c>
      <c r="I23" s="115">
        <v>73</v>
      </c>
      <c r="J23" s="116">
        <v>53.676470588235297</v>
      </c>
    </row>
    <row r="24" spans="1:15" s="110" customFormat="1" ht="24.95" customHeight="1" x14ac:dyDescent="0.2">
      <c r="A24" s="193" t="s">
        <v>156</v>
      </c>
      <c r="B24" s="199" t="s">
        <v>221</v>
      </c>
      <c r="C24" s="113">
        <v>10.234666276774618</v>
      </c>
      <c r="D24" s="115">
        <v>1400</v>
      </c>
      <c r="E24" s="114">
        <v>766</v>
      </c>
      <c r="F24" s="114">
        <v>1446</v>
      </c>
      <c r="G24" s="114">
        <v>962</v>
      </c>
      <c r="H24" s="140">
        <v>1303</v>
      </c>
      <c r="I24" s="115">
        <v>97</v>
      </c>
      <c r="J24" s="116">
        <v>7.4443591711435149</v>
      </c>
    </row>
    <row r="25" spans="1:15" s="110" customFormat="1" ht="24.95" customHeight="1" x14ac:dyDescent="0.2">
      <c r="A25" s="193" t="s">
        <v>222</v>
      </c>
      <c r="B25" s="204" t="s">
        <v>159</v>
      </c>
      <c r="C25" s="113">
        <v>7.8148987499086191</v>
      </c>
      <c r="D25" s="115">
        <v>1069</v>
      </c>
      <c r="E25" s="114">
        <v>808</v>
      </c>
      <c r="F25" s="114">
        <v>1240</v>
      </c>
      <c r="G25" s="114">
        <v>1093</v>
      </c>
      <c r="H25" s="140">
        <v>1047</v>
      </c>
      <c r="I25" s="115">
        <v>22</v>
      </c>
      <c r="J25" s="116">
        <v>2.1012416427889207</v>
      </c>
    </row>
    <row r="26" spans="1:15" s="110" customFormat="1" ht="24.95" customHeight="1" x14ac:dyDescent="0.2">
      <c r="A26" s="201">
        <v>782.78300000000002</v>
      </c>
      <c r="B26" s="203" t="s">
        <v>160</v>
      </c>
      <c r="C26" s="113">
        <v>4.2912493603333575</v>
      </c>
      <c r="D26" s="115">
        <v>587</v>
      </c>
      <c r="E26" s="114">
        <v>556</v>
      </c>
      <c r="F26" s="114">
        <v>746</v>
      </c>
      <c r="G26" s="114">
        <v>586</v>
      </c>
      <c r="H26" s="140">
        <v>621</v>
      </c>
      <c r="I26" s="115">
        <v>-34</v>
      </c>
      <c r="J26" s="116">
        <v>-5.4750402576489536</v>
      </c>
    </row>
    <row r="27" spans="1:15" s="110" customFormat="1" ht="24.95" customHeight="1" x14ac:dyDescent="0.2">
      <c r="A27" s="193" t="s">
        <v>161</v>
      </c>
      <c r="B27" s="199" t="s">
        <v>162</v>
      </c>
      <c r="C27" s="113">
        <v>1.7398932670516851</v>
      </c>
      <c r="D27" s="115">
        <v>238</v>
      </c>
      <c r="E27" s="114">
        <v>225</v>
      </c>
      <c r="F27" s="114">
        <v>430</v>
      </c>
      <c r="G27" s="114">
        <v>239</v>
      </c>
      <c r="H27" s="140">
        <v>236</v>
      </c>
      <c r="I27" s="115">
        <v>2</v>
      </c>
      <c r="J27" s="116">
        <v>0.84745762711864403</v>
      </c>
    </row>
    <row r="28" spans="1:15" s="110" customFormat="1" ht="24.95" customHeight="1" x14ac:dyDescent="0.2">
      <c r="A28" s="193" t="s">
        <v>163</v>
      </c>
      <c r="B28" s="199" t="s">
        <v>164</v>
      </c>
      <c r="C28" s="113">
        <v>2.3247313400102345</v>
      </c>
      <c r="D28" s="115">
        <v>318</v>
      </c>
      <c r="E28" s="114">
        <v>283</v>
      </c>
      <c r="F28" s="114">
        <v>605</v>
      </c>
      <c r="G28" s="114">
        <v>252</v>
      </c>
      <c r="H28" s="140">
        <v>314</v>
      </c>
      <c r="I28" s="115">
        <v>4</v>
      </c>
      <c r="J28" s="116">
        <v>1.2738853503184713</v>
      </c>
    </row>
    <row r="29" spans="1:15" s="110" customFormat="1" ht="24.95" customHeight="1" x14ac:dyDescent="0.2">
      <c r="A29" s="193">
        <v>86</v>
      </c>
      <c r="B29" s="199" t="s">
        <v>165</v>
      </c>
      <c r="C29" s="113">
        <v>4.7079464873163239</v>
      </c>
      <c r="D29" s="115">
        <v>644</v>
      </c>
      <c r="E29" s="114">
        <v>661</v>
      </c>
      <c r="F29" s="114">
        <v>773</v>
      </c>
      <c r="G29" s="114">
        <v>608</v>
      </c>
      <c r="H29" s="140">
        <v>644</v>
      </c>
      <c r="I29" s="115">
        <v>0</v>
      </c>
      <c r="J29" s="116">
        <v>0</v>
      </c>
    </row>
    <row r="30" spans="1:15" s="110" customFormat="1" ht="24.95" customHeight="1" x14ac:dyDescent="0.2">
      <c r="A30" s="193">
        <v>87.88</v>
      </c>
      <c r="B30" s="204" t="s">
        <v>166</v>
      </c>
      <c r="C30" s="113">
        <v>5.5632721690182034</v>
      </c>
      <c r="D30" s="115">
        <v>761</v>
      </c>
      <c r="E30" s="114">
        <v>896</v>
      </c>
      <c r="F30" s="114">
        <v>1213</v>
      </c>
      <c r="G30" s="114">
        <v>840</v>
      </c>
      <c r="H30" s="140">
        <v>734</v>
      </c>
      <c r="I30" s="115">
        <v>27</v>
      </c>
      <c r="J30" s="116">
        <v>3.6784741144414168</v>
      </c>
    </row>
    <row r="31" spans="1:15" s="110" customFormat="1" ht="24.95" customHeight="1" x14ac:dyDescent="0.2">
      <c r="A31" s="193" t="s">
        <v>167</v>
      </c>
      <c r="B31" s="199" t="s">
        <v>168</v>
      </c>
      <c r="C31" s="113">
        <v>3.2239198771840045</v>
      </c>
      <c r="D31" s="115">
        <v>441</v>
      </c>
      <c r="E31" s="114">
        <v>698</v>
      </c>
      <c r="F31" s="114">
        <v>636</v>
      </c>
      <c r="G31" s="114">
        <v>483</v>
      </c>
      <c r="H31" s="140">
        <v>494</v>
      </c>
      <c r="I31" s="115">
        <v>-53</v>
      </c>
      <c r="J31" s="116">
        <v>-10.728744939271255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0.46787045836683966</v>
      </c>
      <c r="D34" s="115">
        <v>64</v>
      </c>
      <c r="E34" s="114">
        <v>35</v>
      </c>
      <c r="F34" s="114">
        <v>85</v>
      </c>
      <c r="G34" s="114">
        <v>76</v>
      </c>
      <c r="H34" s="140">
        <v>56</v>
      </c>
      <c r="I34" s="115">
        <v>8</v>
      </c>
      <c r="J34" s="116">
        <v>14.285714285714286</v>
      </c>
    </row>
    <row r="35" spans="1:10" s="110" customFormat="1" ht="24.95" customHeight="1" x14ac:dyDescent="0.2">
      <c r="A35" s="292" t="s">
        <v>171</v>
      </c>
      <c r="B35" s="293" t="s">
        <v>172</v>
      </c>
      <c r="C35" s="113">
        <v>22.092258206009213</v>
      </c>
      <c r="D35" s="115">
        <v>3022</v>
      </c>
      <c r="E35" s="114">
        <v>2211</v>
      </c>
      <c r="F35" s="114">
        <v>3740</v>
      </c>
      <c r="G35" s="114">
        <v>3248</v>
      </c>
      <c r="H35" s="140">
        <v>4094</v>
      </c>
      <c r="I35" s="115">
        <v>-1072</v>
      </c>
      <c r="J35" s="116">
        <v>-26.18466047874939</v>
      </c>
    </row>
    <row r="36" spans="1:10" s="110" customFormat="1" ht="24.95" customHeight="1" x14ac:dyDescent="0.2">
      <c r="A36" s="294" t="s">
        <v>173</v>
      </c>
      <c r="B36" s="295" t="s">
        <v>174</v>
      </c>
      <c r="C36" s="125">
        <v>77.439871335623948</v>
      </c>
      <c r="D36" s="143">
        <v>10593</v>
      </c>
      <c r="E36" s="144">
        <v>9223</v>
      </c>
      <c r="F36" s="144">
        <v>13238</v>
      </c>
      <c r="G36" s="144">
        <v>9339</v>
      </c>
      <c r="H36" s="145">
        <v>10590</v>
      </c>
      <c r="I36" s="143">
        <v>3</v>
      </c>
      <c r="J36" s="146">
        <v>2.8328611898016998E-2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13679</v>
      </c>
      <c r="F11" s="264">
        <v>11469</v>
      </c>
      <c r="G11" s="264">
        <v>17063</v>
      </c>
      <c r="H11" s="264">
        <v>12663</v>
      </c>
      <c r="I11" s="265">
        <v>14741</v>
      </c>
      <c r="J11" s="263">
        <v>-1062</v>
      </c>
      <c r="K11" s="266">
        <v>-7.2043959025846283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23.291176255574239</v>
      </c>
      <c r="E13" s="115">
        <v>3186</v>
      </c>
      <c r="F13" s="114">
        <v>2706</v>
      </c>
      <c r="G13" s="114">
        <v>3712</v>
      </c>
      <c r="H13" s="114">
        <v>3425</v>
      </c>
      <c r="I13" s="140">
        <v>3916</v>
      </c>
      <c r="J13" s="115">
        <v>-730</v>
      </c>
      <c r="K13" s="116">
        <v>-18.6414708886619</v>
      </c>
    </row>
    <row r="14" spans="1:15" ht="15.95" customHeight="1" x14ac:dyDescent="0.2">
      <c r="A14" s="306" t="s">
        <v>230</v>
      </c>
      <c r="B14" s="307"/>
      <c r="C14" s="308"/>
      <c r="D14" s="113">
        <v>52.723152277213245</v>
      </c>
      <c r="E14" s="115">
        <v>7212</v>
      </c>
      <c r="F14" s="114">
        <v>6185</v>
      </c>
      <c r="G14" s="114">
        <v>10160</v>
      </c>
      <c r="H14" s="114">
        <v>6502</v>
      </c>
      <c r="I14" s="140">
        <v>7608</v>
      </c>
      <c r="J14" s="115">
        <v>-396</v>
      </c>
      <c r="K14" s="116">
        <v>-5.205047318611987</v>
      </c>
    </row>
    <row r="15" spans="1:15" ht="15.95" customHeight="1" x14ac:dyDescent="0.2">
      <c r="A15" s="306" t="s">
        <v>231</v>
      </c>
      <c r="B15" s="307"/>
      <c r="C15" s="308"/>
      <c r="D15" s="113">
        <v>12.237736676657651</v>
      </c>
      <c r="E15" s="115">
        <v>1674</v>
      </c>
      <c r="F15" s="114">
        <v>1360</v>
      </c>
      <c r="G15" s="114">
        <v>1726</v>
      </c>
      <c r="H15" s="114">
        <v>1380</v>
      </c>
      <c r="I15" s="140">
        <v>1728</v>
      </c>
      <c r="J15" s="115">
        <v>-54</v>
      </c>
      <c r="K15" s="116">
        <v>-3.125</v>
      </c>
    </row>
    <row r="16" spans="1:15" ht="15.95" customHeight="1" x14ac:dyDescent="0.2">
      <c r="A16" s="306" t="s">
        <v>232</v>
      </c>
      <c r="B16" s="307"/>
      <c r="C16" s="308"/>
      <c r="D16" s="113">
        <v>11.477447181811536</v>
      </c>
      <c r="E16" s="115">
        <v>1570</v>
      </c>
      <c r="F16" s="114">
        <v>1188</v>
      </c>
      <c r="G16" s="114">
        <v>1394</v>
      </c>
      <c r="H16" s="114">
        <v>1331</v>
      </c>
      <c r="I16" s="140">
        <v>1462</v>
      </c>
      <c r="J16" s="115">
        <v>108</v>
      </c>
      <c r="K16" s="116">
        <v>7.387140902872777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0.57752759704656775</v>
      </c>
      <c r="E18" s="115">
        <v>79</v>
      </c>
      <c r="F18" s="114">
        <v>47</v>
      </c>
      <c r="G18" s="114">
        <v>83</v>
      </c>
      <c r="H18" s="114">
        <v>78</v>
      </c>
      <c r="I18" s="140">
        <v>65</v>
      </c>
      <c r="J18" s="115">
        <v>14</v>
      </c>
      <c r="K18" s="116">
        <v>21.53846153846154</v>
      </c>
    </row>
    <row r="19" spans="1:11" ht="14.1" customHeight="1" x14ac:dyDescent="0.2">
      <c r="A19" s="306" t="s">
        <v>235</v>
      </c>
      <c r="B19" s="307" t="s">
        <v>236</v>
      </c>
      <c r="C19" s="308"/>
      <c r="D19" s="113">
        <v>0.32166094012720226</v>
      </c>
      <c r="E19" s="115">
        <v>44</v>
      </c>
      <c r="F19" s="114">
        <v>26</v>
      </c>
      <c r="G19" s="114">
        <v>49</v>
      </c>
      <c r="H19" s="114">
        <v>39</v>
      </c>
      <c r="I19" s="140">
        <v>26</v>
      </c>
      <c r="J19" s="115">
        <v>18</v>
      </c>
      <c r="K19" s="116">
        <v>69.230769230769226</v>
      </c>
    </row>
    <row r="20" spans="1:11" ht="14.1" customHeight="1" x14ac:dyDescent="0.2">
      <c r="A20" s="306">
        <v>12</v>
      </c>
      <c r="B20" s="307" t="s">
        <v>237</v>
      </c>
      <c r="C20" s="308"/>
      <c r="D20" s="113">
        <v>1.2574018568608816</v>
      </c>
      <c r="E20" s="115">
        <v>172</v>
      </c>
      <c r="F20" s="114">
        <v>96</v>
      </c>
      <c r="G20" s="114">
        <v>199</v>
      </c>
      <c r="H20" s="114">
        <v>196</v>
      </c>
      <c r="I20" s="140">
        <v>160</v>
      </c>
      <c r="J20" s="115">
        <v>12</v>
      </c>
      <c r="K20" s="116">
        <v>7.5</v>
      </c>
    </row>
    <row r="21" spans="1:11" ht="14.1" customHeight="1" x14ac:dyDescent="0.2">
      <c r="A21" s="306">
        <v>21</v>
      </c>
      <c r="B21" s="307" t="s">
        <v>238</v>
      </c>
      <c r="C21" s="308"/>
      <c r="D21" s="113">
        <v>5.1173331383873089E-2</v>
      </c>
      <c r="E21" s="115">
        <v>7</v>
      </c>
      <c r="F21" s="114">
        <v>7</v>
      </c>
      <c r="G21" s="114">
        <v>14</v>
      </c>
      <c r="H21" s="114">
        <v>13</v>
      </c>
      <c r="I21" s="140" t="s">
        <v>514</v>
      </c>
      <c r="J21" s="115" t="s">
        <v>514</v>
      </c>
      <c r="K21" s="116" t="s">
        <v>514</v>
      </c>
    </row>
    <row r="22" spans="1:11" ht="14.1" customHeight="1" x14ac:dyDescent="0.2">
      <c r="A22" s="306">
        <v>22</v>
      </c>
      <c r="B22" s="307" t="s">
        <v>239</v>
      </c>
      <c r="C22" s="308"/>
      <c r="D22" s="113">
        <v>0.7237371152862051</v>
      </c>
      <c r="E22" s="115">
        <v>99</v>
      </c>
      <c r="F22" s="114">
        <v>93</v>
      </c>
      <c r="G22" s="114">
        <v>172</v>
      </c>
      <c r="H22" s="114">
        <v>115</v>
      </c>
      <c r="I22" s="140">
        <v>131</v>
      </c>
      <c r="J22" s="115">
        <v>-32</v>
      </c>
      <c r="K22" s="116">
        <v>-24.427480916030536</v>
      </c>
    </row>
    <row r="23" spans="1:11" ht="14.1" customHeight="1" x14ac:dyDescent="0.2">
      <c r="A23" s="306">
        <v>23</v>
      </c>
      <c r="B23" s="307" t="s">
        <v>240</v>
      </c>
      <c r="C23" s="308"/>
      <c r="D23" s="113">
        <v>0.51173331383873089</v>
      </c>
      <c r="E23" s="115">
        <v>70</v>
      </c>
      <c r="F23" s="114">
        <v>75</v>
      </c>
      <c r="G23" s="114">
        <v>104</v>
      </c>
      <c r="H23" s="114">
        <v>64</v>
      </c>
      <c r="I23" s="140">
        <v>70</v>
      </c>
      <c r="J23" s="115">
        <v>0</v>
      </c>
      <c r="K23" s="116">
        <v>0</v>
      </c>
    </row>
    <row r="24" spans="1:11" ht="14.1" customHeight="1" x14ac:dyDescent="0.2">
      <c r="A24" s="306">
        <v>24</v>
      </c>
      <c r="B24" s="307" t="s">
        <v>241</v>
      </c>
      <c r="C24" s="308"/>
      <c r="D24" s="113">
        <v>3.8672417574384093</v>
      </c>
      <c r="E24" s="115">
        <v>529</v>
      </c>
      <c r="F24" s="114">
        <v>371</v>
      </c>
      <c r="G24" s="114">
        <v>692</v>
      </c>
      <c r="H24" s="114">
        <v>718</v>
      </c>
      <c r="I24" s="140">
        <v>1250</v>
      </c>
      <c r="J24" s="115">
        <v>-721</v>
      </c>
      <c r="K24" s="116">
        <v>-57.68</v>
      </c>
    </row>
    <row r="25" spans="1:11" ht="14.1" customHeight="1" x14ac:dyDescent="0.2">
      <c r="A25" s="306">
        <v>25</v>
      </c>
      <c r="B25" s="307" t="s">
        <v>242</v>
      </c>
      <c r="C25" s="308"/>
      <c r="D25" s="113">
        <v>5.3731997953066744</v>
      </c>
      <c r="E25" s="115">
        <v>735</v>
      </c>
      <c r="F25" s="114">
        <v>502</v>
      </c>
      <c r="G25" s="114">
        <v>902</v>
      </c>
      <c r="H25" s="114">
        <v>743</v>
      </c>
      <c r="I25" s="140">
        <v>888</v>
      </c>
      <c r="J25" s="115">
        <v>-153</v>
      </c>
      <c r="K25" s="116">
        <v>-17.22972972972973</v>
      </c>
    </row>
    <row r="26" spans="1:11" ht="14.1" customHeight="1" x14ac:dyDescent="0.2">
      <c r="A26" s="306">
        <v>26</v>
      </c>
      <c r="B26" s="307" t="s">
        <v>243</v>
      </c>
      <c r="C26" s="308"/>
      <c r="D26" s="113">
        <v>2.4416989546019447</v>
      </c>
      <c r="E26" s="115">
        <v>334</v>
      </c>
      <c r="F26" s="114">
        <v>288</v>
      </c>
      <c r="G26" s="114">
        <v>536</v>
      </c>
      <c r="H26" s="114">
        <v>269</v>
      </c>
      <c r="I26" s="140">
        <v>378</v>
      </c>
      <c r="J26" s="115">
        <v>-44</v>
      </c>
      <c r="K26" s="116">
        <v>-11.640211640211641</v>
      </c>
    </row>
    <row r="27" spans="1:11" ht="14.1" customHeight="1" x14ac:dyDescent="0.2">
      <c r="A27" s="306">
        <v>27</v>
      </c>
      <c r="B27" s="307" t="s">
        <v>244</v>
      </c>
      <c r="C27" s="308"/>
      <c r="D27" s="113">
        <v>2.1273484903867241</v>
      </c>
      <c r="E27" s="115">
        <v>291</v>
      </c>
      <c r="F27" s="114">
        <v>456</v>
      </c>
      <c r="G27" s="114">
        <v>298</v>
      </c>
      <c r="H27" s="114">
        <v>283</v>
      </c>
      <c r="I27" s="140">
        <v>435</v>
      </c>
      <c r="J27" s="115">
        <v>-144</v>
      </c>
      <c r="K27" s="116">
        <v>-33.103448275862071</v>
      </c>
    </row>
    <row r="28" spans="1:11" ht="14.1" customHeight="1" x14ac:dyDescent="0.2">
      <c r="A28" s="306">
        <v>28</v>
      </c>
      <c r="B28" s="307" t="s">
        <v>245</v>
      </c>
      <c r="C28" s="308"/>
      <c r="D28" s="113">
        <v>0.24124570509540172</v>
      </c>
      <c r="E28" s="115">
        <v>33</v>
      </c>
      <c r="F28" s="114">
        <v>17</v>
      </c>
      <c r="G28" s="114">
        <v>20</v>
      </c>
      <c r="H28" s="114">
        <v>25</v>
      </c>
      <c r="I28" s="140">
        <v>28</v>
      </c>
      <c r="J28" s="115">
        <v>5</v>
      </c>
      <c r="K28" s="116">
        <v>17.857142857142858</v>
      </c>
    </row>
    <row r="29" spans="1:11" ht="14.1" customHeight="1" x14ac:dyDescent="0.2">
      <c r="A29" s="306">
        <v>29</v>
      </c>
      <c r="B29" s="307" t="s">
        <v>246</v>
      </c>
      <c r="C29" s="308"/>
      <c r="D29" s="113">
        <v>2.5367351414577088</v>
      </c>
      <c r="E29" s="115">
        <v>347</v>
      </c>
      <c r="F29" s="114">
        <v>348</v>
      </c>
      <c r="G29" s="114">
        <v>446</v>
      </c>
      <c r="H29" s="114">
        <v>442</v>
      </c>
      <c r="I29" s="140">
        <v>466</v>
      </c>
      <c r="J29" s="115">
        <v>-119</v>
      </c>
      <c r="K29" s="116">
        <v>-25.536480686695278</v>
      </c>
    </row>
    <row r="30" spans="1:11" ht="14.1" customHeight="1" x14ac:dyDescent="0.2">
      <c r="A30" s="306" t="s">
        <v>247</v>
      </c>
      <c r="B30" s="307" t="s">
        <v>248</v>
      </c>
      <c r="C30" s="308"/>
      <c r="D30" s="113" t="s">
        <v>514</v>
      </c>
      <c r="E30" s="115" t="s">
        <v>514</v>
      </c>
      <c r="F30" s="114">
        <v>74</v>
      </c>
      <c r="G30" s="114" t="s">
        <v>514</v>
      </c>
      <c r="H30" s="114">
        <v>129</v>
      </c>
      <c r="I30" s="140" t="s">
        <v>514</v>
      </c>
      <c r="J30" s="115" t="s">
        <v>514</v>
      </c>
      <c r="K30" s="116" t="s">
        <v>514</v>
      </c>
    </row>
    <row r="31" spans="1:11" ht="14.1" customHeight="1" x14ac:dyDescent="0.2">
      <c r="A31" s="306" t="s">
        <v>249</v>
      </c>
      <c r="B31" s="307" t="s">
        <v>250</v>
      </c>
      <c r="C31" s="308"/>
      <c r="D31" s="113">
        <v>1.9592075444111412</v>
      </c>
      <c r="E31" s="115">
        <v>268</v>
      </c>
      <c r="F31" s="114">
        <v>274</v>
      </c>
      <c r="G31" s="114">
        <v>344</v>
      </c>
      <c r="H31" s="114">
        <v>313</v>
      </c>
      <c r="I31" s="140">
        <v>354</v>
      </c>
      <c r="J31" s="115">
        <v>-86</v>
      </c>
      <c r="K31" s="116">
        <v>-24.293785310734464</v>
      </c>
    </row>
    <row r="32" spans="1:11" ht="14.1" customHeight="1" x14ac:dyDescent="0.2">
      <c r="A32" s="306">
        <v>31</v>
      </c>
      <c r="B32" s="307" t="s">
        <v>251</v>
      </c>
      <c r="C32" s="308"/>
      <c r="D32" s="113">
        <v>0.89918853717377001</v>
      </c>
      <c r="E32" s="115">
        <v>123</v>
      </c>
      <c r="F32" s="114">
        <v>81</v>
      </c>
      <c r="G32" s="114">
        <v>130</v>
      </c>
      <c r="H32" s="114">
        <v>78</v>
      </c>
      <c r="I32" s="140">
        <v>103</v>
      </c>
      <c r="J32" s="115">
        <v>20</v>
      </c>
      <c r="K32" s="116">
        <v>19.417475728155338</v>
      </c>
    </row>
    <row r="33" spans="1:11" ht="14.1" customHeight="1" x14ac:dyDescent="0.2">
      <c r="A33" s="306">
        <v>32</v>
      </c>
      <c r="B33" s="307" t="s">
        <v>252</v>
      </c>
      <c r="C33" s="308"/>
      <c r="D33" s="113">
        <v>3.2166094012720228</v>
      </c>
      <c r="E33" s="115">
        <v>440</v>
      </c>
      <c r="F33" s="114">
        <v>320</v>
      </c>
      <c r="G33" s="114">
        <v>440</v>
      </c>
      <c r="H33" s="114">
        <v>381</v>
      </c>
      <c r="I33" s="140">
        <v>285</v>
      </c>
      <c r="J33" s="115">
        <v>155</v>
      </c>
      <c r="K33" s="116">
        <v>54.385964912280699</v>
      </c>
    </row>
    <row r="34" spans="1:11" ht="14.1" customHeight="1" x14ac:dyDescent="0.2">
      <c r="A34" s="306">
        <v>33</v>
      </c>
      <c r="B34" s="307" t="s">
        <v>253</v>
      </c>
      <c r="C34" s="308"/>
      <c r="D34" s="113">
        <v>1.3451275678046641</v>
      </c>
      <c r="E34" s="115">
        <v>184</v>
      </c>
      <c r="F34" s="114">
        <v>105</v>
      </c>
      <c r="G34" s="114">
        <v>235</v>
      </c>
      <c r="H34" s="114">
        <v>144</v>
      </c>
      <c r="I34" s="140">
        <v>179</v>
      </c>
      <c r="J34" s="115">
        <v>5</v>
      </c>
      <c r="K34" s="116">
        <v>2.7932960893854748</v>
      </c>
    </row>
    <row r="35" spans="1:11" ht="14.1" customHeight="1" x14ac:dyDescent="0.2">
      <c r="A35" s="306">
        <v>34</v>
      </c>
      <c r="B35" s="307" t="s">
        <v>254</v>
      </c>
      <c r="C35" s="308"/>
      <c r="D35" s="113">
        <v>2.3832151473060894</v>
      </c>
      <c r="E35" s="115">
        <v>326</v>
      </c>
      <c r="F35" s="114">
        <v>221</v>
      </c>
      <c r="G35" s="114">
        <v>409</v>
      </c>
      <c r="H35" s="114">
        <v>282</v>
      </c>
      <c r="I35" s="140">
        <v>273</v>
      </c>
      <c r="J35" s="115">
        <v>53</v>
      </c>
      <c r="K35" s="116">
        <v>19.413919413919412</v>
      </c>
    </row>
    <row r="36" spans="1:11" ht="14.1" customHeight="1" x14ac:dyDescent="0.2">
      <c r="A36" s="306">
        <v>41</v>
      </c>
      <c r="B36" s="307" t="s">
        <v>255</v>
      </c>
      <c r="C36" s="308"/>
      <c r="D36" s="113">
        <v>0.67256378390233207</v>
      </c>
      <c r="E36" s="115">
        <v>92</v>
      </c>
      <c r="F36" s="114">
        <v>62</v>
      </c>
      <c r="G36" s="114">
        <v>101</v>
      </c>
      <c r="H36" s="114">
        <v>92</v>
      </c>
      <c r="I36" s="140">
        <v>107</v>
      </c>
      <c r="J36" s="115">
        <v>-15</v>
      </c>
      <c r="K36" s="116">
        <v>-14.018691588785046</v>
      </c>
    </row>
    <row r="37" spans="1:11" ht="14.1" customHeight="1" x14ac:dyDescent="0.2">
      <c r="A37" s="306">
        <v>42</v>
      </c>
      <c r="B37" s="307" t="s">
        <v>256</v>
      </c>
      <c r="C37" s="308"/>
      <c r="D37" s="113">
        <v>0.10234666276774618</v>
      </c>
      <c r="E37" s="115">
        <v>14</v>
      </c>
      <c r="F37" s="114">
        <v>6</v>
      </c>
      <c r="G37" s="114">
        <v>13</v>
      </c>
      <c r="H37" s="114">
        <v>10</v>
      </c>
      <c r="I37" s="140">
        <v>11</v>
      </c>
      <c r="J37" s="115">
        <v>3</v>
      </c>
      <c r="K37" s="116">
        <v>27.272727272727273</v>
      </c>
    </row>
    <row r="38" spans="1:11" ht="14.1" customHeight="1" x14ac:dyDescent="0.2">
      <c r="A38" s="306">
        <v>43</v>
      </c>
      <c r="B38" s="307" t="s">
        <v>257</v>
      </c>
      <c r="C38" s="308"/>
      <c r="D38" s="113">
        <v>3.4066817749835514</v>
      </c>
      <c r="E38" s="115">
        <v>466</v>
      </c>
      <c r="F38" s="114">
        <v>306</v>
      </c>
      <c r="G38" s="114">
        <v>559</v>
      </c>
      <c r="H38" s="114">
        <v>395</v>
      </c>
      <c r="I38" s="140">
        <v>409</v>
      </c>
      <c r="J38" s="115">
        <v>57</v>
      </c>
      <c r="K38" s="116">
        <v>13.93643031784841</v>
      </c>
    </row>
    <row r="39" spans="1:11" ht="14.1" customHeight="1" x14ac:dyDescent="0.2">
      <c r="A39" s="306">
        <v>51</v>
      </c>
      <c r="B39" s="307" t="s">
        <v>258</v>
      </c>
      <c r="C39" s="308"/>
      <c r="D39" s="113">
        <v>8.8676072812340081</v>
      </c>
      <c r="E39" s="115">
        <v>1213</v>
      </c>
      <c r="F39" s="114">
        <v>1078</v>
      </c>
      <c r="G39" s="114">
        <v>1876</v>
      </c>
      <c r="H39" s="114">
        <v>1309</v>
      </c>
      <c r="I39" s="140">
        <v>1591</v>
      </c>
      <c r="J39" s="115">
        <v>-378</v>
      </c>
      <c r="K39" s="116">
        <v>-23.758642363293525</v>
      </c>
    </row>
    <row r="40" spans="1:11" ht="14.1" customHeight="1" x14ac:dyDescent="0.2">
      <c r="A40" s="306" t="s">
        <v>259</v>
      </c>
      <c r="B40" s="307" t="s">
        <v>260</v>
      </c>
      <c r="C40" s="308"/>
      <c r="D40" s="113">
        <v>7.7856568462606912</v>
      </c>
      <c r="E40" s="115">
        <v>1065</v>
      </c>
      <c r="F40" s="114">
        <v>1012</v>
      </c>
      <c r="G40" s="114">
        <v>1716</v>
      </c>
      <c r="H40" s="114">
        <v>1212</v>
      </c>
      <c r="I40" s="140">
        <v>1404</v>
      </c>
      <c r="J40" s="115">
        <v>-339</v>
      </c>
      <c r="K40" s="116">
        <v>-24.145299145299145</v>
      </c>
    </row>
    <row r="41" spans="1:11" ht="14.1" customHeight="1" x14ac:dyDescent="0.2">
      <c r="A41" s="306"/>
      <c r="B41" s="307" t="s">
        <v>261</v>
      </c>
      <c r="C41" s="308"/>
      <c r="D41" s="113">
        <v>6.4843921339279191</v>
      </c>
      <c r="E41" s="115">
        <v>887</v>
      </c>
      <c r="F41" s="114">
        <v>718</v>
      </c>
      <c r="G41" s="114">
        <v>1091</v>
      </c>
      <c r="H41" s="114">
        <v>935</v>
      </c>
      <c r="I41" s="140">
        <v>1208</v>
      </c>
      <c r="J41" s="115">
        <v>-321</v>
      </c>
      <c r="K41" s="116">
        <v>-26.572847682119207</v>
      </c>
    </row>
    <row r="42" spans="1:11" ht="14.1" customHeight="1" x14ac:dyDescent="0.2">
      <c r="A42" s="306">
        <v>52</v>
      </c>
      <c r="B42" s="307" t="s">
        <v>262</v>
      </c>
      <c r="C42" s="308"/>
      <c r="D42" s="113">
        <v>5.329336939834783</v>
      </c>
      <c r="E42" s="115">
        <v>729</v>
      </c>
      <c r="F42" s="114">
        <v>632</v>
      </c>
      <c r="G42" s="114">
        <v>751</v>
      </c>
      <c r="H42" s="114">
        <v>592</v>
      </c>
      <c r="I42" s="140">
        <v>785</v>
      </c>
      <c r="J42" s="115">
        <v>-56</v>
      </c>
      <c r="K42" s="116">
        <v>-7.1337579617834397</v>
      </c>
    </row>
    <row r="43" spans="1:11" ht="14.1" customHeight="1" x14ac:dyDescent="0.2">
      <c r="A43" s="306" t="s">
        <v>263</v>
      </c>
      <c r="B43" s="307" t="s">
        <v>264</v>
      </c>
      <c r="C43" s="308"/>
      <c r="D43" s="113">
        <v>4.92726076467578</v>
      </c>
      <c r="E43" s="115">
        <v>674</v>
      </c>
      <c r="F43" s="114">
        <v>587</v>
      </c>
      <c r="G43" s="114">
        <v>684</v>
      </c>
      <c r="H43" s="114">
        <v>542</v>
      </c>
      <c r="I43" s="140">
        <v>706</v>
      </c>
      <c r="J43" s="115">
        <v>-32</v>
      </c>
      <c r="K43" s="116">
        <v>-4.5325779036827196</v>
      </c>
    </row>
    <row r="44" spans="1:11" ht="14.1" customHeight="1" x14ac:dyDescent="0.2">
      <c r="A44" s="306">
        <v>53</v>
      </c>
      <c r="B44" s="307" t="s">
        <v>265</v>
      </c>
      <c r="C44" s="308"/>
      <c r="D44" s="113">
        <v>1.0234666276774618</v>
      </c>
      <c r="E44" s="115">
        <v>140</v>
      </c>
      <c r="F44" s="114">
        <v>101</v>
      </c>
      <c r="G44" s="114">
        <v>129</v>
      </c>
      <c r="H44" s="114">
        <v>92</v>
      </c>
      <c r="I44" s="140">
        <v>101</v>
      </c>
      <c r="J44" s="115">
        <v>39</v>
      </c>
      <c r="K44" s="116">
        <v>38.613861386138616</v>
      </c>
    </row>
    <row r="45" spans="1:11" ht="14.1" customHeight="1" x14ac:dyDescent="0.2">
      <c r="A45" s="306" t="s">
        <v>266</v>
      </c>
      <c r="B45" s="307" t="s">
        <v>267</v>
      </c>
      <c r="C45" s="308"/>
      <c r="D45" s="113">
        <v>0.91380948899773373</v>
      </c>
      <c r="E45" s="115">
        <v>125</v>
      </c>
      <c r="F45" s="114">
        <v>90</v>
      </c>
      <c r="G45" s="114">
        <v>115</v>
      </c>
      <c r="H45" s="114">
        <v>83</v>
      </c>
      <c r="I45" s="140">
        <v>86</v>
      </c>
      <c r="J45" s="115">
        <v>39</v>
      </c>
      <c r="K45" s="116">
        <v>45.348837209302324</v>
      </c>
    </row>
    <row r="46" spans="1:11" ht="14.1" customHeight="1" x14ac:dyDescent="0.2">
      <c r="A46" s="306">
        <v>54</v>
      </c>
      <c r="B46" s="307" t="s">
        <v>268</v>
      </c>
      <c r="C46" s="308"/>
      <c r="D46" s="113">
        <v>3.1435046421522039</v>
      </c>
      <c r="E46" s="115">
        <v>430</v>
      </c>
      <c r="F46" s="114">
        <v>437</v>
      </c>
      <c r="G46" s="114">
        <v>507</v>
      </c>
      <c r="H46" s="114">
        <v>517</v>
      </c>
      <c r="I46" s="140">
        <v>480</v>
      </c>
      <c r="J46" s="115">
        <v>-50</v>
      </c>
      <c r="K46" s="116">
        <v>-10.416666666666666</v>
      </c>
    </row>
    <row r="47" spans="1:11" ht="14.1" customHeight="1" x14ac:dyDescent="0.2">
      <c r="A47" s="306">
        <v>61</v>
      </c>
      <c r="B47" s="307" t="s">
        <v>269</v>
      </c>
      <c r="C47" s="308"/>
      <c r="D47" s="113">
        <v>5.0807807588273999</v>
      </c>
      <c r="E47" s="115">
        <v>695</v>
      </c>
      <c r="F47" s="114">
        <v>477</v>
      </c>
      <c r="G47" s="114">
        <v>803</v>
      </c>
      <c r="H47" s="114">
        <v>570</v>
      </c>
      <c r="I47" s="140">
        <v>676</v>
      </c>
      <c r="J47" s="115">
        <v>19</v>
      </c>
      <c r="K47" s="116">
        <v>2.8106508875739644</v>
      </c>
    </row>
    <row r="48" spans="1:11" ht="14.1" customHeight="1" x14ac:dyDescent="0.2">
      <c r="A48" s="306">
        <v>62</v>
      </c>
      <c r="B48" s="307" t="s">
        <v>270</v>
      </c>
      <c r="C48" s="308"/>
      <c r="D48" s="113">
        <v>7.7417939907888007</v>
      </c>
      <c r="E48" s="115">
        <v>1059</v>
      </c>
      <c r="F48" s="114">
        <v>871</v>
      </c>
      <c r="G48" s="114">
        <v>1328</v>
      </c>
      <c r="H48" s="114">
        <v>873</v>
      </c>
      <c r="I48" s="140">
        <v>909</v>
      </c>
      <c r="J48" s="115">
        <v>150</v>
      </c>
      <c r="K48" s="116">
        <v>16.501650165016503</v>
      </c>
    </row>
    <row r="49" spans="1:11" ht="14.1" customHeight="1" x14ac:dyDescent="0.2">
      <c r="A49" s="306">
        <v>63</v>
      </c>
      <c r="B49" s="307" t="s">
        <v>271</v>
      </c>
      <c r="C49" s="308"/>
      <c r="D49" s="113">
        <v>3.0411579793844581</v>
      </c>
      <c r="E49" s="115">
        <v>416</v>
      </c>
      <c r="F49" s="114">
        <v>425</v>
      </c>
      <c r="G49" s="114">
        <v>592</v>
      </c>
      <c r="H49" s="114">
        <v>507</v>
      </c>
      <c r="I49" s="140">
        <v>471</v>
      </c>
      <c r="J49" s="115">
        <v>-55</v>
      </c>
      <c r="K49" s="116">
        <v>-11.677282377919321</v>
      </c>
    </row>
    <row r="50" spans="1:11" ht="14.1" customHeight="1" x14ac:dyDescent="0.2">
      <c r="A50" s="306" t="s">
        <v>272</v>
      </c>
      <c r="B50" s="307" t="s">
        <v>273</v>
      </c>
      <c r="C50" s="308"/>
      <c r="D50" s="113">
        <v>0.62870092843044079</v>
      </c>
      <c r="E50" s="115">
        <v>86</v>
      </c>
      <c r="F50" s="114">
        <v>112</v>
      </c>
      <c r="G50" s="114">
        <v>152</v>
      </c>
      <c r="H50" s="114">
        <v>105</v>
      </c>
      <c r="I50" s="140">
        <v>79</v>
      </c>
      <c r="J50" s="115">
        <v>7</v>
      </c>
      <c r="K50" s="116">
        <v>8.8607594936708853</v>
      </c>
    </row>
    <row r="51" spans="1:11" ht="14.1" customHeight="1" x14ac:dyDescent="0.2">
      <c r="A51" s="306" t="s">
        <v>274</v>
      </c>
      <c r="B51" s="307" t="s">
        <v>275</v>
      </c>
      <c r="C51" s="308"/>
      <c r="D51" s="113">
        <v>1.9738284962351049</v>
      </c>
      <c r="E51" s="115">
        <v>270</v>
      </c>
      <c r="F51" s="114">
        <v>284</v>
      </c>
      <c r="G51" s="114">
        <v>392</v>
      </c>
      <c r="H51" s="114">
        <v>365</v>
      </c>
      <c r="I51" s="140">
        <v>336</v>
      </c>
      <c r="J51" s="115">
        <v>-66</v>
      </c>
      <c r="K51" s="116">
        <v>-19.642857142857142</v>
      </c>
    </row>
    <row r="52" spans="1:11" ht="14.1" customHeight="1" x14ac:dyDescent="0.2">
      <c r="A52" s="306">
        <v>71</v>
      </c>
      <c r="B52" s="307" t="s">
        <v>276</v>
      </c>
      <c r="C52" s="308"/>
      <c r="D52" s="113">
        <v>13.129614737919438</v>
      </c>
      <c r="E52" s="115">
        <v>1796</v>
      </c>
      <c r="F52" s="114">
        <v>1262</v>
      </c>
      <c r="G52" s="114">
        <v>1770</v>
      </c>
      <c r="H52" s="114">
        <v>1286</v>
      </c>
      <c r="I52" s="140">
        <v>1671</v>
      </c>
      <c r="J52" s="115">
        <v>125</v>
      </c>
      <c r="K52" s="116">
        <v>7.480550568521843</v>
      </c>
    </row>
    <row r="53" spans="1:11" ht="14.1" customHeight="1" x14ac:dyDescent="0.2">
      <c r="A53" s="306" t="s">
        <v>277</v>
      </c>
      <c r="B53" s="307" t="s">
        <v>278</v>
      </c>
      <c r="C53" s="308"/>
      <c r="D53" s="113">
        <v>4.8102931500840702</v>
      </c>
      <c r="E53" s="115">
        <v>658</v>
      </c>
      <c r="F53" s="114">
        <v>540</v>
      </c>
      <c r="G53" s="114">
        <v>769</v>
      </c>
      <c r="H53" s="114">
        <v>530</v>
      </c>
      <c r="I53" s="140">
        <v>666</v>
      </c>
      <c r="J53" s="115">
        <v>-8</v>
      </c>
      <c r="K53" s="116">
        <v>-1.2012012012012012</v>
      </c>
    </row>
    <row r="54" spans="1:11" ht="14.1" customHeight="1" x14ac:dyDescent="0.2">
      <c r="A54" s="306" t="s">
        <v>279</v>
      </c>
      <c r="B54" s="307" t="s">
        <v>280</v>
      </c>
      <c r="C54" s="308"/>
      <c r="D54" s="113">
        <v>6.6744645076394473</v>
      </c>
      <c r="E54" s="115">
        <v>913</v>
      </c>
      <c r="F54" s="114">
        <v>563</v>
      </c>
      <c r="G54" s="114">
        <v>831</v>
      </c>
      <c r="H54" s="114">
        <v>611</v>
      </c>
      <c r="I54" s="140">
        <v>773</v>
      </c>
      <c r="J54" s="115">
        <v>140</v>
      </c>
      <c r="K54" s="116">
        <v>18.111254851228978</v>
      </c>
    </row>
    <row r="55" spans="1:11" ht="14.1" customHeight="1" x14ac:dyDescent="0.2">
      <c r="A55" s="306">
        <v>72</v>
      </c>
      <c r="B55" s="307" t="s">
        <v>281</v>
      </c>
      <c r="C55" s="308"/>
      <c r="D55" s="113">
        <v>2.5294246655457271</v>
      </c>
      <c r="E55" s="115">
        <v>346</v>
      </c>
      <c r="F55" s="114">
        <v>277</v>
      </c>
      <c r="G55" s="114">
        <v>339</v>
      </c>
      <c r="H55" s="114">
        <v>262</v>
      </c>
      <c r="I55" s="140">
        <v>333</v>
      </c>
      <c r="J55" s="115">
        <v>13</v>
      </c>
      <c r="K55" s="116">
        <v>3.9039039039039038</v>
      </c>
    </row>
    <row r="56" spans="1:11" ht="14.1" customHeight="1" x14ac:dyDescent="0.2">
      <c r="A56" s="306" t="s">
        <v>282</v>
      </c>
      <c r="B56" s="307" t="s">
        <v>283</v>
      </c>
      <c r="C56" s="308"/>
      <c r="D56" s="113">
        <v>0.70180568755025952</v>
      </c>
      <c r="E56" s="115">
        <v>96</v>
      </c>
      <c r="F56" s="114">
        <v>53</v>
      </c>
      <c r="G56" s="114">
        <v>133</v>
      </c>
      <c r="H56" s="114">
        <v>53</v>
      </c>
      <c r="I56" s="140">
        <v>98</v>
      </c>
      <c r="J56" s="115">
        <v>-2</v>
      </c>
      <c r="K56" s="116">
        <v>-2.0408163265306123</v>
      </c>
    </row>
    <row r="57" spans="1:11" ht="14.1" customHeight="1" x14ac:dyDescent="0.2">
      <c r="A57" s="306" t="s">
        <v>284</v>
      </c>
      <c r="B57" s="307" t="s">
        <v>285</v>
      </c>
      <c r="C57" s="308"/>
      <c r="D57" s="113">
        <v>1.3524380437166459</v>
      </c>
      <c r="E57" s="115">
        <v>185</v>
      </c>
      <c r="F57" s="114">
        <v>189</v>
      </c>
      <c r="G57" s="114">
        <v>144</v>
      </c>
      <c r="H57" s="114">
        <v>159</v>
      </c>
      <c r="I57" s="140">
        <v>178</v>
      </c>
      <c r="J57" s="115">
        <v>7</v>
      </c>
      <c r="K57" s="116">
        <v>3.9325842696629212</v>
      </c>
    </row>
    <row r="58" spans="1:11" ht="14.1" customHeight="1" x14ac:dyDescent="0.2">
      <c r="A58" s="306">
        <v>73</v>
      </c>
      <c r="B58" s="307" t="s">
        <v>286</v>
      </c>
      <c r="C58" s="308"/>
      <c r="D58" s="113">
        <v>1.2354704291249361</v>
      </c>
      <c r="E58" s="115">
        <v>169</v>
      </c>
      <c r="F58" s="114">
        <v>142</v>
      </c>
      <c r="G58" s="114">
        <v>230</v>
      </c>
      <c r="H58" s="114">
        <v>169</v>
      </c>
      <c r="I58" s="140">
        <v>165</v>
      </c>
      <c r="J58" s="115">
        <v>4</v>
      </c>
      <c r="K58" s="116">
        <v>2.4242424242424243</v>
      </c>
    </row>
    <row r="59" spans="1:11" ht="14.1" customHeight="1" x14ac:dyDescent="0.2">
      <c r="A59" s="306" t="s">
        <v>287</v>
      </c>
      <c r="B59" s="307" t="s">
        <v>288</v>
      </c>
      <c r="C59" s="308"/>
      <c r="D59" s="113">
        <v>0.840704729877915</v>
      </c>
      <c r="E59" s="115">
        <v>115</v>
      </c>
      <c r="F59" s="114">
        <v>94</v>
      </c>
      <c r="G59" s="114">
        <v>169</v>
      </c>
      <c r="H59" s="114">
        <v>127</v>
      </c>
      <c r="I59" s="140">
        <v>111</v>
      </c>
      <c r="J59" s="115">
        <v>4</v>
      </c>
      <c r="K59" s="116">
        <v>3.6036036036036037</v>
      </c>
    </row>
    <row r="60" spans="1:11" ht="14.1" customHeight="1" x14ac:dyDescent="0.2">
      <c r="A60" s="306">
        <v>81</v>
      </c>
      <c r="B60" s="307" t="s">
        <v>289</v>
      </c>
      <c r="C60" s="308"/>
      <c r="D60" s="113">
        <v>5.8922435850573871</v>
      </c>
      <c r="E60" s="115">
        <v>806</v>
      </c>
      <c r="F60" s="114">
        <v>789</v>
      </c>
      <c r="G60" s="114">
        <v>960</v>
      </c>
      <c r="H60" s="114">
        <v>724</v>
      </c>
      <c r="I60" s="140">
        <v>748</v>
      </c>
      <c r="J60" s="115">
        <v>58</v>
      </c>
      <c r="K60" s="116">
        <v>7.7540106951871657</v>
      </c>
    </row>
    <row r="61" spans="1:11" ht="14.1" customHeight="1" x14ac:dyDescent="0.2">
      <c r="A61" s="306" t="s">
        <v>290</v>
      </c>
      <c r="B61" s="307" t="s">
        <v>291</v>
      </c>
      <c r="C61" s="308"/>
      <c r="D61" s="113">
        <v>2.1346589662987059</v>
      </c>
      <c r="E61" s="115">
        <v>292</v>
      </c>
      <c r="F61" s="114">
        <v>207</v>
      </c>
      <c r="G61" s="114">
        <v>346</v>
      </c>
      <c r="H61" s="114">
        <v>196</v>
      </c>
      <c r="I61" s="140">
        <v>286</v>
      </c>
      <c r="J61" s="115">
        <v>6</v>
      </c>
      <c r="K61" s="116">
        <v>2.0979020979020979</v>
      </c>
    </row>
    <row r="62" spans="1:11" ht="14.1" customHeight="1" x14ac:dyDescent="0.2">
      <c r="A62" s="306" t="s">
        <v>292</v>
      </c>
      <c r="B62" s="307" t="s">
        <v>293</v>
      </c>
      <c r="C62" s="308"/>
      <c r="D62" s="113">
        <v>1.7691351706996126</v>
      </c>
      <c r="E62" s="115">
        <v>242</v>
      </c>
      <c r="F62" s="114">
        <v>321</v>
      </c>
      <c r="G62" s="114">
        <v>358</v>
      </c>
      <c r="H62" s="114">
        <v>219</v>
      </c>
      <c r="I62" s="140">
        <v>220</v>
      </c>
      <c r="J62" s="115">
        <v>22</v>
      </c>
      <c r="K62" s="116">
        <v>10</v>
      </c>
    </row>
    <row r="63" spans="1:11" ht="14.1" customHeight="1" x14ac:dyDescent="0.2">
      <c r="A63" s="306"/>
      <c r="B63" s="307" t="s">
        <v>294</v>
      </c>
      <c r="C63" s="308"/>
      <c r="D63" s="113">
        <v>1.5059580378682653</v>
      </c>
      <c r="E63" s="115">
        <v>206</v>
      </c>
      <c r="F63" s="114">
        <v>278</v>
      </c>
      <c r="G63" s="114">
        <v>282</v>
      </c>
      <c r="H63" s="114">
        <v>190</v>
      </c>
      <c r="I63" s="140">
        <v>181</v>
      </c>
      <c r="J63" s="115">
        <v>25</v>
      </c>
      <c r="K63" s="116">
        <v>13.812154696132596</v>
      </c>
    </row>
    <row r="64" spans="1:11" ht="14.1" customHeight="1" x14ac:dyDescent="0.2">
      <c r="A64" s="306" t="s">
        <v>295</v>
      </c>
      <c r="B64" s="307" t="s">
        <v>296</v>
      </c>
      <c r="C64" s="308"/>
      <c r="D64" s="113">
        <v>0.71642663937422324</v>
      </c>
      <c r="E64" s="115">
        <v>98</v>
      </c>
      <c r="F64" s="114">
        <v>72</v>
      </c>
      <c r="G64" s="114">
        <v>61</v>
      </c>
      <c r="H64" s="114">
        <v>79</v>
      </c>
      <c r="I64" s="140">
        <v>80</v>
      </c>
      <c r="J64" s="115">
        <v>18</v>
      </c>
      <c r="K64" s="116">
        <v>22.5</v>
      </c>
    </row>
    <row r="65" spans="1:11" ht="14.1" customHeight="1" x14ac:dyDescent="0.2">
      <c r="A65" s="306" t="s">
        <v>297</v>
      </c>
      <c r="B65" s="307" t="s">
        <v>298</v>
      </c>
      <c r="C65" s="308"/>
      <c r="D65" s="113">
        <v>0.38745522333503912</v>
      </c>
      <c r="E65" s="115">
        <v>53</v>
      </c>
      <c r="F65" s="114">
        <v>67</v>
      </c>
      <c r="G65" s="114">
        <v>63</v>
      </c>
      <c r="H65" s="114">
        <v>63</v>
      </c>
      <c r="I65" s="140">
        <v>77</v>
      </c>
      <c r="J65" s="115">
        <v>-24</v>
      </c>
      <c r="K65" s="116">
        <v>-31.168831168831169</v>
      </c>
    </row>
    <row r="66" spans="1:11" ht="14.1" customHeight="1" x14ac:dyDescent="0.2">
      <c r="A66" s="306">
        <v>82</v>
      </c>
      <c r="B66" s="307" t="s">
        <v>299</v>
      </c>
      <c r="C66" s="308"/>
      <c r="D66" s="113">
        <v>3.209298925360041</v>
      </c>
      <c r="E66" s="115">
        <v>439</v>
      </c>
      <c r="F66" s="114">
        <v>438</v>
      </c>
      <c r="G66" s="114">
        <v>570</v>
      </c>
      <c r="H66" s="114">
        <v>430</v>
      </c>
      <c r="I66" s="140">
        <v>429</v>
      </c>
      <c r="J66" s="115">
        <v>10</v>
      </c>
      <c r="K66" s="116">
        <v>2.3310023310023311</v>
      </c>
    </row>
    <row r="67" spans="1:11" ht="14.1" customHeight="1" x14ac:dyDescent="0.2">
      <c r="A67" s="306" t="s">
        <v>300</v>
      </c>
      <c r="B67" s="307" t="s">
        <v>301</v>
      </c>
      <c r="C67" s="308"/>
      <c r="D67" s="113">
        <v>1.5863732729000657</v>
      </c>
      <c r="E67" s="115">
        <v>217</v>
      </c>
      <c r="F67" s="114">
        <v>307</v>
      </c>
      <c r="G67" s="114">
        <v>358</v>
      </c>
      <c r="H67" s="114">
        <v>321</v>
      </c>
      <c r="I67" s="140">
        <v>214</v>
      </c>
      <c r="J67" s="115">
        <v>3</v>
      </c>
      <c r="K67" s="116">
        <v>1.4018691588785046</v>
      </c>
    </row>
    <row r="68" spans="1:11" ht="14.1" customHeight="1" x14ac:dyDescent="0.2">
      <c r="A68" s="306" t="s">
        <v>302</v>
      </c>
      <c r="B68" s="307" t="s">
        <v>303</v>
      </c>
      <c r="C68" s="308"/>
      <c r="D68" s="113">
        <v>1.2062285254770087</v>
      </c>
      <c r="E68" s="115">
        <v>165</v>
      </c>
      <c r="F68" s="114">
        <v>99</v>
      </c>
      <c r="G68" s="114">
        <v>145</v>
      </c>
      <c r="H68" s="114">
        <v>77</v>
      </c>
      <c r="I68" s="140">
        <v>158</v>
      </c>
      <c r="J68" s="115">
        <v>7</v>
      </c>
      <c r="K68" s="116">
        <v>4.4303797468354427</v>
      </c>
    </row>
    <row r="69" spans="1:11" ht="14.1" customHeight="1" x14ac:dyDescent="0.2">
      <c r="A69" s="306">
        <v>83</v>
      </c>
      <c r="B69" s="307" t="s">
        <v>304</v>
      </c>
      <c r="C69" s="308"/>
      <c r="D69" s="113">
        <v>4.0573141311499379</v>
      </c>
      <c r="E69" s="115">
        <v>555</v>
      </c>
      <c r="F69" s="114">
        <v>632</v>
      </c>
      <c r="G69" s="114">
        <v>1178</v>
      </c>
      <c r="H69" s="114">
        <v>517</v>
      </c>
      <c r="I69" s="140">
        <v>577</v>
      </c>
      <c r="J69" s="115">
        <v>-22</v>
      </c>
      <c r="K69" s="116">
        <v>-3.8128249566724435</v>
      </c>
    </row>
    <row r="70" spans="1:11" ht="14.1" customHeight="1" x14ac:dyDescent="0.2">
      <c r="A70" s="306" t="s">
        <v>305</v>
      </c>
      <c r="B70" s="307" t="s">
        <v>306</v>
      </c>
      <c r="C70" s="308"/>
      <c r="D70" s="113">
        <v>3.3847503472476057</v>
      </c>
      <c r="E70" s="115">
        <v>463</v>
      </c>
      <c r="F70" s="114">
        <v>546</v>
      </c>
      <c r="G70" s="114">
        <v>1081</v>
      </c>
      <c r="H70" s="114">
        <v>421</v>
      </c>
      <c r="I70" s="140">
        <v>469</v>
      </c>
      <c r="J70" s="115">
        <v>-6</v>
      </c>
      <c r="K70" s="116">
        <v>-1.279317697228145</v>
      </c>
    </row>
    <row r="71" spans="1:11" ht="14.1" customHeight="1" x14ac:dyDescent="0.2">
      <c r="A71" s="306"/>
      <c r="B71" s="307" t="s">
        <v>307</v>
      </c>
      <c r="C71" s="308"/>
      <c r="D71" s="113">
        <v>1.8276189779954675</v>
      </c>
      <c r="E71" s="115">
        <v>250</v>
      </c>
      <c r="F71" s="114">
        <v>261</v>
      </c>
      <c r="G71" s="114">
        <v>636</v>
      </c>
      <c r="H71" s="114">
        <v>181</v>
      </c>
      <c r="I71" s="140">
        <v>251</v>
      </c>
      <c r="J71" s="115">
        <v>-1</v>
      </c>
      <c r="K71" s="116">
        <v>-0.39840637450199201</v>
      </c>
    </row>
    <row r="72" spans="1:11" ht="14.1" customHeight="1" x14ac:dyDescent="0.2">
      <c r="A72" s="306">
        <v>84</v>
      </c>
      <c r="B72" s="307" t="s">
        <v>308</v>
      </c>
      <c r="C72" s="308"/>
      <c r="D72" s="113">
        <v>1.3743694714525916</v>
      </c>
      <c r="E72" s="115">
        <v>188</v>
      </c>
      <c r="F72" s="114">
        <v>169</v>
      </c>
      <c r="G72" s="114">
        <v>232</v>
      </c>
      <c r="H72" s="114">
        <v>177</v>
      </c>
      <c r="I72" s="140">
        <v>198</v>
      </c>
      <c r="J72" s="115">
        <v>-10</v>
      </c>
      <c r="K72" s="116">
        <v>-5.0505050505050502</v>
      </c>
    </row>
    <row r="73" spans="1:11" ht="14.1" customHeight="1" x14ac:dyDescent="0.2">
      <c r="A73" s="306" t="s">
        <v>309</v>
      </c>
      <c r="B73" s="307" t="s">
        <v>310</v>
      </c>
      <c r="C73" s="308"/>
      <c r="D73" s="113">
        <v>0.74566854302215069</v>
      </c>
      <c r="E73" s="115">
        <v>102</v>
      </c>
      <c r="F73" s="114">
        <v>93</v>
      </c>
      <c r="G73" s="114">
        <v>130</v>
      </c>
      <c r="H73" s="114">
        <v>92</v>
      </c>
      <c r="I73" s="140">
        <v>97</v>
      </c>
      <c r="J73" s="115">
        <v>5</v>
      </c>
      <c r="K73" s="116">
        <v>5.1546391752577323</v>
      </c>
    </row>
    <row r="74" spans="1:11" ht="14.1" customHeight="1" x14ac:dyDescent="0.2">
      <c r="A74" s="306" t="s">
        <v>311</v>
      </c>
      <c r="B74" s="307" t="s">
        <v>312</v>
      </c>
      <c r="C74" s="308"/>
      <c r="D74" s="113">
        <v>9.5036186855764315E-2</v>
      </c>
      <c r="E74" s="115">
        <v>13</v>
      </c>
      <c r="F74" s="114">
        <v>23</v>
      </c>
      <c r="G74" s="114">
        <v>25</v>
      </c>
      <c r="H74" s="114">
        <v>24</v>
      </c>
      <c r="I74" s="140">
        <v>25</v>
      </c>
      <c r="J74" s="115">
        <v>-12</v>
      </c>
      <c r="K74" s="116">
        <v>-48</v>
      </c>
    </row>
    <row r="75" spans="1:11" ht="14.1" customHeight="1" x14ac:dyDescent="0.2">
      <c r="A75" s="306" t="s">
        <v>313</v>
      </c>
      <c r="B75" s="307" t="s">
        <v>314</v>
      </c>
      <c r="C75" s="308"/>
      <c r="D75" s="113">
        <v>8.7725710943782439E-2</v>
      </c>
      <c r="E75" s="115">
        <v>12</v>
      </c>
      <c r="F75" s="114">
        <v>3</v>
      </c>
      <c r="G75" s="114">
        <v>4</v>
      </c>
      <c r="H75" s="114">
        <v>4</v>
      </c>
      <c r="I75" s="140">
        <v>9</v>
      </c>
      <c r="J75" s="115">
        <v>3</v>
      </c>
      <c r="K75" s="116">
        <v>33.333333333333336</v>
      </c>
    </row>
    <row r="76" spans="1:11" ht="14.1" customHeight="1" x14ac:dyDescent="0.2">
      <c r="A76" s="306">
        <v>91</v>
      </c>
      <c r="B76" s="307" t="s">
        <v>315</v>
      </c>
      <c r="C76" s="308"/>
      <c r="D76" s="113">
        <v>0.12427809050369179</v>
      </c>
      <c r="E76" s="115">
        <v>17</v>
      </c>
      <c r="F76" s="114">
        <v>12</v>
      </c>
      <c r="G76" s="114">
        <v>32</v>
      </c>
      <c r="H76" s="114">
        <v>17</v>
      </c>
      <c r="I76" s="140">
        <v>18</v>
      </c>
      <c r="J76" s="115">
        <v>-1</v>
      </c>
      <c r="K76" s="116">
        <v>-5.5555555555555554</v>
      </c>
    </row>
    <row r="77" spans="1:11" ht="14.1" customHeight="1" x14ac:dyDescent="0.2">
      <c r="A77" s="306">
        <v>92</v>
      </c>
      <c r="B77" s="307" t="s">
        <v>316</v>
      </c>
      <c r="C77" s="308"/>
      <c r="D77" s="113">
        <v>1.8422399298194312</v>
      </c>
      <c r="E77" s="115">
        <v>252</v>
      </c>
      <c r="F77" s="114">
        <v>247</v>
      </c>
      <c r="G77" s="114">
        <v>234</v>
      </c>
      <c r="H77" s="114">
        <v>226</v>
      </c>
      <c r="I77" s="140">
        <v>236</v>
      </c>
      <c r="J77" s="115">
        <v>16</v>
      </c>
      <c r="K77" s="116">
        <v>6.7796610169491522</v>
      </c>
    </row>
    <row r="78" spans="1:11" ht="14.1" customHeight="1" x14ac:dyDescent="0.2">
      <c r="A78" s="306">
        <v>93</v>
      </c>
      <c r="B78" s="307" t="s">
        <v>317</v>
      </c>
      <c r="C78" s="308"/>
      <c r="D78" s="113">
        <v>0.10965713867972805</v>
      </c>
      <c r="E78" s="115">
        <v>15</v>
      </c>
      <c r="F78" s="114">
        <v>11</v>
      </c>
      <c r="G78" s="114">
        <v>31</v>
      </c>
      <c r="H78" s="114">
        <v>17</v>
      </c>
      <c r="I78" s="140">
        <v>33</v>
      </c>
      <c r="J78" s="115">
        <v>-18</v>
      </c>
      <c r="K78" s="116">
        <v>-54.545454545454547</v>
      </c>
    </row>
    <row r="79" spans="1:11" ht="14.1" customHeight="1" x14ac:dyDescent="0.2">
      <c r="A79" s="306">
        <v>94</v>
      </c>
      <c r="B79" s="307" t="s">
        <v>318</v>
      </c>
      <c r="C79" s="308"/>
      <c r="D79" s="113">
        <v>0.23393522918341983</v>
      </c>
      <c r="E79" s="115">
        <v>32</v>
      </c>
      <c r="F79" s="114">
        <v>35</v>
      </c>
      <c r="G79" s="114">
        <v>74</v>
      </c>
      <c r="H79" s="114">
        <v>22</v>
      </c>
      <c r="I79" s="140">
        <v>43</v>
      </c>
      <c r="J79" s="115">
        <v>-11</v>
      </c>
      <c r="K79" s="116">
        <v>-25.581395348837209</v>
      </c>
    </row>
    <row r="80" spans="1:11" ht="14.1" customHeight="1" x14ac:dyDescent="0.2">
      <c r="A80" s="306" t="s">
        <v>319</v>
      </c>
      <c r="B80" s="307" t="s">
        <v>320</v>
      </c>
      <c r="C80" s="308"/>
      <c r="D80" s="113">
        <v>2.9241903647927479E-2</v>
      </c>
      <c r="E80" s="115">
        <v>4</v>
      </c>
      <c r="F80" s="114">
        <v>3</v>
      </c>
      <c r="G80" s="114">
        <v>3</v>
      </c>
      <c r="H80" s="114">
        <v>3</v>
      </c>
      <c r="I80" s="140" t="s">
        <v>514</v>
      </c>
      <c r="J80" s="115" t="s">
        <v>514</v>
      </c>
      <c r="K80" s="116" t="s">
        <v>514</v>
      </c>
    </row>
    <row r="81" spans="1:11" ht="14.1" customHeight="1" x14ac:dyDescent="0.2">
      <c r="A81" s="310" t="s">
        <v>321</v>
      </c>
      <c r="B81" s="311" t="s">
        <v>334</v>
      </c>
      <c r="C81" s="312"/>
      <c r="D81" s="125">
        <v>0.27048760874332917</v>
      </c>
      <c r="E81" s="143">
        <v>37</v>
      </c>
      <c r="F81" s="144">
        <v>30</v>
      </c>
      <c r="G81" s="144">
        <v>71</v>
      </c>
      <c r="H81" s="144">
        <v>25</v>
      </c>
      <c r="I81" s="145">
        <v>27</v>
      </c>
      <c r="J81" s="143">
        <v>10</v>
      </c>
      <c r="K81" s="146">
        <v>37.037037037037038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14522</v>
      </c>
      <c r="E11" s="114">
        <v>12332</v>
      </c>
      <c r="F11" s="114">
        <v>14775</v>
      </c>
      <c r="G11" s="114">
        <v>12551</v>
      </c>
      <c r="H11" s="140">
        <v>14652</v>
      </c>
      <c r="I11" s="115">
        <v>-130</v>
      </c>
      <c r="J11" s="116">
        <v>-0.8872508872508873</v>
      </c>
    </row>
    <row r="12" spans="1:15" s="110" customFormat="1" ht="24.95" customHeight="1" x14ac:dyDescent="0.2">
      <c r="A12" s="193" t="s">
        <v>132</v>
      </c>
      <c r="B12" s="194" t="s">
        <v>133</v>
      </c>
      <c r="C12" s="113">
        <v>0.43382454207409449</v>
      </c>
      <c r="D12" s="115">
        <v>63</v>
      </c>
      <c r="E12" s="114">
        <v>61</v>
      </c>
      <c r="F12" s="114">
        <v>88</v>
      </c>
      <c r="G12" s="114">
        <v>43</v>
      </c>
      <c r="H12" s="140">
        <v>54</v>
      </c>
      <c r="I12" s="115">
        <v>9</v>
      </c>
      <c r="J12" s="116">
        <v>16.666666666666668</v>
      </c>
    </row>
    <row r="13" spans="1:15" s="110" customFormat="1" ht="24.95" customHeight="1" x14ac:dyDescent="0.2">
      <c r="A13" s="193" t="s">
        <v>134</v>
      </c>
      <c r="B13" s="199" t="s">
        <v>214</v>
      </c>
      <c r="C13" s="113">
        <v>0.80567414956617545</v>
      </c>
      <c r="D13" s="115">
        <v>117</v>
      </c>
      <c r="E13" s="114">
        <v>114</v>
      </c>
      <c r="F13" s="114">
        <v>132</v>
      </c>
      <c r="G13" s="114">
        <v>81</v>
      </c>
      <c r="H13" s="140">
        <v>99</v>
      </c>
      <c r="I13" s="115">
        <v>18</v>
      </c>
      <c r="J13" s="116">
        <v>18.181818181818183</v>
      </c>
    </row>
    <row r="14" spans="1:15" s="287" customFormat="1" ht="24.95" customHeight="1" x14ac:dyDescent="0.2">
      <c r="A14" s="193" t="s">
        <v>215</v>
      </c>
      <c r="B14" s="199" t="s">
        <v>137</v>
      </c>
      <c r="C14" s="113">
        <v>17.31855116375155</v>
      </c>
      <c r="D14" s="115">
        <v>2515</v>
      </c>
      <c r="E14" s="114">
        <v>1885</v>
      </c>
      <c r="F14" s="114">
        <v>2294</v>
      </c>
      <c r="G14" s="114">
        <v>2278</v>
      </c>
      <c r="H14" s="140">
        <v>3202</v>
      </c>
      <c r="I14" s="115">
        <v>-687</v>
      </c>
      <c r="J14" s="116">
        <v>-21.45534041224235</v>
      </c>
      <c r="K14" s="110"/>
      <c r="L14" s="110"/>
      <c r="M14" s="110"/>
      <c r="N14" s="110"/>
      <c r="O14" s="110"/>
    </row>
    <row r="15" spans="1:15" s="110" customFormat="1" ht="24.95" customHeight="1" x14ac:dyDescent="0.2">
      <c r="A15" s="193" t="s">
        <v>216</v>
      </c>
      <c r="B15" s="199" t="s">
        <v>217</v>
      </c>
      <c r="C15" s="113">
        <v>1.9212229720424183</v>
      </c>
      <c r="D15" s="115">
        <v>279</v>
      </c>
      <c r="E15" s="114">
        <v>230</v>
      </c>
      <c r="F15" s="114">
        <v>231</v>
      </c>
      <c r="G15" s="114">
        <v>241</v>
      </c>
      <c r="H15" s="140">
        <v>270</v>
      </c>
      <c r="I15" s="115">
        <v>9</v>
      </c>
      <c r="J15" s="116">
        <v>3.3333333333333335</v>
      </c>
    </row>
    <row r="16" spans="1:15" s="287" customFormat="1" ht="24.95" customHeight="1" x14ac:dyDescent="0.2">
      <c r="A16" s="193" t="s">
        <v>218</v>
      </c>
      <c r="B16" s="199" t="s">
        <v>141</v>
      </c>
      <c r="C16" s="113">
        <v>14.109626773171739</v>
      </c>
      <c r="D16" s="115">
        <v>2049</v>
      </c>
      <c r="E16" s="114">
        <v>1492</v>
      </c>
      <c r="F16" s="114">
        <v>1846</v>
      </c>
      <c r="G16" s="114">
        <v>1870</v>
      </c>
      <c r="H16" s="140">
        <v>2745</v>
      </c>
      <c r="I16" s="115">
        <v>-696</v>
      </c>
      <c r="J16" s="116">
        <v>-25.355191256830601</v>
      </c>
      <c r="K16" s="110"/>
      <c r="L16" s="110"/>
      <c r="M16" s="110"/>
      <c r="N16" s="110"/>
      <c r="O16" s="110"/>
    </row>
    <row r="17" spans="1:15" s="110" customFormat="1" ht="24.95" customHeight="1" x14ac:dyDescent="0.2">
      <c r="A17" s="193" t="s">
        <v>142</v>
      </c>
      <c r="B17" s="199" t="s">
        <v>220</v>
      </c>
      <c r="C17" s="113">
        <v>1.2877014185373916</v>
      </c>
      <c r="D17" s="115">
        <v>187</v>
      </c>
      <c r="E17" s="114">
        <v>163</v>
      </c>
      <c r="F17" s="114">
        <v>217</v>
      </c>
      <c r="G17" s="114">
        <v>167</v>
      </c>
      <c r="H17" s="140">
        <v>187</v>
      </c>
      <c r="I17" s="115">
        <v>0</v>
      </c>
      <c r="J17" s="116">
        <v>0</v>
      </c>
    </row>
    <row r="18" spans="1:15" s="287" customFormat="1" ht="24.95" customHeight="1" x14ac:dyDescent="0.2">
      <c r="A18" s="201" t="s">
        <v>144</v>
      </c>
      <c r="B18" s="202" t="s">
        <v>145</v>
      </c>
      <c r="C18" s="113">
        <v>6.8585594270761607</v>
      </c>
      <c r="D18" s="115">
        <v>996</v>
      </c>
      <c r="E18" s="114">
        <v>930</v>
      </c>
      <c r="F18" s="114">
        <v>1058</v>
      </c>
      <c r="G18" s="114">
        <v>883</v>
      </c>
      <c r="H18" s="140">
        <v>891</v>
      </c>
      <c r="I18" s="115">
        <v>105</v>
      </c>
      <c r="J18" s="116">
        <v>11.784511784511784</v>
      </c>
      <c r="K18" s="110"/>
      <c r="L18" s="110"/>
      <c r="M18" s="110"/>
      <c r="N18" s="110"/>
      <c r="O18" s="110"/>
    </row>
    <row r="19" spans="1:15" s="110" customFormat="1" ht="24.95" customHeight="1" x14ac:dyDescent="0.2">
      <c r="A19" s="193" t="s">
        <v>146</v>
      </c>
      <c r="B19" s="199" t="s">
        <v>147</v>
      </c>
      <c r="C19" s="113">
        <v>19.308635174218427</v>
      </c>
      <c r="D19" s="115">
        <v>2804</v>
      </c>
      <c r="E19" s="114">
        <v>2068</v>
      </c>
      <c r="F19" s="114">
        <v>2587</v>
      </c>
      <c r="G19" s="114">
        <v>2396</v>
      </c>
      <c r="H19" s="140">
        <v>2581</v>
      </c>
      <c r="I19" s="115">
        <v>223</v>
      </c>
      <c r="J19" s="116">
        <v>8.6400619914761716</v>
      </c>
    </row>
    <row r="20" spans="1:15" s="287" customFormat="1" ht="24.95" customHeight="1" x14ac:dyDescent="0.2">
      <c r="A20" s="193" t="s">
        <v>148</v>
      </c>
      <c r="B20" s="199" t="s">
        <v>149</v>
      </c>
      <c r="C20" s="113">
        <v>8.8142129183308082</v>
      </c>
      <c r="D20" s="115">
        <v>1280</v>
      </c>
      <c r="E20" s="114">
        <v>1225</v>
      </c>
      <c r="F20" s="114">
        <v>1156</v>
      </c>
      <c r="G20" s="114">
        <v>1046</v>
      </c>
      <c r="H20" s="140">
        <v>1553</v>
      </c>
      <c r="I20" s="115">
        <v>-273</v>
      </c>
      <c r="J20" s="116">
        <v>-17.578879587894399</v>
      </c>
      <c r="K20" s="110"/>
      <c r="L20" s="110"/>
      <c r="M20" s="110"/>
      <c r="N20" s="110"/>
      <c r="O20" s="110"/>
    </row>
    <row r="21" spans="1:15" s="110" customFormat="1" ht="24.95" customHeight="1" x14ac:dyDescent="0.2">
      <c r="A21" s="201" t="s">
        <v>150</v>
      </c>
      <c r="B21" s="202" t="s">
        <v>151</v>
      </c>
      <c r="C21" s="113">
        <v>4.7032089243905801</v>
      </c>
      <c r="D21" s="115">
        <v>683</v>
      </c>
      <c r="E21" s="114">
        <v>657</v>
      </c>
      <c r="F21" s="114">
        <v>774</v>
      </c>
      <c r="G21" s="114">
        <v>598</v>
      </c>
      <c r="H21" s="140">
        <v>622</v>
      </c>
      <c r="I21" s="115">
        <v>61</v>
      </c>
      <c r="J21" s="116">
        <v>9.8070739549839221</v>
      </c>
    </row>
    <row r="22" spans="1:15" s="110" customFormat="1" ht="24.95" customHeight="1" x14ac:dyDescent="0.2">
      <c r="A22" s="201" t="s">
        <v>152</v>
      </c>
      <c r="B22" s="199" t="s">
        <v>153</v>
      </c>
      <c r="C22" s="113">
        <v>3.9113069825092963</v>
      </c>
      <c r="D22" s="115">
        <v>568</v>
      </c>
      <c r="E22" s="114">
        <v>316</v>
      </c>
      <c r="F22" s="114">
        <v>440</v>
      </c>
      <c r="G22" s="114">
        <v>328</v>
      </c>
      <c r="H22" s="140">
        <v>454</v>
      </c>
      <c r="I22" s="115">
        <v>114</v>
      </c>
      <c r="J22" s="116">
        <v>25.110132158590307</v>
      </c>
    </row>
    <row r="23" spans="1:15" s="110" customFormat="1" ht="24.95" customHeight="1" x14ac:dyDescent="0.2">
      <c r="A23" s="193" t="s">
        <v>154</v>
      </c>
      <c r="B23" s="199" t="s">
        <v>155</v>
      </c>
      <c r="C23" s="113">
        <v>1.0673460955791214</v>
      </c>
      <c r="D23" s="115">
        <v>155</v>
      </c>
      <c r="E23" s="114">
        <v>110</v>
      </c>
      <c r="F23" s="114">
        <v>123</v>
      </c>
      <c r="G23" s="114">
        <v>127</v>
      </c>
      <c r="H23" s="140">
        <v>155</v>
      </c>
      <c r="I23" s="115">
        <v>0</v>
      </c>
      <c r="J23" s="116">
        <v>0</v>
      </c>
    </row>
    <row r="24" spans="1:15" s="110" customFormat="1" ht="24.95" customHeight="1" x14ac:dyDescent="0.2">
      <c r="A24" s="193" t="s">
        <v>156</v>
      </c>
      <c r="B24" s="199" t="s">
        <v>221</v>
      </c>
      <c r="C24" s="113">
        <v>8.6764908414818898</v>
      </c>
      <c r="D24" s="115">
        <v>1260</v>
      </c>
      <c r="E24" s="114">
        <v>829</v>
      </c>
      <c r="F24" s="114">
        <v>1131</v>
      </c>
      <c r="G24" s="114">
        <v>902</v>
      </c>
      <c r="H24" s="140">
        <v>1128</v>
      </c>
      <c r="I24" s="115">
        <v>132</v>
      </c>
      <c r="J24" s="116">
        <v>11.702127659574469</v>
      </c>
    </row>
    <row r="25" spans="1:15" s="110" customFormat="1" ht="24.95" customHeight="1" x14ac:dyDescent="0.2">
      <c r="A25" s="193" t="s">
        <v>222</v>
      </c>
      <c r="B25" s="204" t="s">
        <v>159</v>
      </c>
      <c r="C25" s="113">
        <v>6.7828122848092551</v>
      </c>
      <c r="D25" s="115">
        <v>985</v>
      </c>
      <c r="E25" s="114">
        <v>1022</v>
      </c>
      <c r="F25" s="114">
        <v>1101</v>
      </c>
      <c r="G25" s="114">
        <v>928</v>
      </c>
      <c r="H25" s="140">
        <v>964</v>
      </c>
      <c r="I25" s="115">
        <v>21</v>
      </c>
      <c r="J25" s="116">
        <v>2.1784232365145226</v>
      </c>
    </row>
    <row r="26" spans="1:15" s="110" customFormat="1" ht="24.95" customHeight="1" x14ac:dyDescent="0.2">
      <c r="A26" s="201">
        <v>782.78300000000002</v>
      </c>
      <c r="B26" s="203" t="s">
        <v>160</v>
      </c>
      <c r="C26" s="113">
        <v>4.6756645090207964</v>
      </c>
      <c r="D26" s="115">
        <v>679</v>
      </c>
      <c r="E26" s="114">
        <v>661</v>
      </c>
      <c r="F26" s="114">
        <v>709</v>
      </c>
      <c r="G26" s="114">
        <v>703</v>
      </c>
      <c r="H26" s="140">
        <v>610</v>
      </c>
      <c r="I26" s="115">
        <v>69</v>
      </c>
      <c r="J26" s="116">
        <v>11.311475409836065</v>
      </c>
    </row>
    <row r="27" spans="1:15" s="110" customFormat="1" ht="24.95" customHeight="1" x14ac:dyDescent="0.2">
      <c r="A27" s="193" t="s">
        <v>161</v>
      </c>
      <c r="B27" s="199" t="s">
        <v>162</v>
      </c>
      <c r="C27" s="113">
        <v>1.604462195289905</v>
      </c>
      <c r="D27" s="115">
        <v>233</v>
      </c>
      <c r="E27" s="114">
        <v>167</v>
      </c>
      <c r="F27" s="114">
        <v>362</v>
      </c>
      <c r="G27" s="114">
        <v>223</v>
      </c>
      <c r="H27" s="140">
        <v>225</v>
      </c>
      <c r="I27" s="115">
        <v>8</v>
      </c>
      <c r="J27" s="116">
        <v>3.5555555555555554</v>
      </c>
    </row>
    <row r="28" spans="1:15" s="110" customFormat="1" ht="24.95" customHeight="1" x14ac:dyDescent="0.2">
      <c r="A28" s="193" t="s">
        <v>163</v>
      </c>
      <c r="B28" s="199" t="s">
        <v>164</v>
      </c>
      <c r="C28" s="113">
        <v>1.9487673874122022</v>
      </c>
      <c r="D28" s="115">
        <v>283</v>
      </c>
      <c r="E28" s="114">
        <v>240</v>
      </c>
      <c r="F28" s="114">
        <v>523</v>
      </c>
      <c r="G28" s="114">
        <v>210</v>
      </c>
      <c r="H28" s="140">
        <v>247</v>
      </c>
      <c r="I28" s="115">
        <v>36</v>
      </c>
      <c r="J28" s="116">
        <v>14.574898785425102</v>
      </c>
    </row>
    <row r="29" spans="1:15" s="110" customFormat="1" ht="24.95" customHeight="1" x14ac:dyDescent="0.2">
      <c r="A29" s="193">
        <v>86</v>
      </c>
      <c r="B29" s="199" t="s">
        <v>165</v>
      </c>
      <c r="C29" s="113">
        <v>4.6412339898085664</v>
      </c>
      <c r="D29" s="115">
        <v>674</v>
      </c>
      <c r="E29" s="114">
        <v>552</v>
      </c>
      <c r="F29" s="114">
        <v>651</v>
      </c>
      <c r="G29" s="114">
        <v>575</v>
      </c>
      <c r="H29" s="140">
        <v>651</v>
      </c>
      <c r="I29" s="115">
        <v>23</v>
      </c>
      <c r="J29" s="116">
        <v>3.5330261136712751</v>
      </c>
    </row>
    <row r="30" spans="1:15" s="110" customFormat="1" ht="24.95" customHeight="1" x14ac:dyDescent="0.2">
      <c r="A30" s="193">
        <v>87.88</v>
      </c>
      <c r="B30" s="204" t="s">
        <v>166</v>
      </c>
      <c r="C30" s="113">
        <v>5.061286324197769</v>
      </c>
      <c r="D30" s="115">
        <v>735</v>
      </c>
      <c r="E30" s="114">
        <v>734</v>
      </c>
      <c r="F30" s="114">
        <v>1039</v>
      </c>
      <c r="G30" s="114">
        <v>796</v>
      </c>
      <c r="H30" s="140">
        <v>742</v>
      </c>
      <c r="I30" s="115">
        <v>-7</v>
      </c>
      <c r="J30" s="116">
        <v>-0.94339622641509435</v>
      </c>
    </row>
    <row r="31" spans="1:15" s="110" customFormat="1" ht="24.95" customHeight="1" x14ac:dyDescent="0.2">
      <c r="A31" s="193" t="s">
        <v>167</v>
      </c>
      <c r="B31" s="199" t="s">
        <v>168</v>
      </c>
      <c r="C31" s="113">
        <v>3.3879630904834044</v>
      </c>
      <c r="D31" s="115">
        <v>492</v>
      </c>
      <c r="E31" s="114">
        <v>761</v>
      </c>
      <c r="F31" s="114">
        <v>607</v>
      </c>
      <c r="G31" s="114">
        <v>434</v>
      </c>
      <c r="H31" s="140">
        <v>474</v>
      </c>
      <c r="I31" s="115">
        <v>18</v>
      </c>
      <c r="J31" s="116">
        <v>3.7974683544303796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0.43382454207409449</v>
      </c>
      <c r="D34" s="115">
        <v>63</v>
      </c>
      <c r="E34" s="114">
        <v>61</v>
      </c>
      <c r="F34" s="114">
        <v>88</v>
      </c>
      <c r="G34" s="114">
        <v>43</v>
      </c>
      <c r="H34" s="140">
        <v>54</v>
      </c>
      <c r="I34" s="115">
        <v>9</v>
      </c>
      <c r="J34" s="116">
        <v>16.666666666666668</v>
      </c>
    </row>
    <row r="35" spans="1:10" s="110" customFormat="1" ht="24.95" customHeight="1" x14ac:dyDescent="0.2">
      <c r="A35" s="292" t="s">
        <v>171</v>
      </c>
      <c r="B35" s="293" t="s">
        <v>172</v>
      </c>
      <c r="C35" s="113">
        <v>24.982784740393885</v>
      </c>
      <c r="D35" s="115">
        <v>3628</v>
      </c>
      <c r="E35" s="114">
        <v>2929</v>
      </c>
      <c r="F35" s="114">
        <v>3484</v>
      </c>
      <c r="G35" s="114">
        <v>3242</v>
      </c>
      <c r="H35" s="140">
        <v>4192</v>
      </c>
      <c r="I35" s="115">
        <v>-564</v>
      </c>
      <c r="J35" s="116">
        <v>-13.454198473282442</v>
      </c>
    </row>
    <row r="36" spans="1:10" s="110" customFormat="1" ht="24.95" customHeight="1" x14ac:dyDescent="0.2">
      <c r="A36" s="294" t="s">
        <v>173</v>
      </c>
      <c r="B36" s="295" t="s">
        <v>174</v>
      </c>
      <c r="C36" s="125">
        <v>74.583390717532026</v>
      </c>
      <c r="D36" s="143">
        <v>10831</v>
      </c>
      <c r="E36" s="144">
        <v>9342</v>
      </c>
      <c r="F36" s="144">
        <v>11203</v>
      </c>
      <c r="G36" s="144">
        <v>9266</v>
      </c>
      <c r="H36" s="145">
        <v>10406</v>
      </c>
      <c r="I36" s="143">
        <v>425</v>
      </c>
      <c r="J36" s="146">
        <v>4.0841822025754375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14522</v>
      </c>
      <c r="F11" s="264">
        <v>12332</v>
      </c>
      <c r="G11" s="264">
        <v>14775</v>
      </c>
      <c r="H11" s="264">
        <v>12551</v>
      </c>
      <c r="I11" s="265">
        <v>14652</v>
      </c>
      <c r="J11" s="263">
        <v>-130</v>
      </c>
      <c r="K11" s="266">
        <v>-0.8872508872508873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21.078363861727034</v>
      </c>
      <c r="E13" s="115">
        <v>3061</v>
      </c>
      <c r="F13" s="114">
        <v>3004</v>
      </c>
      <c r="G13" s="114">
        <v>3768</v>
      </c>
      <c r="H13" s="114">
        <v>3100</v>
      </c>
      <c r="I13" s="140">
        <v>3598</v>
      </c>
      <c r="J13" s="115">
        <v>-537</v>
      </c>
      <c r="K13" s="116">
        <v>-14.924958310172318</v>
      </c>
    </row>
    <row r="14" spans="1:17" ht="15.95" customHeight="1" x14ac:dyDescent="0.2">
      <c r="A14" s="306" t="s">
        <v>230</v>
      </c>
      <c r="B14" s="307"/>
      <c r="C14" s="308"/>
      <c r="D14" s="113">
        <v>55.749896708442364</v>
      </c>
      <c r="E14" s="115">
        <v>8096</v>
      </c>
      <c r="F14" s="114">
        <v>6676</v>
      </c>
      <c r="G14" s="114">
        <v>7893</v>
      </c>
      <c r="H14" s="114">
        <v>6857</v>
      </c>
      <c r="I14" s="140">
        <v>7933</v>
      </c>
      <c r="J14" s="115">
        <v>163</v>
      </c>
      <c r="K14" s="116">
        <v>2.054708181016009</v>
      </c>
    </row>
    <row r="15" spans="1:17" ht="15.95" customHeight="1" x14ac:dyDescent="0.2">
      <c r="A15" s="306" t="s">
        <v>231</v>
      </c>
      <c r="B15" s="307"/>
      <c r="C15" s="308"/>
      <c r="D15" s="113">
        <v>11.974934582013496</v>
      </c>
      <c r="E15" s="115">
        <v>1739</v>
      </c>
      <c r="F15" s="114">
        <v>1381</v>
      </c>
      <c r="G15" s="114">
        <v>1578</v>
      </c>
      <c r="H15" s="114">
        <v>1375</v>
      </c>
      <c r="I15" s="140">
        <v>1693</v>
      </c>
      <c r="J15" s="115">
        <v>46</v>
      </c>
      <c r="K15" s="116">
        <v>2.7170702894270526</v>
      </c>
    </row>
    <row r="16" spans="1:17" ht="15.95" customHeight="1" x14ac:dyDescent="0.2">
      <c r="A16" s="306" t="s">
        <v>232</v>
      </c>
      <c r="B16" s="307"/>
      <c r="C16" s="308"/>
      <c r="D16" s="113">
        <v>10.990221732543727</v>
      </c>
      <c r="E16" s="115">
        <v>1596</v>
      </c>
      <c r="F16" s="114">
        <v>1230</v>
      </c>
      <c r="G16" s="114">
        <v>1489</v>
      </c>
      <c r="H16" s="114">
        <v>1176</v>
      </c>
      <c r="I16" s="140">
        <v>1387</v>
      </c>
      <c r="J16" s="115">
        <v>209</v>
      </c>
      <c r="K16" s="116">
        <v>15.068493150684931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0.58531882660790524</v>
      </c>
      <c r="E18" s="115">
        <v>85</v>
      </c>
      <c r="F18" s="114">
        <v>71</v>
      </c>
      <c r="G18" s="114">
        <v>81</v>
      </c>
      <c r="H18" s="114">
        <v>65</v>
      </c>
      <c r="I18" s="140">
        <v>71</v>
      </c>
      <c r="J18" s="115">
        <v>14</v>
      </c>
      <c r="K18" s="116">
        <v>19.718309859154928</v>
      </c>
    </row>
    <row r="19" spans="1:11" ht="14.1" customHeight="1" x14ac:dyDescent="0.2">
      <c r="A19" s="306" t="s">
        <v>235</v>
      </c>
      <c r="B19" s="307" t="s">
        <v>236</v>
      </c>
      <c r="C19" s="308"/>
      <c r="D19" s="113">
        <v>0.28921636138272966</v>
      </c>
      <c r="E19" s="115">
        <v>42</v>
      </c>
      <c r="F19" s="114">
        <v>34</v>
      </c>
      <c r="G19" s="114">
        <v>46</v>
      </c>
      <c r="H19" s="114">
        <v>31</v>
      </c>
      <c r="I19" s="140">
        <v>40</v>
      </c>
      <c r="J19" s="115">
        <v>2</v>
      </c>
      <c r="K19" s="116">
        <v>5</v>
      </c>
    </row>
    <row r="20" spans="1:11" ht="14.1" customHeight="1" x14ac:dyDescent="0.2">
      <c r="A20" s="306">
        <v>12</v>
      </c>
      <c r="B20" s="307" t="s">
        <v>237</v>
      </c>
      <c r="C20" s="308"/>
      <c r="D20" s="113">
        <v>1.0053711609971079</v>
      </c>
      <c r="E20" s="115">
        <v>146</v>
      </c>
      <c r="F20" s="114">
        <v>196</v>
      </c>
      <c r="G20" s="114">
        <v>181</v>
      </c>
      <c r="H20" s="114">
        <v>154</v>
      </c>
      <c r="I20" s="140">
        <v>143</v>
      </c>
      <c r="J20" s="115">
        <v>3</v>
      </c>
      <c r="K20" s="116">
        <v>2.0979020979020979</v>
      </c>
    </row>
    <row r="21" spans="1:11" ht="14.1" customHeight="1" x14ac:dyDescent="0.2">
      <c r="A21" s="306">
        <v>21</v>
      </c>
      <c r="B21" s="307" t="s">
        <v>238</v>
      </c>
      <c r="C21" s="308"/>
      <c r="D21" s="113">
        <v>0.13083597300647293</v>
      </c>
      <c r="E21" s="115">
        <v>19</v>
      </c>
      <c r="F21" s="114">
        <v>18</v>
      </c>
      <c r="G21" s="114" t="s">
        <v>514</v>
      </c>
      <c r="H21" s="114">
        <v>14</v>
      </c>
      <c r="I21" s="140">
        <v>10</v>
      </c>
      <c r="J21" s="115">
        <v>9</v>
      </c>
      <c r="K21" s="116">
        <v>90</v>
      </c>
    </row>
    <row r="22" spans="1:11" ht="14.1" customHeight="1" x14ac:dyDescent="0.2">
      <c r="A22" s="306">
        <v>22</v>
      </c>
      <c r="B22" s="307" t="s">
        <v>239</v>
      </c>
      <c r="C22" s="308"/>
      <c r="D22" s="113">
        <v>0.77812973419639164</v>
      </c>
      <c r="E22" s="115">
        <v>113</v>
      </c>
      <c r="F22" s="114">
        <v>117</v>
      </c>
      <c r="G22" s="114">
        <v>150</v>
      </c>
      <c r="H22" s="114">
        <v>127</v>
      </c>
      <c r="I22" s="140">
        <v>133</v>
      </c>
      <c r="J22" s="115">
        <v>-20</v>
      </c>
      <c r="K22" s="116">
        <v>-15.037593984962406</v>
      </c>
    </row>
    <row r="23" spans="1:11" ht="14.1" customHeight="1" x14ac:dyDescent="0.2">
      <c r="A23" s="306">
        <v>23</v>
      </c>
      <c r="B23" s="307" t="s">
        <v>240</v>
      </c>
      <c r="C23" s="308"/>
      <c r="D23" s="113">
        <v>0.59220493045035116</v>
      </c>
      <c r="E23" s="115">
        <v>86</v>
      </c>
      <c r="F23" s="114">
        <v>100</v>
      </c>
      <c r="G23" s="114">
        <v>99</v>
      </c>
      <c r="H23" s="114">
        <v>65</v>
      </c>
      <c r="I23" s="140">
        <v>75</v>
      </c>
      <c r="J23" s="115">
        <v>11</v>
      </c>
      <c r="K23" s="116">
        <v>14.666666666666666</v>
      </c>
    </row>
    <row r="24" spans="1:11" ht="14.1" customHeight="1" x14ac:dyDescent="0.2">
      <c r="A24" s="306">
        <v>24</v>
      </c>
      <c r="B24" s="307" t="s">
        <v>241</v>
      </c>
      <c r="C24" s="308"/>
      <c r="D24" s="113">
        <v>5.1232612587797828</v>
      </c>
      <c r="E24" s="115">
        <v>744</v>
      </c>
      <c r="F24" s="114">
        <v>653</v>
      </c>
      <c r="G24" s="114">
        <v>771</v>
      </c>
      <c r="H24" s="114">
        <v>787</v>
      </c>
      <c r="I24" s="140">
        <v>1248</v>
      </c>
      <c r="J24" s="115">
        <v>-504</v>
      </c>
      <c r="K24" s="116">
        <v>-40.384615384615387</v>
      </c>
    </row>
    <row r="25" spans="1:11" ht="14.1" customHeight="1" x14ac:dyDescent="0.2">
      <c r="A25" s="306">
        <v>25</v>
      </c>
      <c r="B25" s="307" t="s">
        <v>242</v>
      </c>
      <c r="C25" s="308"/>
      <c r="D25" s="113">
        <v>6.4798237157416336</v>
      </c>
      <c r="E25" s="115">
        <v>941</v>
      </c>
      <c r="F25" s="114">
        <v>612</v>
      </c>
      <c r="G25" s="114">
        <v>739</v>
      </c>
      <c r="H25" s="114">
        <v>749</v>
      </c>
      <c r="I25" s="140">
        <v>879</v>
      </c>
      <c r="J25" s="115">
        <v>62</v>
      </c>
      <c r="K25" s="116">
        <v>7.0534698521046648</v>
      </c>
    </row>
    <row r="26" spans="1:11" ht="14.1" customHeight="1" x14ac:dyDescent="0.2">
      <c r="A26" s="306">
        <v>26</v>
      </c>
      <c r="B26" s="307" t="s">
        <v>243</v>
      </c>
      <c r="C26" s="308"/>
      <c r="D26" s="113">
        <v>2.8990497176697425</v>
      </c>
      <c r="E26" s="115">
        <v>421</v>
      </c>
      <c r="F26" s="114">
        <v>339</v>
      </c>
      <c r="G26" s="114">
        <v>368</v>
      </c>
      <c r="H26" s="114">
        <v>294</v>
      </c>
      <c r="I26" s="140">
        <v>388</v>
      </c>
      <c r="J26" s="115">
        <v>33</v>
      </c>
      <c r="K26" s="116">
        <v>8.5051546391752577</v>
      </c>
    </row>
    <row r="27" spans="1:11" ht="14.1" customHeight="1" x14ac:dyDescent="0.2">
      <c r="A27" s="306">
        <v>27</v>
      </c>
      <c r="B27" s="307" t="s">
        <v>244</v>
      </c>
      <c r="C27" s="308"/>
      <c r="D27" s="113">
        <v>2.7200110177661481</v>
      </c>
      <c r="E27" s="115">
        <v>395</v>
      </c>
      <c r="F27" s="114">
        <v>564</v>
      </c>
      <c r="G27" s="114">
        <v>334</v>
      </c>
      <c r="H27" s="114">
        <v>271</v>
      </c>
      <c r="I27" s="140">
        <v>471</v>
      </c>
      <c r="J27" s="115">
        <v>-76</v>
      </c>
      <c r="K27" s="116">
        <v>-16.13588110403397</v>
      </c>
    </row>
    <row r="28" spans="1:11" ht="14.1" customHeight="1" x14ac:dyDescent="0.2">
      <c r="A28" s="306">
        <v>28</v>
      </c>
      <c r="B28" s="307" t="s">
        <v>245</v>
      </c>
      <c r="C28" s="308"/>
      <c r="D28" s="113">
        <v>0.35807739980718911</v>
      </c>
      <c r="E28" s="115">
        <v>52</v>
      </c>
      <c r="F28" s="114">
        <v>36</v>
      </c>
      <c r="G28" s="114">
        <v>39</v>
      </c>
      <c r="H28" s="114">
        <v>44</v>
      </c>
      <c r="I28" s="140">
        <v>49</v>
      </c>
      <c r="J28" s="115">
        <v>3</v>
      </c>
      <c r="K28" s="116">
        <v>6.1224489795918364</v>
      </c>
    </row>
    <row r="29" spans="1:11" ht="14.1" customHeight="1" x14ac:dyDescent="0.2">
      <c r="A29" s="306">
        <v>29</v>
      </c>
      <c r="B29" s="307" t="s">
        <v>246</v>
      </c>
      <c r="C29" s="308"/>
      <c r="D29" s="113">
        <v>2.6029472524445669</v>
      </c>
      <c r="E29" s="115">
        <v>378</v>
      </c>
      <c r="F29" s="114">
        <v>363</v>
      </c>
      <c r="G29" s="114">
        <v>451</v>
      </c>
      <c r="H29" s="114">
        <v>421</v>
      </c>
      <c r="I29" s="140">
        <v>412</v>
      </c>
      <c r="J29" s="115">
        <v>-34</v>
      </c>
      <c r="K29" s="116">
        <v>-8.2524271844660202</v>
      </c>
    </row>
    <row r="30" spans="1:11" ht="14.1" customHeight="1" x14ac:dyDescent="0.2">
      <c r="A30" s="306" t="s">
        <v>247</v>
      </c>
      <c r="B30" s="307" t="s">
        <v>248</v>
      </c>
      <c r="C30" s="308"/>
      <c r="D30" s="113">
        <v>0.61974934582013497</v>
      </c>
      <c r="E30" s="115">
        <v>90</v>
      </c>
      <c r="F30" s="114">
        <v>97</v>
      </c>
      <c r="G30" s="114" t="s">
        <v>514</v>
      </c>
      <c r="H30" s="114" t="s">
        <v>514</v>
      </c>
      <c r="I30" s="140" t="s">
        <v>514</v>
      </c>
      <c r="J30" s="115" t="s">
        <v>514</v>
      </c>
      <c r="K30" s="116" t="s">
        <v>514</v>
      </c>
    </row>
    <row r="31" spans="1:11" ht="14.1" customHeight="1" x14ac:dyDescent="0.2">
      <c r="A31" s="306" t="s">
        <v>249</v>
      </c>
      <c r="B31" s="307" t="s">
        <v>250</v>
      </c>
      <c r="C31" s="308"/>
      <c r="D31" s="113">
        <v>1.9831979066244318</v>
      </c>
      <c r="E31" s="115">
        <v>288</v>
      </c>
      <c r="F31" s="114">
        <v>263</v>
      </c>
      <c r="G31" s="114">
        <v>346</v>
      </c>
      <c r="H31" s="114">
        <v>290</v>
      </c>
      <c r="I31" s="140">
        <v>321</v>
      </c>
      <c r="J31" s="115">
        <v>-33</v>
      </c>
      <c r="K31" s="116">
        <v>-10.280373831775702</v>
      </c>
    </row>
    <row r="32" spans="1:11" ht="14.1" customHeight="1" x14ac:dyDescent="0.2">
      <c r="A32" s="306">
        <v>31</v>
      </c>
      <c r="B32" s="307" t="s">
        <v>251</v>
      </c>
      <c r="C32" s="308"/>
      <c r="D32" s="113">
        <v>0.65417986503236469</v>
      </c>
      <c r="E32" s="115">
        <v>95</v>
      </c>
      <c r="F32" s="114">
        <v>67</v>
      </c>
      <c r="G32" s="114">
        <v>78</v>
      </c>
      <c r="H32" s="114">
        <v>64</v>
      </c>
      <c r="I32" s="140">
        <v>90</v>
      </c>
      <c r="J32" s="115">
        <v>5</v>
      </c>
      <c r="K32" s="116">
        <v>5.5555555555555554</v>
      </c>
    </row>
    <row r="33" spans="1:11" ht="14.1" customHeight="1" x14ac:dyDescent="0.2">
      <c r="A33" s="306">
        <v>32</v>
      </c>
      <c r="B33" s="307" t="s">
        <v>252</v>
      </c>
      <c r="C33" s="308"/>
      <c r="D33" s="113">
        <v>2.1484643988431347</v>
      </c>
      <c r="E33" s="115">
        <v>312</v>
      </c>
      <c r="F33" s="114">
        <v>362</v>
      </c>
      <c r="G33" s="114">
        <v>414</v>
      </c>
      <c r="H33" s="114">
        <v>408</v>
      </c>
      <c r="I33" s="140">
        <v>246</v>
      </c>
      <c r="J33" s="115">
        <v>66</v>
      </c>
      <c r="K33" s="116">
        <v>26.829268292682926</v>
      </c>
    </row>
    <row r="34" spans="1:11" ht="14.1" customHeight="1" x14ac:dyDescent="0.2">
      <c r="A34" s="306">
        <v>33</v>
      </c>
      <c r="B34" s="307" t="s">
        <v>253</v>
      </c>
      <c r="C34" s="308"/>
      <c r="D34" s="113">
        <v>1.1775237570582564</v>
      </c>
      <c r="E34" s="115">
        <v>171</v>
      </c>
      <c r="F34" s="114">
        <v>188</v>
      </c>
      <c r="G34" s="114">
        <v>206</v>
      </c>
      <c r="H34" s="114">
        <v>112</v>
      </c>
      <c r="I34" s="140">
        <v>186</v>
      </c>
      <c r="J34" s="115">
        <v>-15</v>
      </c>
      <c r="K34" s="116">
        <v>-8.064516129032258</v>
      </c>
    </row>
    <row r="35" spans="1:11" ht="14.1" customHeight="1" x14ac:dyDescent="0.2">
      <c r="A35" s="306">
        <v>34</v>
      </c>
      <c r="B35" s="307" t="s">
        <v>254</v>
      </c>
      <c r="C35" s="308"/>
      <c r="D35" s="113">
        <v>2.210439333425148</v>
      </c>
      <c r="E35" s="115">
        <v>321</v>
      </c>
      <c r="F35" s="114">
        <v>236</v>
      </c>
      <c r="G35" s="114">
        <v>284</v>
      </c>
      <c r="H35" s="114">
        <v>245</v>
      </c>
      <c r="I35" s="140">
        <v>317</v>
      </c>
      <c r="J35" s="115">
        <v>4</v>
      </c>
      <c r="K35" s="116">
        <v>1.2618296529968454</v>
      </c>
    </row>
    <row r="36" spans="1:11" ht="14.1" customHeight="1" x14ac:dyDescent="0.2">
      <c r="A36" s="306">
        <v>41</v>
      </c>
      <c r="B36" s="307" t="s">
        <v>255</v>
      </c>
      <c r="C36" s="308"/>
      <c r="D36" s="113">
        <v>0.97782674562732408</v>
      </c>
      <c r="E36" s="115">
        <v>142</v>
      </c>
      <c r="F36" s="114">
        <v>85</v>
      </c>
      <c r="G36" s="114">
        <v>129</v>
      </c>
      <c r="H36" s="114">
        <v>89</v>
      </c>
      <c r="I36" s="140">
        <v>99</v>
      </c>
      <c r="J36" s="115">
        <v>43</v>
      </c>
      <c r="K36" s="116">
        <v>43.434343434343432</v>
      </c>
    </row>
    <row r="37" spans="1:11" ht="14.1" customHeight="1" x14ac:dyDescent="0.2">
      <c r="A37" s="306">
        <v>42</v>
      </c>
      <c r="B37" s="307" t="s">
        <v>256</v>
      </c>
      <c r="C37" s="308"/>
      <c r="D37" s="113">
        <v>4.8202726897121607E-2</v>
      </c>
      <c r="E37" s="115">
        <v>7</v>
      </c>
      <c r="F37" s="114">
        <v>7</v>
      </c>
      <c r="G37" s="114">
        <v>12</v>
      </c>
      <c r="H37" s="114" t="s">
        <v>514</v>
      </c>
      <c r="I37" s="140">
        <v>7</v>
      </c>
      <c r="J37" s="115">
        <v>0</v>
      </c>
      <c r="K37" s="116">
        <v>0</v>
      </c>
    </row>
    <row r="38" spans="1:11" ht="14.1" customHeight="1" x14ac:dyDescent="0.2">
      <c r="A38" s="306">
        <v>43</v>
      </c>
      <c r="B38" s="307" t="s">
        <v>257</v>
      </c>
      <c r="C38" s="308"/>
      <c r="D38" s="113">
        <v>3.3191020520589452</v>
      </c>
      <c r="E38" s="115">
        <v>482</v>
      </c>
      <c r="F38" s="114">
        <v>289</v>
      </c>
      <c r="G38" s="114">
        <v>496</v>
      </c>
      <c r="H38" s="114">
        <v>348</v>
      </c>
      <c r="I38" s="140">
        <v>389</v>
      </c>
      <c r="J38" s="115">
        <v>93</v>
      </c>
      <c r="K38" s="116">
        <v>23.907455012853472</v>
      </c>
    </row>
    <row r="39" spans="1:11" ht="14.1" customHeight="1" x14ac:dyDescent="0.2">
      <c r="A39" s="306">
        <v>51</v>
      </c>
      <c r="B39" s="307" t="s">
        <v>258</v>
      </c>
      <c r="C39" s="308"/>
      <c r="D39" s="113">
        <v>8.8624156452279301</v>
      </c>
      <c r="E39" s="115">
        <v>1287</v>
      </c>
      <c r="F39" s="114">
        <v>1161</v>
      </c>
      <c r="G39" s="114">
        <v>1510</v>
      </c>
      <c r="H39" s="114">
        <v>1390</v>
      </c>
      <c r="I39" s="140">
        <v>1602</v>
      </c>
      <c r="J39" s="115">
        <v>-315</v>
      </c>
      <c r="K39" s="116">
        <v>-19.662921348314608</v>
      </c>
    </row>
    <row r="40" spans="1:11" ht="14.1" customHeight="1" x14ac:dyDescent="0.2">
      <c r="A40" s="306" t="s">
        <v>259</v>
      </c>
      <c r="B40" s="307" t="s">
        <v>260</v>
      </c>
      <c r="C40" s="308"/>
      <c r="D40" s="113">
        <v>7.8914750034430519</v>
      </c>
      <c r="E40" s="115">
        <v>1146</v>
      </c>
      <c r="F40" s="114">
        <v>1054</v>
      </c>
      <c r="G40" s="114">
        <v>1383</v>
      </c>
      <c r="H40" s="114">
        <v>1281</v>
      </c>
      <c r="I40" s="140">
        <v>1402</v>
      </c>
      <c r="J40" s="115">
        <v>-256</v>
      </c>
      <c r="K40" s="116">
        <v>-18.259629101283881</v>
      </c>
    </row>
    <row r="41" spans="1:11" ht="14.1" customHeight="1" x14ac:dyDescent="0.2">
      <c r="A41" s="306"/>
      <c r="B41" s="307" t="s">
        <v>261</v>
      </c>
      <c r="C41" s="308"/>
      <c r="D41" s="113">
        <v>6.0184547582977554</v>
      </c>
      <c r="E41" s="115">
        <v>874</v>
      </c>
      <c r="F41" s="114">
        <v>786</v>
      </c>
      <c r="G41" s="114">
        <v>1012</v>
      </c>
      <c r="H41" s="114">
        <v>960</v>
      </c>
      <c r="I41" s="140">
        <v>1189</v>
      </c>
      <c r="J41" s="115">
        <v>-315</v>
      </c>
      <c r="K41" s="116">
        <v>-26.492851135407907</v>
      </c>
    </row>
    <row r="42" spans="1:11" ht="14.1" customHeight="1" x14ac:dyDescent="0.2">
      <c r="A42" s="306">
        <v>52</v>
      </c>
      <c r="B42" s="307" t="s">
        <v>262</v>
      </c>
      <c r="C42" s="308"/>
      <c r="D42" s="113">
        <v>5.3160721663682686</v>
      </c>
      <c r="E42" s="115">
        <v>772</v>
      </c>
      <c r="F42" s="114">
        <v>584</v>
      </c>
      <c r="G42" s="114">
        <v>576</v>
      </c>
      <c r="H42" s="114">
        <v>567</v>
      </c>
      <c r="I42" s="140">
        <v>738</v>
      </c>
      <c r="J42" s="115">
        <v>34</v>
      </c>
      <c r="K42" s="116">
        <v>4.6070460704607044</v>
      </c>
    </row>
    <row r="43" spans="1:11" ht="14.1" customHeight="1" x14ac:dyDescent="0.2">
      <c r="A43" s="306" t="s">
        <v>263</v>
      </c>
      <c r="B43" s="307" t="s">
        <v>264</v>
      </c>
      <c r="C43" s="308"/>
      <c r="D43" s="113">
        <v>4.8271587935546068</v>
      </c>
      <c r="E43" s="115">
        <v>701</v>
      </c>
      <c r="F43" s="114">
        <v>532</v>
      </c>
      <c r="G43" s="114">
        <v>513</v>
      </c>
      <c r="H43" s="114">
        <v>511</v>
      </c>
      <c r="I43" s="140">
        <v>668</v>
      </c>
      <c r="J43" s="115">
        <v>33</v>
      </c>
      <c r="K43" s="116">
        <v>4.9401197604790417</v>
      </c>
    </row>
    <row r="44" spans="1:11" ht="14.1" customHeight="1" x14ac:dyDescent="0.2">
      <c r="A44" s="306">
        <v>53</v>
      </c>
      <c r="B44" s="307" t="s">
        <v>265</v>
      </c>
      <c r="C44" s="308"/>
      <c r="D44" s="113">
        <v>0.88142129183308082</v>
      </c>
      <c r="E44" s="115">
        <v>128</v>
      </c>
      <c r="F44" s="114">
        <v>110</v>
      </c>
      <c r="G44" s="114">
        <v>135</v>
      </c>
      <c r="H44" s="114">
        <v>89</v>
      </c>
      <c r="I44" s="140">
        <v>108</v>
      </c>
      <c r="J44" s="115">
        <v>20</v>
      </c>
      <c r="K44" s="116">
        <v>18.518518518518519</v>
      </c>
    </row>
    <row r="45" spans="1:11" ht="14.1" customHeight="1" x14ac:dyDescent="0.2">
      <c r="A45" s="306" t="s">
        <v>266</v>
      </c>
      <c r="B45" s="307" t="s">
        <v>267</v>
      </c>
      <c r="C45" s="308"/>
      <c r="D45" s="113">
        <v>0.78501583803883768</v>
      </c>
      <c r="E45" s="115">
        <v>114</v>
      </c>
      <c r="F45" s="114">
        <v>99</v>
      </c>
      <c r="G45" s="114">
        <v>115</v>
      </c>
      <c r="H45" s="114">
        <v>84</v>
      </c>
      <c r="I45" s="140">
        <v>99</v>
      </c>
      <c r="J45" s="115">
        <v>15</v>
      </c>
      <c r="K45" s="116">
        <v>15.151515151515152</v>
      </c>
    </row>
    <row r="46" spans="1:11" ht="14.1" customHeight="1" x14ac:dyDescent="0.2">
      <c r="A46" s="306">
        <v>54</v>
      </c>
      <c r="B46" s="307" t="s">
        <v>268</v>
      </c>
      <c r="C46" s="308"/>
      <c r="D46" s="113">
        <v>3.0161134829913236</v>
      </c>
      <c r="E46" s="115">
        <v>438</v>
      </c>
      <c r="F46" s="114">
        <v>462</v>
      </c>
      <c r="G46" s="114">
        <v>439</v>
      </c>
      <c r="H46" s="114">
        <v>382</v>
      </c>
      <c r="I46" s="140">
        <v>437</v>
      </c>
      <c r="J46" s="115">
        <v>1</v>
      </c>
      <c r="K46" s="116">
        <v>0.2288329519450801</v>
      </c>
    </row>
    <row r="47" spans="1:11" ht="14.1" customHeight="1" x14ac:dyDescent="0.2">
      <c r="A47" s="306">
        <v>61</v>
      </c>
      <c r="B47" s="307" t="s">
        <v>269</v>
      </c>
      <c r="C47" s="308"/>
      <c r="D47" s="113">
        <v>4.8547032089243904</v>
      </c>
      <c r="E47" s="115">
        <v>705</v>
      </c>
      <c r="F47" s="114">
        <v>542</v>
      </c>
      <c r="G47" s="114">
        <v>654</v>
      </c>
      <c r="H47" s="114">
        <v>587</v>
      </c>
      <c r="I47" s="140">
        <v>654</v>
      </c>
      <c r="J47" s="115">
        <v>51</v>
      </c>
      <c r="K47" s="116">
        <v>7.7981651376146788</v>
      </c>
    </row>
    <row r="48" spans="1:11" ht="14.1" customHeight="1" x14ac:dyDescent="0.2">
      <c r="A48" s="306">
        <v>62</v>
      </c>
      <c r="B48" s="307" t="s">
        <v>270</v>
      </c>
      <c r="C48" s="308"/>
      <c r="D48" s="113">
        <v>7.5747142266905385</v>
      </c>
      <c r="E48" s="115">
        <v>1100</v>
      </c>
      <c r="F48" s="114">
        <v>889</v>
      </c>
      <c r="G48" s="114">
        <v>1191</v>
      </c>
      <c r="H48" s="114">
        <v>893</v>
      </c>
      <c r="I48" s="140">
        <v>1009</v>
      </c>
      <c r="J48" s="115">
        <v>91</v>
      </c>
      <c r="K48" s="116">
        <v>9.0188305252725467</v>
      </c>
    </row>
    <row r="49" spans="1:11" ht="14.1" customHeight="1" x14ac:dyDescent="0.2">
      <c r="A49" s="306">
        <v>63</v>
      </c>
      <c r="B49" s="307" t="s">
        <v>271</v>
      </c>
      <c r="C49" s="308"/>
      <c r="D49" s="113">
        <v>3.46371023275031</v>
      </c>
      <c r="E49" s="115">
        <v>503</v>
      </c>
      <c r="F49" s="114">
        <v>461</v>
      </c>
      <c r="G49" s="114">
        <v>546</v>
      </c>
      <c r="H49" s="114">
        <v>456</v>
      </c>
      <c r="I49" s="140">
        <v>404</v>
      </c>
      <c r="J49" s="115">
        <v>99</v>
      </c>
      <c r="K49" s="116">
        <v>24.504950495049506</v>
      </c>
    </row>
    <row r="50" spans="1:11" ht="14.1" customHeight="1" x14ac:dyDescent="0.2">
      <c r="A50" s="306" t="s">
        <v>272</v>
      </c>
      <c r="B50" s="307" t="s">
        <v>273</v>
      </c>
      <c r="C50" s="308"/>
      <c r="D50" s="113">
        <v>0.70926869577193219</v>
      </c>
      <c r="E50" s="115">
        <v>103</v>
      </c>
      <c r="F50" s="114">
        <v>108</v>
      </c>
      <c r="G50" s="114">
        <v>104</v>
      </c>
      <c r="H50" s="114">
        <v>107</v>
      </c>
      <c r="I50" s="140">
        <v>83</v>
      </c>
      <c r="J50" s="115">
        <v>20</v>
      </c>
      <c r="K50" s="116">
        <v>24.096385542168676</v>
      </c>
    </row>
    <row r="51" spans="1:11" ht="14.1" customHeight="1" x14ac:dyDescent="0.2">
      <c r="A51" s="306" t="s">
        <v>274</v>
      </c>
      <c r="B51" s="307" t="s">
        <v>275</v>
      </c>
      <c r="C51" s="308"/>
      <c r="D51" s="113">
        <v>2.2517559564798235</v>
      </c>
      <c r="E51" s="115">
        <v>327</v>
      </c>
      <c r="F51" s="114">
        <v>318</v>
      </c>
      <c r="G51" s="114">
        <v>386</v>
      </c>
      <c r="H51" s="114">
        <v>307</v>
      </c>
      <c r="I51" s="140">
        <v>287</v>
      </c>
      <c r="J51" s="115">
        <v>40</v>
      </c>
      <c r="K51" s="116">
        <v>13.937282229965156</v>
      </c>
    </row>
    <row r="52" spans="1:11" ht="14.1" customHeight="1" x14ac:dyDescent="0.2">
      <c r="A52" s="306">
        <v>71</v>
      </c>
      <c r="B52" s="307" t="s">
        <v>276</v>
      </c>
      <c r="C52" s="308"/>
      <c r="D52" s="113">
        <v>12.18840380112932</v>
      </c>
      <c r="E52" s="115">
        <v>1770</v>
      </c>
      <c r="F52" s="114">
        <v>1405</v>
      </c>
      <c r="G52" s="114">
        <v>1528</v>
      </c>
      <c r="H52" s="114">
        <v>1379</v>
      </c>
      <c r="I52" s="140">
        <v>1675</v>
      </c>
      <c r="J52" s="115">
        <v>95</v>
      </c>
      <c r="K52" s="116">
        <v>5.6716417910447765</v>
      </c>
    </row>
    <row r="53" spans="1:11" ht="14.1" customHeight="1" x14ac:dyDescent="0.2">
      <c r="A53" s="306" t="s">
        <v>277</v>
      </c>
      <c r="B53" s="307" t="s">
        <v>278</v>
      </c>
      <c r="C53" s="308"/>
      <c r="D53" s="113">
        <v>4.8753615204517287</v>
      </c>
      <c r="E53" s="115">
        <v>708</v>
      </c>
      <c r="F53" s="114">
        <v>587</v>
      </c>
      <c r="G53" s="114">
        <v>623</v>
      </c>
      <c r="H53" s="114">
        <v>553</v>
      </c>
      <c r="I53" s="140">
        <v>662</v>
      </c>
      <c r="J53" s="115">
        <v>46</v>
      </c>
      <c r="K53" s="116">
        <v>6.9486404833836861</v>
      </c>
    </row>
    <row r="54" spans="1:11" ht="14.1" customHeight="1" x14ac:dyDescent="0.2">
      <c r="A54" s="306" t="s">
        <v>279</v>
      </c>
      <c r="B54" s="307" t="s">
        <v>280</v>
      </c>
      <c r="C54" s="308"/>
      <c r="D54" s="113">
        <v>5.9013909929761743</v>
      </c>
      <c r="E54" s="115">
        <v>857</v>
      </c>
      <c r="F54" s="114">
        <v>631</v>
      </c>
      <c r="G54" s="114">
        <v>744</v>
      </c>
      <c r="H54" s="114">
        <v>687</v>
      </c>
      <c r="I54" s="140">
        <v>810</v>
      </c>
      <c r="J54" s="115">
        <v>47</v>
      </c>
      <c r="K54" s="116">
        <v>5.8024691358024691</v>
      </c>
    </row>
    <row r="55" spans="1:11" ht="14.1" customHeight="1" x14ac:dyDescent="0.2">
      <c r="A55" s="306">
        <v>72</v>
      </c>
      <c r="B55" s="307" t="s">
        <v>281</v>
      </c>
      <c r="C55" s="308"/>
      <c r="D55" s="113">
        <v>2.857733094615067</v>
      </c>
      <c r="E55" s="115">
        <v>415</v>
      </c>
      <c r="F55" s="114">
        <v>300</v>
      </c>
      <c r="G55" s="114">
        <v>273</v>
      </c>
      <c r="H55" s="114">
        <v>327</v>
      </c>
      <c r="I55" s="140">
        <v>387</v>
      </c>
      <c r="J55" s="115">
        <v>28</v>
      </c>
      <c r="K55" s="116">
        <v>7.2351421188630489</v>
      </c>
    </row>
    <row r="56" spans="1:11" ht="14.1" customHeight="1" x14ac:dyDescent="0.2">
      <c r="A56" s="306" t="s">
        <v>282</v>
      </c>
      <c r="B56" s="307" t="s">
        <v>283</v>
      </c>
      <c r="C56" s="308"/>
      <c r="D56" s="113">
        <v>0.78501583803883768</v>
      </c>
      <c r="E56" s="115">
        <v>114</v>
      </c>
      <c r="F56" s="114">
        <v>88</v>
      </c>
      <c r="G56" s="114">
        <v>97</v>
      </c>
      <c r="H56" s="114">
        <v>106</v>
      </c>
      <c r="I56" s="140">
        <v>120</v>
      </c>
      <c r="J56" s="115">
        <v>-6</v>
      </c>
      <c r="K56" s="116">
        <v>-5</v>
      </c>
    </row>
    <row r="57" spans="1:11" ht="14.1" customHeight="1" x14ac:dyDescent="0.2">
      <c r="A57" s="306" t="s">
        <v>284</v>
      </c>
      <c r="B57" s="307" t="s">
        <v>285</v>
      </c>
      <c r="C57" s="308"/>
      <c r="D57" s="113">
        <v>1.473626222283432</v>
      </c>
      <c r="E57" s="115">
        <v>214</v>
      </c>
      <c r="F57" s="114">
        <v>177</v>
      </c>
      <c r="G57" s="114">
        <v>136</v>
      </c>
      <c r="H57" s="114">
        <v>170</v>
      </c>
      <c r="I57" s="140">
        <v>213</v>
      </c>
      <c r="J57" s="115">
        <v>1</v>
      </c>
      <c r="K57" s="116">
        <v>0.46948356807511737</v>
      </c>
    </row>
    <row r="58" spans="1:11" ht="14.1" customHeight="1" x14ac:dyDescent="0.2">
      <c r="A58" s="306">
        <v>73</v>
      </c>
      <c r="B58" s="307" t="s">
        <v>286</v>
      </c>
      <c r="C58" s="308"/>
      <c r="D58" s="113">
        <v>1.0673460955791214</v>
      </c>
      <c r="E58" s="115">
        <v>155</v>
      </c>
      <c r="F58" s="114">
        <v>115</v>
      </c>
      <c r="G58" s="114">
        <v>190</v>
      </c>
      <c r="H58" s="114">
        <v>142</v>
      </c>
      <c r="I58" s="140">
        <v>175</v>
      </c>
      <c r="J58" s="115">
        <v>-20</v>
      </c>
      <c r="K58" s="116">
        <v>-11.428571428571429</v>
      </c>
    </row>
    <row r="59" spans="1:11" ht="14.1" customHeight="1" x14ac:dyDescent="0.2">
      <c r="A59" s="306" t="s">
        <v>287</v>
      </c>
      <c r="B59" s="307" t="s">
        <v>288</v>
      </c>
      <c r="C59" s="308"/>
      <c r="D59" s="113">
        <v>0.69549648808704034</v>
      </c>
      <c r="E59" s="115">
        <v>101</v>
      </c>
      <c r="F59" s="114">
        <v>77</v>
      </c>
      <c r="G59" s="114">
        <v>127</v>
      </c>
      <c r="H59" s="114">
        <v>96</v>
      </c>
      <c r="I59" s="140">
        <v>121</v>
      </c>
      <c r="J59" s="115">
        <v>-20</v>
      </c>
      <c r="K59" s="116">
        <v>-16.528925619834709</v>
      </c>
    </row>
    <row r="60" spans="1:11" ht="14.1" customHeight="1" x14ac:dyDescent="0.2">
      <c r="A60" s="306">
        <v>81</v>
      </c>
      <c r="B60" s="307" t="s">
        <v>289</v>
      </c>
      <c r="C60" s="308"/>
      <c r="D60" s="113">
        <v>5.928935408345958</v>
      </c>
      <c r="E60" s="115">
        <v>861</v>
      </c>
      <c r="F60" s="114">
        <v>675</v>
      </c>
      <c r="G60" s="114">
        <v>742</v>
      </c>
      <c r="H60" s="114">
        <v>700</v>
      </c>
      <c r="I60" s="140">
        <v>776</v>
      </c>
      <c r="J60" s="115">
        <v>85</v>
      </c>
      <c r="K60" s="116">
        <v>10.953608247422681</v>
      </c>
    </row>
    <row r="61" spans="1:11" ht="14.1" customHeight="1" x14ac:dyDescent="0.2">
      <c r="A61" s="306" t="s">
        <v>290</v>
      </c>
      <c r="B61" s="307" t="s">
        <v>291</v>
      </c>
      <c r="C61" s="308"/>
      <c r="D61" s="113">
        <v>2.2379837487949317</v>
      </c>
      <c r="E61" s="115">
        <v>325</v>
      </c>
      <c r="F61" s="114">
        <v>187</v>
      </c>
      <c r="G61" s="114">
        <v>248</v>
      </c>
      <c r="H61" s="114">
        <v>251</v>
      </c>
      <c r="I61" s="140">
        <v>289</v>
      </c>
      <c r="J61" s="115">
        <v>36</v>
      </c>
      <c r="K61" s="116">
        <v>12.456747404844291</v>
      </c>
    </row>
    <row r="62" spans="1:11" ht="14.1" customHeight="1" x14ac:dyDescent="0.2">
      <c r="A62" s="306" t="s">
        <v>292</v>
      </c>
      <c r="B62" s="307" t="s">
        <v>293</v>
      </c>
      <c r="C62" s="308"/>
      <c r="D62" s="113">
        <v>1.6939815452417022</v>
      </c>
      <c r="E62" s="115">
        <v>246</v>
      </c>
      <c r="F62" s="114">
        <v>266</v>
      </c>
      <c r="G62" s="114">
        <v>254</v>
      </c>
      <c r="H62" s="114">
        <v>229</v>
      </c>
      <c r="I62" s="140">
        <v>243</v>
      </c>
      <c r="J62" s="115">
        <v>3</v>
      </c>
      <c r="K62" s="116">
        <v>1.2345679012345678</v>
      </c>
    </row>
    <row r="63" spans="1:11" ht="14.1" customHeight="1" x14ac:dyDescent="0.2">
      <c r="A63" s="306"/>
      <c r="B63" s="307" t="s">
        <v>294</v>
      </c>
      <c r="C63" s="308"/>
      <c r="D63" s="113">
        <v>1.4460818069136483</v>
      </c>
      <c r="E63" s="115">
        <v>210</v>
      </c>
      <c r="F63" s="114">
        <v>233</v>
      </c>
      <c r="G63" s="114">
        <v>200</v>
      </c>
      <c r="H63" s="114">
        <v>185</v>
      </c>
      <c r="I63" s="140">
        <v>210</v>
      </c>
      <c r="J63" s="115">
        <v>0</v>
      </c>
      <c r="K63" s="116">
        <v>0</v>
      </c>
    </row>
    <row r="64" spans="1:11" ht="14.1" customHeight="1" x14ac:dyDescent="0.2">
      <c r="A64" s="306" t="s">
        <v>295</v>
      </c>
      <c r="B64" s="307" t="s">
        <v>296</v>
      </c>
      <c r="C64" s="308"/>
      <c r="D64" s="113">
        <v>0.64729376118991877</v>
      </c>
      <c r="E64" s="115">
        <v>94</v>
      </c>
      <c r="F64" s="114">
        <v>74</v>
      </c>
      <c r="G64" s="114">
        <v>60</v>
      </c>
      <c r="H64" s="114">
        <v>66</v>
      </c>
      <c r="I64" s="140">
        <v>84</v>
      </c>
      <c r="J64" s="115">
        <v>10</v>
      </c>
      <c r="K64" s="116">
        <v>11.904761904761905</v>
      </c>
    </row>
    <row r="65" spans="1:11" ht="14.1" customHeight="1" x14ac:dyDescent="0.2">
      <c r="A65" s="306" t="s">
        <v>297</v>
      </c>
      <c r="B65" s="307" t="s">
        <v>298</v>
      </c>
      <c r="C65" s="308"/>
      <c r="D65" s="113">
        <v>0.33053298443740531</v>
      </c>
      <c r="E65" s="115">
        <v>48</v>
      </c>
      <c r="F65" s="114">
        <v>38</v>
      </c>
      <c r="G65" s="114">
        <v>58</v>
      </c>
      <c r="H65" s="114">
        <v>50</v>
      </c>
      <c r="I65" s="140">
        <v>60</v>
      </c>
      <c r="J65" s="115">
        <v>-12</v>
      </c>
      <c r="K65" s="116">
        <v>-20</v>
      </c>
    </row>
    <row r="66" spans="1:11" ht="14.1" customHeight="1" x14ac:dyDescent="0.2">
      <c r="A66" s="306">
        <v>82</v>
      </c>
      <c r="B66" s="307" t="s">
        <v>299</v>
      </c>
      <c r="C66" s="308"/>
      <c r="D66" s="113">
        <v>2.9541385484093099</v>
      </c>
      <c r="E66" s="115">
        <v>429</v>
      </c>
      <c r="F66" s="114">
        <v>386</v>
      </c>
      <c r="G66" s="114">
        <v>464</v>
      </c>
      <c r="H66" s="114">
        <v>412</v>
      </c>
      <c r="I66" s="140">
        <v>407</v>
      </c>
      <c r="J66" s="115">
        <v>22</v>
      </c>
      <c r="K66" s="116">
        <v>5.4054054054054053</v>
      </c>
    </row>
    <row r="67" spans="1:11" ht="14.1" customHeight="1" x14ac:dyDescent="0.2">
      <c r="A67" s="306" t="s">
        <v>300</v>
      </c>
      <c r="B67" s="307" t="s">
        <v>301</v>
      </c>
      <c r="C67" s="308"/>
      <c r="D67" s="113">
        <v>1.5080567414956618</v>
      </c>
      <c r="E67" s="115">
        <v>219</v>
      </c>
      <c r="F67" s="114">
        <v>255</v>
      </c>
      <c r="G67" s="114">
        <v>286</v>
      </c>
      <c r="H67" s="114">
        <v>266</v>
      </c>
      <c r="I67" s="140">
        <v>221</v>
      </c>
      <c r="J67" s="115">
        <v>-2</v>
      </c>
      <c r="K67" s="116">
        <v>-0.90497737556561086</v>
      </c>
    </row>
    <row r="68" spans="1:11" ht="14.1" customHeight="1" x14ac:dyDescent="0.2">
      <c r="A68" s="306" t="s">
        <v>302</v>
      </c>
      <c r="B68" s="307" t="s">
        <v>303</v>
      </c>
      <c r="C68" s="308"/>
      <c r="D68" s="113">
        <v>1.1293210301611347</v>
      </c>
      <c r="E68" s="115">
        <v>164</v>
      </c>
      <c r="F68" s="114">
        <v>96</v>
      </c>
      <c r="G68" s="114">
        <v>134</v>
      </c>
      <c r="H68" s="114">
        <v>104</v>
      </c>
      <c r="I68" s="140">
        <v>117</v>
      </c>
      <c r="J68" s="115">
        <v>47</v>
      </c>
      <c r="K68" s="116">
        <v>40.17094017094017</v>
      </c>
    </row>
    <row r="69" spans="1:11" ht="14.1" customHeight="1" x14ac:dyDescent="0.2">
      <c r="A69" s="306">
        <v>83</v>
      </c>
      <c r="B69" s="307" t="s">
        <v>304</v>
      </c>
      <c r="C69" s="308"/>
      <c r="D69" s="113">
        <v>3.6014323095992289</v>
      </c>
      <c r="E69" s="115">
        <v>523</v>
      </c>
      <c r="F69" s="114">
        <v>467</v>
      </c>
      <c r="G69" s="114">
        <v>1031</v>
      </c>
      <c r="H69" s="114">
        <v>500</v>
      </c>
      <c r="I69" s="140">
        <v>530</v>
      </c>
      <c r="J69" s="115">
        <v>-7</v>
      </c>
      <c r="K69" s="116">
        <v>-1.320754716981132</v>
      </c>
    </row>
    <row r="70" spans="1:11" ht="14.1" customHeight="1" x14ac:dyDescent="0.2">
      <c r="A70" s="306" t="s">
        <v>305</v>
      </c>
      <c r="B70" s="307" t="s">
        <v>306</v>
      </c>
      <c r="C70" s="308"/>
      <c r="D70" s="113">
        <v>3.0436578983611073</v>
      </c>
      <c r="E70" s="115">
        <v>442</v>
      </c>
      <c r="F70" s="114">
        <v>395</v>
      </c>
      <c r="G70" s="114">
        <v>941</v>
      </c>
      <c r="H70" s="114">
        <v>405</v>
      </c>
      <c r="I70" s="140">
        <v>442</v>
      </c>
      <c r="J70" s="115">
        <v>0</v>
      </c>
      <c r="K70" s="116">
        <v>0</v>
      </c>
    </row>
    <row r="71" spans="1:11" ht="14.1" customHeight="1" x14ac:dyDescent="0.2">
      <c r="A71" s="306"/>
      <c r="B71" s="307" t="s">
        <v>307</v>
      </c>
      <c r="C71" s="308"/>
      <c r="D71" s="113">
        <v>1.5011706376532159</v>
      </c>
      <c r="E71" s="115">
        <v>218</v>
      </c>
      <c r="F71" s="114">
        <v>188</v>
      </c>
      <c r="G71" s="114">
        <v>527</v>
      </c>
      <c r="H71" s="114">
        <v>170</v>
      </c>
      <c r="I71" s="140">
        <v>221</v>
      </c>
      <c r="J71" s="115">
        <v>-3</v>
      </c>
      <c r="K71" s="116">
        <v>-1.3574660633484164</v>
      </c>
    </row>
    <row r="72" spans="1:11" ht="14.1" customHeight="1" x14ac:dyDescent="0.2">
      <c r="A72" s="306">
        <v>84</v>
      </c>
      <c r="B72" s="307" t="s">
        <v>308</v>
      </c>
      <c r="C72" s="308"/>
      <c r="D72" s="113">
        <v>1.1912959647431483</v>
      </c>
      <c r="E72" s="115">
        <v>173</v>
      </c>
      <c r="F72" s="114">
        <v>154</v>
      </c>
      <c r="G72" s="114">
        <v>285</v>
      </c>
      <c r="H72" s="114">
        <v>147</v>
      </c>
      <c r="I72" s="140">
        <v>152</v>
      </c>
      <c r="J72" s="115">
        <v>21</v>
      </c>
      <c r="K72" s="116">
        <v>13.815789473684211</v>
      </c>
    </row>
    <row r="73" spans="1:11" ht="14.1" customHeight="1" x14ac:dyDescent="0.2">
      <c r="A73" s="306" t="s">
        <v>309</v>
      </c>
      <c r="B73" s="307" t="s">
        <v>310</v>
      </c>
      <c r="C73" s="308"/>
      <c r="D73" s="113">
        <v>0.66106596887481062</v>
      </c>
      <c r="E73" s="115">
        <v>96</v>
      </c>
      <c r="F73" s="114">
        <v>87</v>
      </c>
      <c r="G73" s="114">
        <v>176</v>
      </c>
      <c r="H73" s="114">
        <v>73</v>
      </c>
      <c r="I73" s="140">
        <v>59</v>
      </c>
      <c r="J73" s="115">
        <v>37</v>
      </c>
      <c r="K73" s="116">
        <v>62.711864406779661</v>
      </c>
    </row>
    <row r="74" spans="1:11" ht="14.1" customHeight="1" x14ac:dyDescent="0.2">
      <c r="A74" s="306" t="s">
        <v>311</v>
      </c>
      <c r="B74" s="307" t="s">
        <v>312</v>
      </c>
      <c r="C74" s="308"/>
      <c r="D74" s="113">
        <v>0.10329155763668917</v>
      </c>
      <c r="E74" s="115">
        <v>15</v>
      </c>
      <c r="F74" s="114">
        <v>19</v>
      </c>
      <c r="G74" s="114">
        <v>34</v>
      </c>
      <c r="H74" s="114">
        <v>25</v>
      </c>
      <c r="I74" s="140">
        <v>27</v>
      </c>
      <c r="J74" s="115">
        <v>-12</v>
      </c>
      <c r="K74" s="116">
        <v>-44.444444444444443</v>
      </c>
    </row>
    <row r="75" spans="1:11" ht="14.1" customHeight="1" x14ac:dyDescent="0.2">
      <c r="A75" s="306" t="s">
        <v>313</v>
      </c>
      <c r="B75" s="307" t="s">
        <v>314</v>
      </c>
      <c r="C75" s="308"/>
      <c r="D75" s="113">
        <v>3.443051921222972E-2</v>
      </c>
      <c r="E75" s="115">
        <v>5</v>
      </c>
      <c r="F75" s="114">
        <v>4</v>
      </c>
      <c r="G75" s="114">
        <v>3</v>
      </c>
      <c r="H75" s="114">
        <v>6</v>
      </c>
      <c r="I75" s="140">
        <v>5</v>
      </c>
      <c r="J75" s="115">
        <v>0</v>
      </c>
      <c r="K75" s="116">
        <v>0</v>
      </c>
    </row>
    <row r="76" spans="1:11" ht="14.1" customHeight="1" x14ac:dyDescent="0.2">
      <c r="A76" s="306">
        <v>91</v>
      </c>
      <c r="B76" s="307" t="s">
        <v>315</v>
      </c>
      <c r="C76" s="308"/>
      <c r="D76" s="113">
        <v>9.6405453794243215E-2</v>
      </c>
      <c r="E76" s="115">
        <v>14</v>
      </c>
      <c r="F76" s="114">
        <v>19</v>
      </c>
      <c r="G76" s="114">
        <v>19</v>
      </c>
      <c r="H76" s="114">
        <v>18</v>
      </c>
      <c r="I76" s="140">
        <v>16</v>
      </c>
      <c r="J76" s="115">
        <v>-2</v>
      </c>
      <c r="K76" s="116">
        <v>-12.5</v>
      </c>
    </row>
    <row r="77" spans="1:11" ht="14.1" customHeight="1" x14ac:dyDescent="0.2">
      <c r="A77" s="306">
        <v>92</v>
      </c>
      <c r="B77" s="307" t="s">
        <v>316</v>
      </c>
      <c r="C77" s="308"/>
      <c r="D77" s="113">
        <v>1.7421842721388239</v>
      </c>
      <c r="E77" s="115">
        <v>253</v>
      </c>
      <c r="F77" s="114">
        <v>200</v>
      </c>
      <c r="G77" s="114">
        <v>220</v>
      </c>
      <c r="H77" s="114">
        <v>203</v>
      </c>
      <c r="I77" s="140">
        <v>275</v>
      </c>
      <c r="J77" s="115">
        <v>-22</v>
      </c>
      <c r="K77" s="116">
        <v>-8</v>
      </c>
    </row>
    <row r="78" spans="1:11" ht="14.1" customHeight="1" x14ac:dyDescent="0.2">
      <c r="A78" s="306">
        <v>93</v>
      </c>
      <c r="B78" s="307" t="s">
        <v>317</v>
      </c>
      <c r="C78" s="308"/>
      <c r="D78" s="113">
        <v>0.16526649221870265</v>
      </c>
      <c r="E78" s="115">
        <v>24</v>
      </c>
      <c r="F78" s="114">
        <v>15</v>
      </c>
      <c r="G78" s="114">
        <v>20</v>
      </c>
      <c r="H78" s="114">
        <v>22</v>
      </c>
      <c r="I78" s="140">
        <v>17</v>
      </c>
      <c r="J78" s="115">
        <v>7</v>
      </c>
      <c r="K78" s="116">
        <v>41.176470588235297</v>
      </c>
    </row>
    <row r="79" spans="1:11" ht="14.1" customHeight="1" x14ac:dyDescent="0.2">
      <c r="A79" s="306">
        <v>94</v>
      </c>
      <c r="B79" s="307" t="s">
        <v>318</v>
      </c>
      <c r="C79" s="308"/>
      <c r="D79" s="113">
        <v>0.19281090758848643</v>
      </c>
      <c r="E79" s="115">
        <v>28</v>
      </c>
      <c r="F79" s="114">
        <v>43</v>
      </c>
      <c r="G79" s="114">
        <v>64</v>
      </c>
      <c r="H79" s="114">
        <v>24</v>
      </c>
      <c r="I79" s="140">
        <v>33</v>
      </c>
      <c r="J79" s="115">
        <v>-5</v>
      </c>
      <c r="K79" s="116">
        <v>-15.151515151515152</v>
      </c>
    </row>
    <row r="80" spans="1:11" ht="14.1" customHeight="1" x14ac:dyDescent="0.2">
      <c r="A80" s="306" t="s">
        <v>319</v>
      </c>
      <c r="B80" s="307" t="s">
        <v>320</v>
      </c>
      <c r="C80" s="308"/>
      <c r="D80" s="113">
        <v>2.7544415369783776E-2</v>
      </c>
      <c r="E80" s="115">
        <v>4</v>
      </c>
      <c r="F80" s="114">
        <v>0</v>
      </c>
      <c r="G80" s="114" t="s">
        <v>514</v>
      </c>
      <c r="H80" s="114" t="s">
        <v>514</v>
      </c>
      <c r="I80" s="140">
        <v>3</v>
      </c>
      <c r="J80" s="115">
        <v>1</v>
      </c>
      <c r="K80" s="116">
        <v>33.333333333333336</v>
      </c>
    </row>
    <row r="81" spans="1:11" ht="14.1" customHeight="1" x14ac:dyDescent="0.2">
      <c r="A81" s="310" t="s">
        <v>321</v>
      </c>
      <c r="B81" s="311" t="s">
        <v>334</v>
      </c>
      <c r="C81" s="312"/>
      <c r="D81" s="125">
        <v>0.20658311527337833</v>
      </c>
      <c r="E81" s="143">
        <v>30</v>
      </c>
      <c r="F81" s="144">
        <v>41</v>
      </c>
      <c r="G81" s="144">
        <v>47</v>
      </c>
      <c r="H81" s="144">
        <v>43</v>
      </c>
      <c r="I81" s="145">
        <v>41</v>
      </c>
      <c r="J81" s="143">
        <v>-11</v>
      </c>
      <c r="K81" s="146">
        <v>-26.829268292682926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167238</v>
      </c>
      <c r="C10" s="114">
        <v>97570</v>
      </c>
      <c r="D10" s="114">
        <v>69668</v>
      </c>
      <c r="E10" s="114">
        <v>136924</v>
      </c>
      <c r="F10" s="114">
        <v>28521</v>
      </c>
      <c r="G10" s="114">
        <v>14267</v>
      </c>
      <c r="H10" s="114">
        <v>44470</v>
      </c>
      <c r="I10" s="115">
        <v>45596</v>
      </c>
      <c r="J10" s="114">
        <v>31856</v>
      </c>
      <c r="K10" s="114">
        <v>13740</v>
      </c>
      <c r="L10" s="423">
        <v>11670</v>
      </c>
      <c r="M10" s="424">
        <v>11890</v>
      </c>
    </row>
    <row r="11" spans="1:13" ht="11.1" customHeight="1" x14ac:dyDescent="0.2">
      <c r="A11" s="422" t="s">
        <v>388</v>
      </c>
      <c r="B11" s="115">
        <v>167569</v>
      </c>
      <c r="C11" s="114">
        <v>98157</v>
      </c>
      <c r="D11" s="114">
        <v>69412</v>
      </c>
      <c r="E11" s="114">
        <v>137403</v>
      </c>
      <c r="F11" s="114">
        <v>28402</v>
      </c>
      <c r="G11" s="114">
        <v>13764</v>
      </c>
      <c r="H11" s="114">
        <v>45207</v>
      </c>
      <c r="I11" s="115">
        <v>46501</v>
      </c>
      <c r="J11" s="114">
        <v>32429</v>
      </c>
      <c r="K11" s="114">
        <v>14072</v>
      </c>
      <c r="L11" s="423">
        <v>9420</v>
      </c>
      <c r="M11" s="424">
        <v>9339</v>
      </c>
    </row>
    <row r="12" spans="1:13" ht="11.1" customHeight="1" x14ac:dyDescent="0.2">
      <c r="A12" s="422" t="s">
        <v>389</v>
      </c>
      <c r="B12" s="115">
        <v>169823</v>
      </c>
      <c r="C12" s="114">
        <v>99709</v>
      </c>
      <c r="D12" s="114">
        <v>70114</v>
      </c>
      <c r="E12" s="114">
        <v>139742</v>
      </c>
      <c r="F12" s="114">
        <v>28337</v>
      </c>
      <c r="G12" s="114">
        <v>15529</v>
      </c>
      <c r="H12" s="114">
        <v>45852</v>
      </c>
      <c r="I12" s="115">
        <v>46459</v>
      </c>
      <c r="J12" s="114">
        <v>32059</v>
      </c>
      <c r="K12" s="114">
        <v>14400</v>
      </c>
      <c r="L12" s="423">
        <v>13884</v>
      </c>
      <c r="M12" s="424">
        <v>12028</v>
      </c>
    </row>
    <row r="13" spans="1:13" s="110" customFormat="1" ht="11.1" customHeight="1" x14ac:dyDescent="0.2">
      <c r="A13" s="422" t="s">
        <v>390</v>
      </c>
      <c r="B13" s="115">
        <v>168185</v>
      </c>
      <c r="C13" s="114">
        <v>98399</v>
      </c>
      <c r="D13" s="114">
        <v>69786</v>
      </c>
      <c r="E13" s="114">
        <v>138134</v>
      </c>
      <c r="F13" s="114">
        <v>28317</v>
      </c>
      <c r="G13" s="114">
        <v>14907</v>
      </c>
      <c r="H13" s="114">
        <v>46306</v>
      </c>
      <c r="I13" s="115">
        <v>46115</v>
      </c>
      <c r="J13" s="114">
        <v>31821</v>
      </c>
      <c r="K13" s="114">
        <v>14294</v>
      </c>
      <c r="L13" s="423">
        <v>8198</v>
      </c>
      <c r="M13" s="424">
        <v>9540</v>
      </c>
    </row>
    <row r="14" spans="1:13" ht="15" customHeight="1" x14ac:dyDescent="0.2">
      <c r="A14" s="422" t="s">
        <v>391</v>
      </c>
      <c r="B14" s="115">
        <v>168030</v>
      </c>
      <c r="C14" s="114">
        <v>98410</v>
      </c>
      <c r="D14" s="114">
        <v>69620</v>
      </c>
      <c r="E14" s="114">
        <v>134565</v>
      </c>
      <c r="F14" s="114">
        <v>32083</v>
      </c>
      <c r="G14" s="114">
        <v>14327</v>
      </c>
      <c r="H14" s="114">
        <v>46927</v>
      </c>
      <c r="I14" s="115">
        <v>45737</v>
      </c>
      <c r="J14" s="114">
        <v>31566</v>
      </c>
      <c r="K14" s="114">
        <v>14171</v>
      </c>
      <c r="L14" s="423">
        <v>12282</v>
      </c>
      <c r="M14" s="424">
        <v>12791</v>
      </c>
    </row>
    <row r="15" spans="1:13" ht="11.1" customHeight="1" x14ac:dyDescent="0.2">
      <c r="A15" s="422" t="s">
        <v>388</v>
      </c>
      <c r="B15" s="115">
        <v>168920</v>
      </c>
      <c r="C15" s="114">
        <v>99178</v>
      </c>
      <c r="D15" s="114">
        <v>69742</v>
      </c>
      <c r="E15" s="114">
        <v>134688</v>
      </c>
      <c r="F15" s="114">
        <v>32893</v>
      </c>
      <c r="G15" s="114">
        <v>13857</v>
      </c>
      <c r="H15" s="114">
        <v>47880</v>
      </c>
      <c r="I15" s="115">
        <v>46310</v>
      </c>
      <c r="J15" s="114">
        <v>32025</v>
      </c>
      <c r="K15" s="114">
        <v>14285</v>
      </c>
      <c r="L15" s="423">
        <v>10228</v>
      </c>
      <c r="M15" s="424">
        <v>9245</v>
      </c>
    </row>
    <row r="16" spans="1:13" ht="11.1" customHeight="1" x14ac:dyDescent="0.2">
      <c r="A16" s="422" t="s">
        <v>389</v>
      </c>
      <c r="B16" s="115">
        <v>171749</v>
      </c>
      <c r="C16" s="114">
        <v>100865</v>
      </c>
      <c r="D16" s="114">
        <v>70884</v>
      </c>
      <c r="E16" s="114">
        <v>137762</v>
      </c>
      <c r="F16" s="114">
        <v>33487</v>
      </c>
      <c r="G16" s="114">
        <v>15733</v>
      </c>
      <c r="H16" s="114">
        <v>48746</v>
      </c>
      <c r="I16" s="115">
        <v>46322</v>
      </c>
      <c r="J16" s="114">
        <v>31696</v>
      </c>
      <c r="K16" s="114">
        <v>14626</v>
      </c>
      <c r="L16" s="423">
        <v>14975</v>
      </c>
      <c r="M16" s="424">
        <v>12636</v>
      </c>
    </row>
    <row r="17" spans="1:13" s="110" customFormat="1" ht="11.1" customHeight="1" x14ac:dyDescent="0.2">
      <c r="A17" s="422" t="s">
        <v>390</v>
      </c>
      <c r="B17" s="115">
        <v>171631</v>
      </c>
      <c r="C17" s="114">
        <v>100263</v>
      </c>
      <c r="D17" s="114">
        <v>71368</v>
      </c>
      <c r="E17" s="114">
        <v>137448</v>
      </c>
      <c r="F17" s="114">
        <v>34002</v>
      </c>
      <c r="G17" s="114">
        <v>15156</v>
      </c>
      <c r="H17" s="114">
        <v>49390</v>
      </c>
      <c r="I17" s="115">
        <v>46096</v>
      </c>
      <c r="J17" s="114">
        <v>31479</v>
      </c>
      <c r="K17" s="114">
        <v>14617</v>
      </c>
      <c r="L17" s="423">
        <v>9233</v>
      </c>
      <c r="M17" s="424">
        <v>9920</v>
      </c>
    </row>
    <row r="18" spans="1:13" ht="15" customHeight="1" x14ac:dyDescent="0.2">
      <c r="A18" s="422" t="s">
        <v>392</v>
      </c>
      <c r="B18" s="115">
        <v>171075</v>
      </c>
      <c r="C18" s="114">
        <v>100042</v>
      </c>
      <c r="D18" s="114">
        <v>71033</v>
      </c>
      <c r="E18" s="114">
        <v>136050</v>
      </c>
      <c r="F18" s="114">
        <v>34812</v>
      </c>
      <c r="G18" s="114">
        <v>14604</v>
      </c>
      <c r="H18" s="114">
        <v>49935</v>
      </c>
      <c r="I18" s="115">
        <v>45393</v>
      </c>
      <c r="J18" s="114">
        <v>31084</v>
      </c>
      <c r="K18" s="114">
        <v>14309</v>
      </c>
      <c r="L18" s="423">
        <v>11722</v>
      </c>
      <c r="M18" s="424">
        <v>12210</v>
      </c>
    </row>
    <row r="19" spans="1:13" ht="11.1" customHeight="1" x14ac:dyDescent="0.2">
      <c r="A19" s="422" t="s">
        <v>388</v>
      </c>
      <c r="B19" s="115">
        <v>171044</v>
      </c>
      <c r="C19" s="114">
        <v>100115</v>
      </c>
      <c r="D19" s="114">
        <v>70929</v>
      </c>
      <c r="E19" s="114">
        <v>135741</v>
      </c>
      <c r="F19" s="114">
        <v>35082</v>
      </c>
      <c r="G19" s="114">
        <v>14042</v>
      </c>
      <c r="H19" s="114">
        <v>50808</v>
      </c>
      <c r="I19" s="115">
        <v>46088</v>
      </c>
      <c r="J19" s="114">
        <v>31471</v>
      </c>
      <c r="K19" s="114">
        <v>14617</v>
      </c>
      <c r="L19" s="423">
        <v>9756</v>
      </c>
      <c r="M19" s="424">
        <v>10021</v>
      </c>
    </row>
    <row r="20" spans="1:13" ht="11.1" customHeight="1" x14ac:dyDescent="0.2">
      <c r="A20" s="422" t="s">
        <v>389</v>
      </c>
      <c r="B20" s="115">
        <v>173527</v>
      </c>
      <c r="C20" s="114">
        <v>101521</v>
      </c>
      <c r="D20" s="114">
        <v>72006</v>
      </c>
      <c r="E20" s="114">
        <v>137889</v>
      </c>
      <c r="F20" s="114">
        <v>35520</v>
      </c>
      <c r="G20" s="114">
        <v>15797</v>
      </c>
      <c r="H20" s="114">
        <v>51504</v>
      </c>
      <c r="I20" s="115">
        <v>46580</v>
      </c>
      <c r="J20" s="114">
        <v>31496</v>
      </c>
      <c r="K20" s="114">
        <v>15084</v>
      </c>
      <c r="L20" s="423">
        <v>13996</v>
      </c>
      <c r="M20" s="424">
        <v>12267</v>
      </c>
    </row>
    <row r="21" spans="1:13" s="110" customFormat="1" ht="11.1" customHeight="1" x14ac:dyDescent="0.2">
      <c r="A21" s="422" t="s">
        <v>390</v>
      </c>
      <c r="B21" s="115">
        <v>173236</v>
      </c>
      <c r="C21" s="114">
        <v>100936</v>
      </c>
      <c r="D21" s="114">
        <v>72300</v>
      </c>
      <c r="E21" s="114">
        <v>137561</v>
      </c>
      <c r="F21" s="114">
        <v>35630</v>
      </c>
      <c r="G21" s="114">
        <v>15062</v>
      </c>
      <c r="H21" s="114">
        <v>52263</v>
      </c>
      <c r="I21" s="115">
        <v>46789</v>
      </c>
      <c r="J21" s="114">
        <v>31684</v>
      </c>
      <c r="K21" s="114">
        <v>15105</v>
      </c>
      <c r="L21" s="423">
        <v>8311</v>
      </c>
      <c r="M21" s="424">
        <v>9970</v>
      </c>
    </row>
    <row r="22" spans="1:13" ht="15" customHeight="1" x14ac:dyDescent="0.2">
      <c r="A22" s="422" t="s">
        <v>393</v>
      </c>
      <c r="B22" s="115">
        <v>172625</v>
      </c>
      <c r="C22" s="114">
        <v>100586</v>
      </c>
      <c r="D22" s="114">
        <v>72039</v>
      </c>
      <c r="E22" s="114">
        <v>136755</v>
      </c>
      <c r="F22" s="114">
        <v>35653</v>
      </c>
      <c r="G22" s="114">
        <v>14306</v>
      </c>
      <c r="H22" s="114">
        <v>52914</v>
      </c>
      <c r="I22" s="115">
        <v>46278</v>
      </c>
      <c r="J22" s="114">
        <v>31455</v>
      </c>
      <c r="K22" s="114">
        <v>14823</v>
      </c>
      <c r="L22" s="423">
        <v>10796</v>
      </c>
      <c r="M22" s="424">
        <v>11970</v>
      </c>
    </row>
    <row r="23" spans="1:13" ht="11.1" customHeight="1" x14ac:dyDescent="0.2">
      <c r="A23" s="422" t="s">
        <v>388</v>
      </c>
      <c r="B23" s="115">
        <v>172647</v>
      </c>
      <c r="C23" s="114">
        <v>100664</v>
      </c>
      <c r="D23" s="114">
        <v>71983</v>
      </c>
      <c r="E23" s="114">
        <v>136419</v>
      </c>
      <c r="F23" s="114">
        <v>35979</v>
      </c>
      <c r="G23" s="114">
        <v>13756</v>
      </c>
      <c r="H23" s="114">
        <v>53831</v>
      </c>
      <c r="I23" s="115">
        <v>46821</v>
      </c>
      <c r="J23" s="114">
        <v>31798</v>
      </c>
      <c r="K23" s="114">
        <v>15023</v>
      </c>
      <c r="L23" s="423">
        <v>8729</v>
      </c>
      <c r="M23" s="424">
        <v>8865</v>
      </c>
    </row>
    <row r="24" spans="1:13" ht="11.1" customHeight="1" x14ac:dyDescent="0.2">
      <c r="A24" s="422" t="s">
        <v>389</v>
      </c>
      <c r="B24" s="115">
        <v>174520</v>
      </c>
      <c r="C24" s="114">
        <v>101698</v>
      </c>
      <c r="D24" s="114">
        <v>72822</v>
      </c>
      <c r="E24" s="114">
        <v>136670</v>
      </c>
      <c r="F24" s="114">
        <v>36314</v>
      </c>
      <c r="G24" s="114">
        <v>15465</v>
      </c>
      <c r="H24" s="114">
        <v>54484</v>
      </c>
      <c r="I24" s="115">
        <v>47530</v>
      </c>
      <c r="J24" s="114">
        <v>31742</v>
      </c>
      <c r="K24" s="114">
        <v>15788</v>
      </c>
      <c r="L24" s="423">
        <v>14013</v>
      </c>
      <c r="M24" s="424">
        <v>12135</v>
      </c>
    </row>
    <row r="25" spans="1:13" s="110" customFormat="1" ht="11.1" customHeight="1" x14ac:dyDescent="0.2">
      <c r="A25" s="422" t="s">
        <v>390</v>
      </c>
      <c r="B25" s="115">
        <v>173620</v>
      </c>
      <c r="C25" s="114">
        <v>100863</v>
      </c>
      <c r="D25" s="114">
        <v>72757</v>
      </c>
      <c r="E25" s="114">
        <v>135537</v>
      </c>
      <c r="F25" s="114">
        <v>36544</v>
      </c>
      <c r="G25" s="114">
        <v>14842</v>
      </c>
      <c r="H25" s="114">
        <v>55150</v>
      </c>
      <c r="I25" s="115">
        <v>47191</v>
      </c>
      <c r="J25" s="114">
        <v>31681</v>
      </c>
      <c r="K25" s="114">
        <v>15510</v>
      </c>
      <c r="L25" s="423">
        <v>7995</v>
      </c>
      <c r="M25" s="424">
        <v>9285</v>
      </c>
    </row>
    <row r="26" spans="1:13" ht="15" customHeight="1" x14ac:dyDescent="0.2">
      <c r="A26" s="422" t="s">
        <v>394</v>
      </c>
      <c r="B26" s="115">
        <v>173377</v>
      </c>
      <c r="C26" s="114">
        <v>100685</v>
      </c>
      <c r="D26" s="114">
        <v>72692</v>
      </c>
      <c r="E26" s="114">
        <v>135194</v>
      </c>
      <c r="F26" s="114">
        <v>36648</v>
      </c>
      <c r="G26" s="114">
        <v>14395</v>
      </c>
      <c r="H26" s="114">
        <v>55784</v>
      </c>
      <c r="I26" s="115">
        <v>46395</v>
      </c>
      <c r="J26" s="114">
        <v>31285</v>
      </c>
      <c r="K26" s="114">
        <v>15110</v>
      </c>
      <c r="L26" s="423">
        <v>11302</v>
      </c>
      <c r="M26" s="424">
        <v>11433</v>
      </c>
    </row>
    <row r="27" spans="1:13" ht="11.1" customHeight="1" x14ac:dyDescent="0.2">
      <c r="A27" s="422" t="s">
        <v>388</v>
      </c>
      <c r="B27" s="115">
        <v>173922</v>
      </c>
      <c r="C27" s="114">
        <v>101264</v>
      </c>
      <c r="D27" s="114">
        <v>72658</v>
      </c>
      <c r="E27" s="114">
        <v>135277</v>
      </c>
      <c r="F27" s="114">
        <v>37117</v>
      </c>
      <c r="G27" s="114">
        <v>13870</v>
      </c>
      <c r="H27" s="114">
        <v>56795</v>
      </c>
      <c r="I27" s="115">
        <v>46640</v>
      </c>
      <c r="J27" s="114">
        <v>31525</v>
      </c>
      <c r="K27" s="114">
        <v>15115</v>
      </c>
      <c r="L27" s="423">
        <v>9761</v>
      </c>
      <c r="M27" s="424">
        <v>9661</v>
      </c>
    </row>
    <row r="28" spans="1:13" ht="11.1" customHeight="1" x14ac:dyDescent="0.2">
      <c r="A28" s="422" t="s">
        <v>389</v>
      </c>
      <c r="B28" s="115">
        <v>177004</v>
      </c>
      <c r="C28" s="114">
        <v>103266</v>
      </c>
      <c r="D28" s="114">
        <v>73738</v>
      </c>
      <c r="E28" s="114">
        <v>139011</v>
      </c>
      <c r="F28" s="114">
        <v>37587</v>
      </c>
      <c r="G28" s="114">
        <v>15430</v>
      </c>
      <c r="H28" s="114">
        <v>57428</v>
      </c>
      <c r="I28" s="115">
        <v>46712</v>
      </c>
      <c r="J28" s="114">
        <v>31092</v>
      </c>
      <c r="K28" s="114">
        <v>15620</v>
      </c>
      <c r="L28" s="423">
        <v>14386</v>
      </c>
      <c r="M28" s="424">
        <v>11977</v>
      </c>
    </row>
    <row r="29" spans="1:13" s="110" customFormat="1" ht="11.1" customHeight="1" x14ac:dyDescent="0.2">
      <c r="A29" s="422" t="s">
        <v>390</v>
      </c>
      <c r="B29" s="115">
        <v>176596</v>
      </c>
      <c r="C29" s="114">
        <v>102580</v>
      </c>
      <c r="D29" s="114">
        <v>74016</v>
      </c>
      <c r="E29" s="114">
        <v>138543</v>
      </c>
      <c r="F29" s="114">
        <v>38023</v>
      </c>
      <c r="G29" s="114">
        <v>14891</v>
      </c>
      <c r="H29" s="114">
        <v>57973</v>
      </c>
      <c r="I29" s="115">
        <v>46649</v>
      </c>
      <c r="J29" s="114">
        <v>31116</v>
      </c>
      <c r="K29" s="114">
        <v>15533</v>
      </c>
      <c r="L29" s="423">
        <v>9483</v>
      </c>
      <c r="M29" s="424">
        <v>9984</v>
      </c>
    </row>
    <row r="30" spans="1:13" ht="15" customHeight="1" x14ac:dyDescent="0.2">
      <c r="A30" s="422" t="s">
        <v>395</v>
      </c>
      <c r="B30" s="115">
        <v>176959</v>
      </c>
      <c r="C30" s="114">
        <v>102727</v>
      </c>
      <c r="D30" s="114">
        <v>74232</v>
      </c>
      <c r="E30" s="114">
        <v>138247</v>
      </c>
      <c r="F30" s="114">
        <v>38691</v>
      </c>
      <c r="G30" s="114">
        <v>14480</v>
      </c>
      <c r="H30" s="114">
        <v>58714</v>
      </c>
      <c r="I30" s="115">
        <v>45279</v>
      </c>
      <c r="J30" s="114">
        <v>30092</v>
      </c>
      <c r="K30" s="114">
        <v>15187</v>
      </c>
      <c r="L30" s="423">
        <v>12569</v>
      </c>
      <c r="M30" s="424">
        <v>12130</v>
      </c>
    </row>
    <row r="31" spans="1:13" ht="11.1" customHeight="1" x14ac:dyDescent="0.2">
      <c r="A31" s="422" t="s">
        <v>388</v>
      </c>
      <c r="B31" s="115">
        <v>177174</v>
      </c>
      <c r="C31" s="114">
        <v>103062</v>
      </c>
      <c r="D31" s="114">
        <v>74112</v>
      </c>
      <c r="E31" s="114">
        <v>138045</v>
      </c>
      <c r="F31" s="114">
        <v>39111</v>
      </c>
      <c r="G31" s="114">
        <v>13958</v>
      </c>
      <c r="H31" s="114">
        <v>59381</v>
      </c>
      <c r="I31" s="115">
        <v>45843</v>
      </c>
      <c r="J31" s="114">
        <v>30452</v>
      </c>
      <c r="K31" s="114">
        <v>15391</v>
      </c>
      <c r="L31" s="423">
        <v>10684</v>
      </c>
      <c r="M31" s="424">
        <v>10737</v>
      </c>
    </row>
    <row r="32" spans="1:13" ht="11.1" customHeight="1" x14ac:dyDescent="0.2">
      <c r="A32" s="422" t="s">
        <v>389</v>
      </c>
      <c r="B32" s="115">
        <v>180656</v>
      </c>
      <c r="C32" s="114">
        <v>104835</v>
      </c>
      <c r="D32" s="114">
        <v>75821</v>
      </c>
      <c r="E32" s="114">
        <v>140720</v>
      </c>
      <c r="F32" s="114">
        <v>39928</v>
      </c>
      <c r="G32" s="114">
        <v>15717</v>
      </c>
      <c r="H32" s="114">
        <v>60308</v>
      </c>
      <c r="I32" s="115">
        <v>45722</v>
      </c>
      <c r="J32" s="114">
        <v>29844</v>
      </c>
      <c r="K32" s="114">
        <v>15878</v>
      </c>
      <c r="L32" s="423">
        <v>16047</v>
      </c>
      <c r="M32" s="424">
        <v>12739</v>
      </c>
    </row>
    <row r="33" spans="1:13" s="110" customFormat="1" ht="11.1" customHeight="1" x14ac:dyDescent="0.2">
      <c r="A33" s="422" t="s">
        <v>390</v>
      </c>
      <c r="B33" s="115">
        <v>179773</v>
      </c>
      <c r="C33" s="114">
        <v>104056</v>
      </c>
      <c r="D33" s="114">
        <v>75717</v>
      </c>
      <c r="E33" s="114">
        <v>139420</v>
      </c>
      <c r="F33" s="114">
        <v>40348</v>
      </c>
      <c r="G33" s="114">
        <v>15242</v>
      </c>
      <c r="H33" s="114">
        <v>60640</v>
      </c>
      <c r="I33" s="115">
        <v>45781</v>
      </c>
      <c r="J33" s="114">
        <v>29966</v>
      </c>
      <c r="K33" s="114">
        <v>15815</v>
      </c>
      <c r="L33" s="423">
        <v>10487</v>
      </c>
      <c r="M33" s="424">
        <v>11252</v>
      </c>
    </row>
    <row r="34" spans="1:13" ht="15" customHeight="1" x14ac:dyDescent="0.2">
      <c r="A34" s="422" t="s">
        <v>396</v>
      </c>
      <c r="B34" s="115">
        <v>180007</v>
      </c>
      <c r="C34" s="114">
        <v>104100</v>
      </c>
      <c r="D34" s="114">
        <v>75907</v>
      </c>
      <c r="E34" s="114">
        <v>139224</v>
      </c>
      <c r="F34" s="114">
        <v>40780</v>
      </c>
      <c r="G34" s="114">
        <v>14690</v>
      </c>
      <c r="H34" s="114">
        <v>61530</v>
      </c>
      <c r="I34" s="115">
        <v>45414</v>
      </c>
      <c r="J34" s="114">
        <v>29607</v>
      </c>
      <c r="K34" s="114">
        <v>15807</v>
      </c>
      <c r="L34" s="423">
        <v>12015</v>
      </c>
      <c r="M34" s="424">
        <v>12313</v>
      </c>
    </row>
    <row r="35" spans="1:13" ht="11.1" customHeight="1" x14ac:dyDescent="0.2">
      <c r="A35" s="422" t="s">
        <v>388</v>
      </c>
      <c r="B35" s="115">
        <v>180077</v>
      </c>
      <c r="C35" s="114">
        <v>104338</v>
      </c>
      <c r="D35" s="114">
        <v>75739</v>
      </c>
      <c r="E35" s="114">
        <v>138775</v>
      </c>
      <c r="F35" s="114">
        <v>41301</v>
      </c>
      <c r="G35" s="114">
        <v>14068</v>
      </c>
      <c r="H35" s="114">
        <v>62346</v>
      </c>
      <c r="I35" s="115">
        <v>45987</v>
      </c>
      <c r="J35" s="114">
        <v>29991</v>
      </c>
      <c r="K35" s="114">
        <v>15996</v>
      </c>
      <c r="L35" s="423">
        <v>10688</v>
      </c>
      <c r="M35" s="424">
        <v>10624</v>
      </c>
    </row>
    <row r="36" spans="1:13" ht="11.1" customHeight="1" x14ac:dyDescent="0.2">
      <c r="A36" s="422" t="s">
        <v>389</v>
      </c>
      <c r="B36" s="115">
        <v>183578</v>
      </c>
      <c r="C36" s="114">
        <v>106720</v>
      </c>
      <c r="D36" s="114">
        <v>76858</v>
      </c>
      <c r="E36" s="114">
        <v>141749</v>
      </c>
      <c r="F36" s="114">
        <v>41829</v>
      </c>
      <c r="G36" s="114">
        <v>15782</v>
      </c>
      <c r="H36" s="114">
        <v>63387</v>
      </c>
      <c r="I36" s="115">
        <v>46056</v>
      </c>
      <c r="J36" s="114">
        <v>29554</v>
      </c>
      <c r="K36" s="114">
        <v>16502</v>
      </c>
      <c r="L36" s="423">
        <v>16216</v>
      </c>
      <c r="M36" s="424">
        <v>13445</v>
      </c>
    </row>
    <row r="37" spans="1:13" s="110" customFormat="1" ht="11.1" customHeight="1" x14ac:dyDescent="0.2">
      <c r="A37" s="422" t="s">
        <v>390</v>
      </c>
      <c r="B37" s="115">
        <v>183749</v>
      </c>
      <c r="C37" s="114">
        <v>106513</v>
      </c>
      <c r="D37" s="114">
        <v>77236</v>
      </c>
      <c r="E37" s="114">
        <v>141284</v>
      </c>
      <c r="F37" s="114">
        <v>42465</v>
      </c>
      <c r="G37" s="114">
        <v>15201</v>
      </c>
      <c r="H37" s="114">
        <v>64464</v>
      </c>
      <c r="I37" s="115">
        <v>45901</v>
      </c>
      <c r="J37" s="114">
        <v>29432</v>
      </c>
      <c r="K37" s="114">
        <v>16469</v>
      </c>
      <c r="L37" s="423">
        <v>10211</v>
      </c>
      <c r="M37" s="424">
        <v>10432</v>
      </c>
    </row>
    <row r="38" spans="1:13" ht="15" customHeight="1" x14ac:dyDescent="0.2">
      <c r="A38" s="425" t="s">
        <v>397</v>
      </c>
      <c r="B38" s="115">
        <v>184168</v>
      </c>
      <c r="C38" s="114">
        <v>106808</v>
      </c>
      <c r="D38" s="114">
        <v>77360</v>
      </c>
      <c r="E38" s="114">
        <v>141279</v>
      </c>
      <c r="F38" s="114">
        <v>42889</v>
      </c>
      <c r="G38" s="114">
        <v>14680</v>
      </c>
      <c r="H38" s="114">
        <v>65168</v>
      </c>
      <c r="I38" s="115">
        <v>45134</v>
      </c>
      <c r="J38" s="114">
        <v>28902</v>
      </c>
      <c r="K38" s="114">
        <v>16232</v>
      </c>
      <c r="L38" s="423">
        <v>15615</v>
      </c>
      <c r="M38" s="424">
        <v>15976</v>
      </c>
    </row>
    <row r="39" spans="1:13" ht="11.1" customHeight="1" x14ac:dyDescent="0.2">
      <c r="A39" s="422" t="s">
        <v>388</v>
      </c>
      <c r="B39" s="115">
        <v>184913</v>
      </c>
      <c r="C39" s="114">
        <v>107709</v>
      </c>
      <c r="D39" s="114">
        <v>77204</v>
      </c>
      <c r="E39" s="114">
        <v>141609</v>
      </c>
      <c r="F39" s="114">
        <v>43304</v>
      </c>
      <c r="G39" s="114">
        <v>14272</v>
      </c>
      <c r="H39" s="114">
        <v>65985</v>
      </c>
      <c r="I39" s="115">
        <v>45718</v>
      </c>
      <c r="J39" s="114">
        <v>29154</v>
      </c>
      <c r="K39" s="114">
        <v>16564</v>
      </c>
      <c r="L39" s="423">
        <v>11129</v>
      </c>
      <c r="M39" s="424">
        <v>11023</v>
      </c>
    </row>
    <row r="40" spans="1:13" ht="11.1" customHeight="1" x14ac:dyDescent="0.2">
      <c r="A40" s="425" t="s">
        <v>389</v>
      </c>
      <c r="B40" s="115">
        <v>187238</v>
      </c>
      <c r="C40" s="114">
        <v>109541</v>
      </c>
      <c r="D40" s="114">
        <v>77697</v>
      </c>
      <c r="E40" s="114">
        <v>144285</v>
      </c>
      <c r="F40" s="114">
        <v>42953</v>
      </c>
      <c r="G40" s="114">
        <v>15701</v>
      </c>
      <c r="H40" s="114">
        <v>66670</v>
      </c>
      <c r="I40" s="115">
        <v>45510</v>
      </c>
      <c r="J40" s="114">
        <v>28437</v>
      </c>
      <c r="K40" s="114">
        <v>17073</v>
      </c>
      <c r="L40" s="423">
        <v>17339</v>
      </c>
      <c r="M40" s="424">
        <v>14856</v>
      </c>
    </row>
    <row r="41" spans="1:13" s="110" customFormat="1" ht="11.1" customHeight="1" x14ac:dyDescent="0.2">
      <c r="A41" s="422" t="s">
        <v>390</v>
      </c>
      <c r="B41" s="115">
        <v>187363</v>
      </c>
      <c r="C41" s="114">
        <v>109604</v>
      </c>
      <c r="D41" s="114">
        <v>77759</v>
      </c>
      <c r="E41" s="114">
        <v>143928</v>
      </c>
      <c r="F41" s="114">
        <v>43435</v>
      </c>
      <c r="G41" s="114">
        <v>15180</v>
      </c>
      <c r="H41" s="114">
        <v>67388</v>
      </c>
      <c r="I41" s="115">
        <v>45639</v>
      </c>
      <c r="J41" s="114">
        <v>28629</v>
      </c>
      <c r="K41" s="114">
        <v>17010</v>
      </c>
      <c r="L41" s="423">
        <v>10483</v>
      </c>
      <c r="M41" s="424">
        <v>10852</v>
      </c>
    </row>
    <row r="42" spans="1:13" ht="15" customHeight="1" x14ac:dyDescent="0.2">
      <c r="A42" s="422" t="s">
        <v>398</v>
      </c>
      <c r="B42" s="115">
        <v>188020</v>
      </c>
      <c r="C42" s="114">
        <v>110092</v>
      </c>
      <c r="D42" s="114">
        <v>77928</v>
      </c>
      <c r="E42" s="114">
        <v>144258</v>
      </c>
      <c r="F42" s="114">
        <v>43762</v>
      </c>
      <c r="G42" s="114">
        <v>14794</v>
      </c>
      <c r="H42" s="114">
        <v>68072</v>
      </c>
      <c r="I42" s="115">
        <v>45427</v>
      </c>
      <c r="J42" s="114">
        <v>28434</v>
      </c>
      <c r="K42" s="114">
        <v>16993</v>
      </c>
      <c r="L42" s="423">
        <v>13362</v>
      </c>
      <c r="M42" s="424">
        <v>13080</v>
      </c>
    </row>
    <row r="43" spans="1:13" ht="11.1" customHeight="1" x14ac:dyDescent="0.2">
      <c r="A43" s="422" t="s">
        <v>388</v>
      </c>
      <c r="B43" s="115">
        <v>188222</v>
      </c>
      <c r="C43" s="114">
        <v>110435</v>
      </c>
      <c r="D43" s="114">
        <v>77787</v>
      </c>
      <c r="E43" s="114">
        <v>144141</v>
      </c>
      <c r="F43" s="114">
        <v>44081</v>
      </c>
      <c r="G43" s="114">
        <v>14277</v>
      </c>
      <c r="H43" s="114">
        <v>68839</v>
      </c>
      <c r="I43" s="115">
        <v>45971</v>
      </c>
      <c r="J43" s="114">
        <v>28734</v>
      </c>
      <c r="K43" s="114">
        <v>17237</v>
      </c>
      <c r="L43" s="423">
        <v>11717</v>
      </c>
      <c r="M43" s="424">
        <v>11700</v>
      </c>
    </row>
    <row r="44" spans="1:13" ht="11.1" customHeight="1" x14ac:dyDescent="0.2">
      <c r="A44" s="422" t="s">
        <v>389</v>
      </c>
      <c r="B44" s="115">
        <v>191125</v>
      </c>
      <c r="C44" s="114">
        <v>112196</v>
      </c>
      <c r="D44" s="114">
        <v>78929</v>
      </c>
      <c r="E44" s="114">
        <v>146535</v>
      </c>
      <c r="F44" s="114">
        <v>44590</v>
      </c>
      <c r="G44" s="114">
        <v>15715</v>
      </c>
      <c r="H44" s="114">
        <v>69606</v>
      </c>
      <c r="I44" s="115">
        <v>46031</v>
      </c>
      <c r="J44" s="114">
        <v>28206</v>
      </c>
      <c r="K44" s="114">
        <v>17825</v>
      </c>
      <c r="L44" s="423">
        <v>17216</v>
      </c>
      <c r="M44" s="424">
        <v>14838</v>
      </c>
    </row>
    <row r="45" spans="1:13" s="110" customFormat="1" ht="11.1" customHeight="1" x14ac:dyDescent="0.2">
      <c r="A45" s="422" t="s">
        <v>390</v>
      </c>
      <c r="B45" s="115">
        <v>191983</v>
      </c>
      <c r="C45" s="114">
        <v>112526</v>
      </c>
      <c r="D45" s="114">
        <v>79457</v>
      </c>
      <c r="E45" s="114">
        <v>146954</v>
      </c>
      <c r="F45" s="114">
        <v>45029</v>
      </c>
      <c r="G45" s="114">
        <v>15521</v>
      </c>
      <c r="H45" s="114">
        <v>70360</v>
      </c>
      <c r="I45" s="115">
        <v>45780</v>
      </c>
      <c r="J45" s="114">
        <v>28044</v>
      </c>
      <c r="K45" s="114">
        <v>17736</v>
      </c>
      <c r="L45" s="423">
        <v>11350</v>
      </c>
      <c r="M45" s="424">
        <v>11719</v>
      </c>
    </row>
    <row r="46" spans="1:13" ht="15" customHeight="1" x14ac:dyDescent="0.2">
      <c r="A46" s="422" t="s">
        <v>399</v>
      </c>
      <c r="B46" s="115">
        <v>193028</v>
      </c>
      <c r="C46" s="114">
        <v>113267</v>
      </c>
      <c r="D46" s="114">
        <v>79761</v>
      </c>
      <c r="E46" s="114">
        <v>147436</v>
      </c>
      <c r="F46" s="114">
        <v>45592</v>
      </c>
      <c r="G46" s="114">
        <v>15252</v>
      </c>
      <c r="H46" s="114">
        <v>71218</v>
      </c>
      <c r="I46" s="115">
        <v>45609</v>
      </c>
      <c r="J46" s="114">
        <v>27805</v>
      </c>
      <c r="K46" s="114">
        <v>17804</v>
      </c>
      <c r="L46" s="423">
        <v>14741</v>
      </c>
      <c r="M46" s="424">
        <v>14652</v>
      </c>
    </row>
    <row r="47" spans="1:13" ht="11.1" customHeight="1" x14ac:dyDescent="0.2">
      <c r="A47" s="422" t="s">
        <v>388</v>
      </c>
      <c r="B47" s="115">
        <v>193356</v>
      </c>
      <c r="C47" s="114">
        <v>113518</v>
      </c>
      <c r="D47" s="114">
        <v>79838</v>
      </c>
      <c r="E47" s="114">
        <v>147481</v>
      </c>
      <c r="F47" s="114">
        <v>45875</v>
      </c>
      <c r="G47" s="114">
        <v>14698</v>
      </c>
      <c r="H47" s="114">
        <v>72186</v>
      </c>
      <c r="I47" s="115">
        <v>46202</v>
      </c>
      <c r="J47" s="114">
        <v>28089</v>
      </c>
      <c r="K47" s="114">
        <v>18113</v>
      </c>
      <c r="L47" s="423">
        <v>12663</v>
      </c>
      <c r="M47" s="424">
        <v>12551</v>
      </c>
    </row>
    <row r="48" spans="1:13" ht="11.1" customHeight="1" x14ac:dyDescent="0.2">
      <c r="A48" s="422" t="s">
        <v>389</v>
      </c>
      <c r="B48" s="115">
        <v>195772</v>
      </c>
      <c r="C48" s="114">
        <v>115116</v>
      </c>
      <c r="D48" s="114">
        <v>80656</v>
      </c>
      <c r="E48" s="114">
        <v>149691</v>
      </c>
      <c r="F48" s="114">
        <v>46081</v>
      </c>
      <c r="G48" s="114">
        <v>16328</v>
      </c>
      <c r="H48" s="114">
        <v>72598</v>
      </c>
      <c r="I48" s="115">
        <v>46065</v>
      </c>
      <c r="J48" s="114">
        <v>27445</v>
      </c>
      <c r="K48" s="114">
        <v>18620</v>
      </c>
      <c r="L48" s="423">
        <v>17063</v>
      </c>
      <c r="M48" s="424">
        <v>14775</v>
      </c>
    </row>
    <row r="49" spans="1:17" s="110" customFormat="1" ht="11.1" customHeight="1" x14ac:dyDescent="0.2">
      <c r="A49" s="422" t="s">
        <v>390</v>
      </c>
      <c r="B49" s="115">
        <v>195874</v>
      </c>
      <c r="C49" s="114">
        <v>114962</v>
      </c>
      <c r="D49" s="114">
        <v>80912</v>
      </c>
      <c r="E49" s="114">
        <v>149283</v>
      </c>
      <c r="F49" s="114">
        <v>46591</v>
      </c>
      <c r="G49" s="114">
        <v>15977</v>
      </c>
      <c r="H49" s="114">
        <v>73106</v>
      </c>
      <c r="I49" s="115">
        <v>45736</v>
      </c>
      <c r="J49" s="114">
        <v>27293</v>
      </c>
      <c r="K49" s="114">
        <v>18443</v>
      </c>
      <c r="L49" s="423">
        <v>11469</v>
      </c>
      <c r="M49" s="424">
        <v>12332</v>
      </c>
    </row>
    <row r="50" spans="1:17" ht="15" customHeight="1" x14ac:dyDescent="0.2">
      <c r="A50" s="422" t="s">
        <v>400</v>
      </c>
      <c r="B50" s="143">
        <v>195104</v>
      </c>
      <c r="C50" s="144">
        <v>114476</v>
      </c>
      <c r="D50" s="144">
        <v>80628</v>
      </c>
      <c r="E50" s="144">
        <v>148226</v>
      </c>
      <c r="F50" s="144">
        <v>46878</v>
      </c>
      <c r="G50" s="144">
        <v>15457</v>
      </c>
      <c r="H50" s="144">
        <v>73122</v>
      </c>
      <c r="I50" s="143">
        <v>44092</v>
      </c>
      <c r="J50" s="144">
        <v>26382</v>
      </c>
      <c r="K50" s="144">
        <v>17710</v>
      </c>
      <c r="L50" s="426">
        <v>13679</v>
      </c>
      <c r="M50" s="427">
        <v>14522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1.0754916385187641</v>
      </c>
      <c r="C6" s="480">
        <f>'Tabelle 3.3'!J11</f>
        <v>-3.3260979192703193</v>
      </c>
      <c r="D6" s="481">
        <f t="shared" ref="D6:E9" si="0">IF(OR(AND(B6&gt;=-50,B6&lt;=50),ISNUMBER(B6)=FALSE),B6,"")</f>
        <v>1.0754916385187641</v>
      </c>
      <c r="E6" s="481">
        <f t="shared" si="0"/>
        <v>-3.3260979192703193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1.0754916385187641</v>
      </c>
      <c r="C14" s="480">
        <f>'Tabelle 3.3'!J11</f>
        <v>-3.3260979192703193</v>
      </c>
      <c r="D14" s="481">
        <f>IF(OR(AND(B14&gt;=-50,B14&lt;=50),ISNUMBER(B14)=FALSE),B14,"")</f>
        <v>1.0754916385187641</v>
      </c>
      <c r="E14" s="481">
        <f>IF(OR(AND(C14&gt;=-50,C14&lt;=50),ISNUMBER(C14)=FALSE),C14,"")</f>
        <v>-3.3260979192703193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4.7263681592039797</v>
      </c>
      <c r="C15" s="480">
        <f>'Tabelle 3.3'!J12</f>
        <v>2.255639097744361</v>
      </c>
      <c r="D15" s="481">
        <f t="shared" ref="D15:E45" si="3">IF(OR(AND(B15&gt;=-50,B15&lt;=50),ISNUMBER(B15)=FALSE),B15,"")</f>
        <v>4.7263681592039797</v>
      </c>
      <c r="E15" s="481">
        <f t="shared" si="3"/>
        <v>2.255639097744361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3.5576510930132876</v>
      </c>
      <c r="C16" s="480">
        <f>'Tabelle 3.3'!J13</f>
        <v>9.2857142857142865</v>
      </c>
      <c r="D16" s="481">
        <f t="shared" si="3"/>
        <v>3.5576510930132876</v>
      </c>
      <c r="E16" s="481">
        <f t="shared" si="3"/>
        <v>9.2857142857142865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-2.7675116309404757</v>
      </c>
      <c r="C17" s="480">
        <f>'Tabelle 3.3'!J14</f>
        <v>-8.05722891566265</v>
      </c>
      <c r="D17" s="481">
        <f t="shared" si="3"/>
        <v>-2.7675116309404757</v>
      </c>
      <c r="E17" s="481">
        <f t="shared" si="3"/>
        <v>-8.05722891566265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2.6332420476090164</v>
      </c>
      <c r="C18" s="480">
        <f>'Tabelle 3.3'!J15</f>
        <v>-0.15267175572519084</v>
      </c>
      <c r="D18" s="481">
        <f t="shared" si="3"/>
        <v>2.6332420476090164</v>
      </c>
      <c r="E18" s="481">
        <f t="shared" si="3"/>
        <v>-0.15267175572519084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-3.4030407816016246</v>
      </c>
      <c r="C19" s="480">
        <f>'Tabelle 3.3'!J16</f>
        <v>-10.003279763857002</v>
      </c>
      <c r="D19" s="481">
        <f t="shared" si="3"/>
        <v>-3.4030407816016246</v>
      </c>
      <c r="E19" s="481">
        <f t="shared" si="3"/>
        <v>-10.003279763857002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-3.2827758154996882</v>
      </c>
      <c r="C20" s="480">
        <f>'Tabelle 3.3'!J17</f>
        <v>-5.3571428571428568</v>
      </c>
      <c r="D20" s="481">
        <f t="shared" si="3"/>
        <v>-3.2827758154996882</v>
      </c>
      <c r="E20" s="481">
        <f t="shared" si="3"/>
        <v>-5.3571428571428568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3.8927761900068987</v>
      </c>
      <c r="C21" s="480">
        <f>'Tabelle 3.3'!J18</f>
        <v>1.758366420873511</v>
      </c>
      <c r="D21" s="481">
        <f t="shared" si="3"/>
        <v>3.8927761900068987</v>
      </c>
      <c r="E21" s="481">
        <f t="shared" si="3"/>
        <v>1.758366420873511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0.83598623081502188</v>
      </c>
      <c r="C22" s="480">
        <f>'Tabelle 3.3'!J19</f>
        <v>-3.2383095773943484</v>
      </c>
      <c r="D22" s="481">
        <f t="shared" si="3"/>
        <v>0.83598623081502188</v>
      </c>
      <c r="E22" s="481">
        <f t="shared" si="3"/>
        <v>-3.2383095773943484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6.8866844715757347</v>
      </c>
      <c r="C23" s="480">
        <f>'Tabelle 3.3'!J20</f>
        <v>-2.1283456949371171</v>
      </c>
      <c r="D23" s="481">
        <f t="shared" si="3"/>
        <v>6.8866844715757347</v>
      </c>
      <c r="E23" s="481">
        <f t="shared" si="3"/>
        <v>-2.1283456949371171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1.0208711433756805</v>
      </c>
      <c r="C24" s="480">
        <f>'Tabelle 3.3'!J21</f>
        <v>-13.906987193889014</v>
      </c>
      <c r="D24" s="481">
        <f t="shared" si="3"/>
        <v>1.0208711433756805</v>
      </c>
      <c r="E24" s="481">
        <f t="shared" si="3"/>
        <v>-13.906987193889014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2.0068205666316894</v>
      </c>
      <c r="C25" s="480">
        <f>'Tabelle 3.3'!J22</f>
        <v>-4.2609853528628499</v>
      </c>
      <c r="D25" s="481">
        <f t="shared" si="3"/>
        <v>2.0068205666316894</v>
      </c>
      <c r="E25" s="481">
        <f t="shared" si="3"/>
        <v>-4.2609853528628499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0.93820769977353602</v>
      </c>
      <c r="C26" s="480">
        <f>'Tabelle 3.3'!J23</f>
        <v>8.5333333333333332</v>
      </c>
      <c r="D26" s="481">
        <f t="shared" si="3"/>
        <v>0.93820769977353602</v>
      </c>
      <c r="E26" s="481">
        <f t="shared" si="3"/>
        <v>8.5333333333333332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1.590243319184552</v>
      </c>
      <c r="C27" s="480">
        <f>'Tabelle 3.3'!J24</f>
        <v>-0.89735171810024073</v>
      </c>
      <c r="D27" s="481">
        <f t="shared" si="3"/>
        <v>1.590243319184552</v>
      </c>
      <c r="E27" s="481">
        <f t="shared" si="3"/>
        <v>-0.89735171810024073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4.001546491397642</v>
      </c>
      <c r="C28" s="480">
        <f>'Tabelle 3.3'!J25</f>
        <v>2.0063191153238549</v>
      </c>
      <c r="D28" s="481">
        <f t="shared" si="3"/>
        <v>4.001546491397642</v>
      </c>
      <c r="E28" s="481">
        <f t="shared" si="3"/>
        <v>2.0063191153238549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-10.228401191658392</v>
      </c>
      <c r="C29" s="480">
        <f>'Tabelle 3.3'!J26</f>
        <v>-7.1022727272727275</v>
      </c>
      <c r="D29" s="481">
        <f t="shared" si="3"/>
        <v>-10.228401191658392</v>
      </c>
      <c r="E29" s="481">
        <f t="shared" si="3"/>
        <v>-7.1022727272727275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2.4352730069213022</v>
      </c>
      <c r="C30" s="480">
        <f>'Tabelle 3.3'!J27</f>
        <v>1.4218009478672986</v>
      </c>
      <c r="D30" s="481">
        <f t="shared" si="3"/>
        <v>2.4352730069213022</v>
      </c>
      <c r="E30" s="481">
        <f t="shared" si="3"/>
        <v>1.4218009478672986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5.4363983860692295</v>
      </c>
      <c r="C31" s="480">
        <f>'Tabelle 3.3'!J28</f>
        <v>-2.3469387755102042</v>
      </c>
      <c r="D31" s="481">
        <f t="shared" si="3"/>
        <v>5.4363983860692295</v>
      </c>
      <c r="E31" s="481">
        <f t="shared" si="3"/>
        <v>-2.3469387755102042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2.7556705133306805</v>
      </c>
      <c r="C32" s="480">
        <f>'Tabelle 3.3'!J29</f>
        <v>-3.7355088020609704</v>
      </c>
      <c r="D32" s="481">
        <f t="shared" si="3"/>
        <v>2.7556705133306805</v>
      </c>
      <c r="E32" s="481">
        <f t="shared" si="3"/>
        <v>-3.7355088020609704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2.9936851952911825</v>
      </c>
      <c r="C33" s="480">
        <f>'Tabelle 3.3'!J30</f>
        <v>1.2071463061323033</v>
      </c>
      <c r="D33" s="481">
        <f t="shared" si="3"/>
        <v>2.9936851952911825</v>
      </c>
      <c r="E33" s="481">
        <f t="shared" si="3"/>
        <v>1.2071463061323033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-1.8429782528566162E-2</v>
      </c>
      <c r="C34" s="480">
        <f>'Tabelle 3.3'!J31</f>
        <v>-4.7161866262422096</v>
      </c>
      <c r="D34" s="481">
        <f t="shared" si="3"/>
        <v>-1.8429782528566162E-2</v>
      </c>
      <c r="E34" s="481">
        <f t="shared" si="3"/>
        <v>-4.7161866262422096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4.7263681592039797</v>
      </c>
      <c r="C37" s="480">
        <f>'Tabelle 3.3'!J34</f>
        <v>2.255639097744361</v>
      </c>
      <c r="D37" s="481">
        <f t="shared" si="3"/>
        <v>4.7263681592039797</v>
      </c>
      <c r="E37" s="481">
        <f t="shared" si="3"/>
        <v>2.255639097744361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-1.3594856185232054</v>
      </c>
      <c r="C38" s="480">
        <f>'Tabelle 3.3'!J35</f>
        <v>-4.7052828265670117</v>
      </c>
      <c r="D38" s="481">
        <f t="shared" si="3"/>
        <v>-1.3594856185232054</v>
      </c>
      <c r="E38" s="481">
        <f t="shared" si="3"/>
        <v>-4.7052828265670117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2.1260259267818138</v>
      </c>
      <c r="C39" s="480">
        <f>'Tabelle 3.3'!J36</f>
        <v>-3.1554936003041441</v>
      </c>
      <c r="D39" s="481">
        <f t="shared" si="3"/>
        <v>2.1260259267818138</v>
      </c>
      <c r="E39" s="481">
        <f t="shared" si="3"/>
        <v>-3.1554936003041441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2.1260259267818138</v>
      </c>
      <c r="C45" s="480">
        <f>'Tabelle 3.3'!J36</f>
        <v>-3.1554936003041441</v>
      </c>
      <c r="D45" s="481">
        <f t="shared" si="3"/>
        <v>2.1260259267818138</v>
      </c>
      <c r="E45" s="481">
        <f t="shared" si="3"/>
        <v>-3.1554936003041441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173377</v>
      </c>
      <c r="C51" s="487">
        <v>31285</v>
      </c>
      <c r="D51" s="487">
        <v>15110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173922</v>
      </c>
      <c r="C52" s="487">
        <v>31525</v>
      </c>
      <c r="D52" s="487">
        <v>15115</v>
      </c>
      <c r="E52" s="488">
        <f t="shared" ref="E52:G70" si="11">IF($A$51=37802,IF(COUNTBLANK(B$51:B$70)&gt;0,#N/A,B52/B$51*100),IF(COUNTBLANK(B$51:B$75)&gt;0,#N/A,B52/B$51*100))</f>
        <v>100.31434388644401</v>
      </c>
      <c r="F52" s="488">
        <f t="shared" si="11"/>
        <v>100.76714080230143</v>
      </c>
      <c r="G52" s="488">
        <f t="shared" si="11"/>
        <v>100.03309066843151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177004</v>
      </c>
      <c r="C53" s="487">
        <v>31092</v>
      </c>
      <c r="D53" s="487">
        <v>15620</v>
      </c>
      <c r="E53" s="488">
        <f t="shared" si="11"/>
        <v>102.09197298372909</v>
      </c>
      <c r="F53" s="488">
        <f t="shared" si="11"/>
        <v>99.38309093814928</v>
      </c>
      <c r="G53" s="488">
        <f t="shared" si="11"/>
        <v>103.37524818001324</v>
      </c>
      <c r="H53" s="489">
        <f>IF(ISERROR(L53)=TRUE,IF(MONTH(A53)=MONTH(MAX(A$51:A$75)),A53,""),"")</f>
        <v>41883</v>
      </c>
      <c r="I53" s="488">
        <f t="shared" si="12"/>
        <v>102.09197298372909</v>
      </c>
      <c r="J53" s="488">
        <f t="shared" si="10"/>
        <v>99.38309093814928</v>
      </c>
      <c r="K53" s="488">
        <f t="shared" si="10"/>
        <v>103.37524818001324</v>
      </c>
      <c r="L53" s="488" t="e">
        <f t="shared" si="13"/>
        <v>#N/A</v>
      </c>
    </row>
    <row r="54" spans="1:14" ht="15" customHeight="1" x14ac:dyDescent="0.2">
      <c r="A54" s="490" t="s">
        <v>463</v>
      </c>
      <c r="B54" s="487">
        <v>176596</v>
      </c>
      <c r="C54" s="487">
        <v>31116</v>
      </c>
      <c r="D54" s="487">
        <v>15533</v>
      </c>
      <c r="E54" s="488">
        <f t="shared" si="11"/>
        <v>101.85664765222609</v>
      </c>
      <c r="F54" s="488">
        <f t="shared" si="11"/>
        <v>99.459805018379413</v>
      </c>
      <c r="G54" s="488">
        <f t="shared" si="11"/>
        <v>102.7994705493051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176959</v>
      </c>
      <c r="C55" s="487">
        <v>30092</v>
      </c>
      <c r="D55" s="487">
        <v>15187</v>
      </c>
      <c r="E55" s="488">
        <f t="shared" si="11"/>
        <v>102.06601798393098</v>
      </c>
      <c r="F55" s="488">
        <f t="shared" si="11"/>
        <v>96.186670928560019</v>
      </c>
      <c r="G55" s="488">
        <f t="shared" si="11"/>
        <v>100.50959629384512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177174</v>
      </c>
      <c r="C56" s="487">
        <v>30452</v>
      </c>
      <c r="D56" s="487">
        <v>15391</v>
      </c>
      <c r="E56" s="488">
        <f t="shared" si="11"/>
        <v>102.19002520518869</v>
      </c>
      <c r="F56" s="488">
        <f t="shared" si="11"/>
        <v>97.337382132012152</v>
      </c>
      <c r="G56" s="488">
        <f t="shared" si="11"/>
        <v>101.85969556585044</v>
      </c>
      <c r="H56" s="489" t="str">
        <f t="shared" si="14"/>
        <v/>
      </c>
      <c r="I56" s="488" t="str">
        <f t="shared" si="12"/>
        <v/>
      </c>
      <c r="J56" s="488" t="str">
        <f t="shared" si="10"/>
        <v/>
      </c>
      <c r="K56" s="488" t="str">
        <f t="shared" si="10"/>
        <v/>
      </c>
      <c r="L56" s="488" t="e">
        <f t="shared" si="13"/>
        <v>#N/A</v>
      </c>
    </row>
    <row r="57" spans="1:14" ht="15" customHeight="1" x14ac:dyDescent="0.2">
      <c r="A57" s="490">
        <v>42248</v>
      </c>
      <c r="B57" s="487">
        <v>180656</v>
      </c>
      <c r="C57" s="487">
        <v>29844</v>
      </c>
      <c r="D57" s="487">
        <v>15878</v>
      </c>
      <c r="E57" s="488">
        <f t="shared" si="11"/>
        <v>104.19836541179049</v>
      </c>
      <c r="F57" s="488">
        <f t="shared" si="11"/>
        <v>95.393958766181868</v>
      </c>
      <c r="G57" s="488">
        <f t="shared" si="11"/>
        <v>105.08272667107876</v>
      </c>
      <c r="H57" s="489">
        <f t="shared" si="14"/>
        <v>42248</v>
      </c>
      <c r="I57" s="488">
        <f t="shared" si="12"/>
        <v>104.19836541179049</v>
      </c>
      <c r="J57" s="488">
        <f t="shared" si="10"/>
        <v>95.393958766181868</v>
      </c>
      <c r="K57" s="488">
        <f t="shared" si="10"/>
        <v>105.08272667107876</v>
      </c>
      <c r="L57" s="488" t="e">
        <f t="shared" si="13"/>
        <v>#N/A</v>
      </c>
    </row>
    <row r="58" spans="1:14" ht="15" customHeight="1" x14ac:dyDescent="0.2">
      <c r="A58" s="490" t="s">
        <v>466</v>
      </c>
      <c r="B58" s="487">
        <v>179773</v>
      </c>
      <c r="C58" s="487">
        <v>29966</v>
      </c>
      <c r="D58" s="487">
        <v>15815</v>
      </c>
      <c r="E58" s="488">
        <f t="shared" si="11"/>
        <v>103.6890706379739</v>
      </c>
      <c r="F58" s="488">
        <f t="shared" si="11"/>
        <v>95.783922007351762</v>
      </c>
      <c r="G58" s="488">
        <f t="shared" si="11"/>
        <v>104.66578424884183</v>
      </c>
      <c r="H58" s="489" t="str">
        <f t="shared" si="14"/>
        <v/>
      </c>
      <c r="I58" s="488" t="str">
        <f t="shared" si="12"/>
        <v/>
      </c>
      <c r="J58" s="488" t="str">
        <f t="shared" si="10"/>
        <v/>
      </c>
      <c r="K58" s="488" t="str">
        <f t="shared" si="10"/>
        <v/>
      </c>
      <c r="L58" s="488" t="e">
        <f t="shared" si="13"/>
        <v>#N/A</v>
      </c>
    </row>
    <row r="59" spans="1:14" ht="15" customHeight="1" x14ac:dyDescent="0.2">
      <c r="A59" s="490" t="s">
        <v>467</v>
      </c>
      <c r="B59" s="487">
        <v>180007</v>
      </c>
      <c r="C59" s="487">
        <v>29607</v>
      </c>
      <c r="D59" s="487">
        <v>15807</v>
      </c>
      <c r="E59" s="488">
        <f t="shared" si="11"/>
        <v>103.82403663692416</v>
      </c>
      <c r="F59" s="488">
        <f t="shared" si="11"/>
        <v>94.636407223909231</v>
      </c>
      <c r="G59" s="488">
        <f t="shared" si="11"/>
        <v>104.61283917935143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180077</v>
      </c>
      <c r="C60" s="487">
        <v>29991</v>
      </c>
      <c r="D60" s="487">
        <v>15996</v>
      </c>
      <c r="E60" s="488">
        <f t="shared" si="11"/>
        <v>103.86441108105457</v>
      </c>
      <c r="F60" s="488">
        <f t="shared" si="11"/>
        <v>95.863832507591496</v>
      </c>
      <c r="G60" s="488">
        <f t="shared" si="11"/>
        <v>105.86366644606223</v>
      </c>
      <c r="H60" s="489" t="str">
        <f t="shared" si="14"/>
        <v/>
      </c>
      <c r="I60" s="488" t="str">
        <f t="shared" si="12"/>
        <v/>
      </c>
      <c r="J60" s="488" t="str">
        <f t="shared" si="10"/>
        <v/>
      </c>
      <c r="K60" s="488" t="str">
        <f t="shared" si="10"/>
        <v/>
      </c>
      <c r="L60" s="488" t="e">
        <f t="shared" si="13"/>
        <v>#N/A</v>
      </c>
    </row>
    <row r="61" spans="1:14" ht="15" customHeight="1" x14ac:dyDescent="0.2">
      <c r="A61" s="490">
        <v>42614</v>
      </c>
      <c r="B61" s="487">
        <v>183578</v>
      </c>
      <c r="C61" s="487">
        <v>29554</v>
      </c>
      <c r="D61" s="487">
        <v>16502</v>
      </c>
      <c r="E61" s="488">
        <f t="shared" si="11"/>
        <v>105.88371006534891</v>
      </c>
      <c r="F61" s="488">
        <f t="shared" si="11"/>
        <v>94.466996963401002</v>
      </c>
      <c r="G61" s="488">
        <f t="shared" si="11"/>
        <v>109.21244209133025</v>
      </c>
      <c r="H61" s="489">
        <f t="shared" si="14"/>
        <v>42614</v>
      </c>
      <c r="I61" s="488">
        <f t="shared" si="12"/>
        <v>105.88371006534891</v>
      </c>
      <c r="J61" s="488">
        <f t="shared" si="10"/>
        <v>94.466996963401002</v>
      </c>
      <c r="K61" s="488">
        <f t="shared" si="10"/>
        <v>109.21244209133025</v>
      </c>
      <c r="L61" s="488" t="e">
        <f t="shared" si="13"/>
        <v>#N/A</v>
      </c>
    </row>
    <row r="62" spans="1:14" ht="15" customHeight="1" x14ac:dyDescent="0.2">
      <c r="A62" s="490" t="s">
        <v>469</v>
      </c>
      <c r="B62" s="487">
        <v>183749</v>
      </c>
      <c r="C62" s="487">
        <v>29432</v>
      </c>
      <c r="D62" s="487">
        <v>16469</v>
      </c>
      <c r="E62" s="488">
        <f t="shared" si="11"/>
        <v>105.98233906458181</v>
      </c>
      <c r="F62" s="488">
        <f t="shared" si="11"/>
        <v>94.077033722231093</v>
      </c>
      <c r="G62" s="488">
        <f t="shared" si="11"/>
        <v>108.99404367968233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184168</v>
      </c>
      <c r="C63" s="487">
        <v>28902</v>
      </c>
      <c r="D63" s="487">
        <v>16232</v>
      </c>
      <c r="E63" s="488">
        <f t="shared" si="11"/>
        <v>106.22400895159103</v>
      </c>
      <c r="F63" s="488">
        <f t="shared" si="11"/>
        <v>92.382931117148786</v>
      </c>
      <c r="G63" s="488">
        <f t="shared" si="11"/>
        <v>107.42554599602911</v>
      </c>
      <c r="H63" s="489" t="str">
        <f t="shared" si="14"/>
        <v/>
      </c>
      <c r="I63" s="488" t="str">
        <f t="shared" si="12"/>
        <v/>
      </c>
      <c r="J63" s="488" t="str">
        <f t="shared" si="10"/>
        <v/>
      </c>
      <c r="K63" s="488" t="str">
        <f t="shared" si="10"/>
        <v/>
      </c>
      <c r="L63" s="488" t="e">
        <f t="shared" si="13"/>
        <v>#N/A</v>
      </c>
    </row>
    <row r="64" spans="1:14" ht="15" customHeight="1" x14ac:dyDescent="0.2">
      <c r="A64" s="490" t="s">
        <v>471</v>
      </c>
      <c r="B64" s="487">
        <v>184913</v>
      </c>
      <c r="C64" s="487">
        <v>29154</v>
      </c>
      <c r="D64" s="487">
        <v>16564</v>
      </c>
      <c r="E64" s="488">
        <f t="shared" si="11"/>
        <v>106.65370839269337</v>
      </c>
      <c r="F64" s="488">
        <f t="shared" si="11"/>
        <v>93.188428959565286</v>
      </c>
      <c r="G64" s="488">
        <f t="shared" si="11"/>
        <v>109.62276637988086</v>
      </c>
      <c r="H64" s="489" t="str">
        <f t="shared" si="14"/>
        <v/>
      </c>
      <c r="I64" s="488" t="str">
        <f t="shared" si="12"/>
        <v/>
      </c>
      <c r="J64" s="488" t="str">
        <f t="shared" si="10"/>
        <v/>
      </c>
      <c r="K64" s="488" t="str">
        <f t="shared" si="10"/>
        <v/>
      </c>
      <c r="L64" s="488" t="e">
        <f t="shared" si="13"/>
        <v>#N/A</v>
      </c>
    </row>
    <row r="65" spans="1:12" ht="15" customHeight="1" x14ac:dyDescent="0.2">
      <c r="A65" s="490">
        <v>42979</v>
      </c>
      <c r="B65" s="487">
        <v>187238</v>
      </c>
      <c r="C65" s="487">
        <v>28437</v>
      </c>
      <c r="D65" s="487">
        <v>17073</v>
      </c>
      <c r="E65" s="488">
        <f t="shared" si="11"/>
        <v>107.99471671559664</v>
      </c>
      <c r="F65" s="488">
        <f t="shared" si="11"/>
        <v>90.896595812689782</v>
      </c>
      <c r="G65" s="488">
        <f t="shared" si="11"/>
        <v>112.99139642620781</v>
      </c>
      <c r="H65" s="489">
        <f t="shared" si="14"/>
        <v>42979</v>
      </c>
      <c r="I65" s="488">
        <f t="shared" si="12"/>
        <v>107.99471671559664</v>
      </c>
      <c r="J65" s="488">
        <f t="shared" si="10"/>
        <v>90.896595812689782</v>
      </c>
      <c r="K65" s="488">
        <f t="shared" si="10"/>
        <v>112.99139642620781</v>
      </c>
      <c r="L65" s="488" t="e">
        <f t="shared" si="13"/>
        <v>#N/A</v>
      </c>
    </row>
    <row r="66" spans="1:12" ht="15" customHeight="1" x14ac:dyDescent="0.2">
      <c r="A66" s="490" t="s">
        <v>472</v>
      </c>
      <c r="B66" s="487">
        <v>187363</v>
      </c>
      <c r="C66" s="487">
        <v>28629</v>
      </c>
      <c r="D66" s="487">
        <v>17010</v>
      </c>
      <c r="E66" s="488">
        <f t="shared" si="11"/>
        <v>108.06681393725812</v>
      </c>
      <c r="F66" s="488">
        <f t="shared" si="11"/>
        <v>91.510308454530929</v>
      </c>
      <c r="G66" s="488">
        <f t="shared" si="11"/>
        <v>112.57445400397089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188020</v>
      </c>
      <c r="C67" s="487">
        <v>28434</v>
      </c>
      <c r="D67" s="487">
        <v>16993</v>
      </c>
      <c r="E67" s="488">
        <f t="shared" si="11"/>
        <v>108.44575693431078</v>
      </c>
      <c r="F67" s="488">
        <f t="shared" si="11"/>
        <v>90.88700655266102</v>
      </c>
      <c r="G67" s="488">
        <f t="shared" si="11"/>
        <v>112.46194573130377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188222</v>
      </c>
      <c r="C68" s="487">
        <v>28734</v>
      </c>
      <c r="D68" s="487">
        <v>17237</v>
      </c>
      <c r="E68" s="488">
        <f t="shared" si="11"/>
        <v>108.56226604451571</v>
      </c>
      <c r="F68" s="488">
        <f t="shared" si="11"/>
        <v>91.8459325555378</v>
      </c>
      <c r="G68" s="488">
        <f t="shared" si="11"/>
        <v>114.07677035076109</v>
      </c>
      <c r="H68" s="489" t="str">
        <f t="shared" si="14"/>
        <v/>
      </c>
      <c r="I68" s="488" t="str">
        <f t="shared" si="12"/>
        <v/>
      </c>
      <c r="J68" s="488" t="str">
        <f t="shared" si="12"/>
        <v/>
      </c>
      <c r="K68" s="488" t="str">
        <f t="shared" si="12"/>
        <v/>
      </c>
      <c r="L68" s="488" t="e">
        <f t="shared" si="13"/>
        <v>#N/A</v>
      </c>
    </row>
    <row r="69" spans="1:12" ht="15" customHeight="1" x14ac:dyDescent="0.2">
      <c r="A69" s="490">
        <v>43344</v>
      </c>
      <c r="B69" s="487">
        <v>191125</v>
      </c>
      <c r="C69" s="487">
        <v>28206</v>
      </c>
      <c r="D69" s="487">
        <v>17825</v>
      </c>
      <c r="E69" s="488">
        <f t="shared" si="11"/>
        <v>110.23665192038159</v>
      </c>
      <c r="F69" s="488">
        <f t="shared" si="11"/>
        <v>90.158222790474667</v>
      </c>
      <c r="G69" s="488">
        <f t="shared" si="11"/>
        <v>117.96823295830576</v>
      </c>
      <c r="H69" s="489">
        <f t="shared" si="14"/>
        <v>43344</v>
      </c>
      <c r="I69" s="488">
        <f t="shared" si="12"/>
        <v>110.23665192038159</v>
      </c>
      <c r="J69" s="488">
        <f t="shared" si="12"/>
        <v>90.158222790474667</v>
      </c>
      <c r="K69" s="488">
        <f t="shared" si="12"/>
        <v>117.96823295830576</v>
      </c>
      <c r="L69" s="488" t="e">
        <f t="shared" si="13"/>
        <v>#N/A</v>
      </c>
    </row>
    <row r="70" spans="1:12" ht="15" customHeight="1" x14ac:dyDescent="0.2">
      <c r="A70" s="490" t="s">
        <v>475</v>
      </c>
      <c r="B70" s="487">
        <v>191983</v>
      </c>
      <c r="C70" s="487">
        <v>28044</v>
      </c>
      <c r="D70" s="487">
        <v>17736</v>
      </c>
      <c r="E70" s="488">
        <f t="shared" si="11"/>
        <v>110.73152724986591</v>
      </c>
      <c r="F70" s="488">
        <f t="shared" si="11"/>
        <v>89.640402748921204</v>
      </c>
      <c r="G70" s="488">
        <f t="shared" si="11"/>
        <v>117.37921906022501</v>
      </c>
      <c r="H70" s="489" t="str">
        <f t="shared" si="14"/>
        <v/>
      </c>
      <c r="I70" s="488" t="str">
        <f t="shared" si="12"/>
        <v/>
      </c>
      <c r="J70" s="488" t="str">
        <f t="shared" si="12"/>
        <v/>
      </c>
      <c r="K70" s="488" t="str">
        <f t="shared" si="12"/>
        <v/>
      </c>
      <c r="L70" s="488" t="e">
        <f t="shared" si="13"/>
        <v>#N/A</v>
      </c>
    </row>
    <row r="71" spans="1:12" ht="15" customHeight="1" x14ac:dyDescent="0.2">
      <c r="A71" s="490" t="s">
        <v>476</v>
      </c>
      <c r="B71" s="487">
        <v>193028</v>
      </c>
      <c r="C71" s="487">
        <v>27805</v>
      </c>
      <c r="D71" s="487">
        <v>17804</v>
      </c>
      <c r="E71" s="491">
        <f t="shared" ref="E71:G75" si="15">IF($A$51=37802,IF(COUNTBLANK(B$51:B$70)&gt;0,#N/A,IF(ISBLANK(B71)=FALSE,B71/B$51*100,#N/A)),IF(COUNTBLANK(B$51:B$75)&gt;0,#N/A,B71/B$51*100))</f>
        <v>111.33426002295575</v>
      </c>
      <c r="F71" s="491">
        <f t="shared" si="15"/>
        <v>88.876458366629379</v>
      </c>
      <c r="G71" s="491">
        <f t="shared" si="15"/>
        <v>117.82925215089344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193356</v>
      </c>
      <c r="C72" s="487">
        <v>28089</v>
      </c>
      <c r="D72" s="487">
        <v>18113</v>
      </c>
      <c r="E72" s="491">
        <f t="shared" si="15"/>
        <v>111.52344313259543</v>
      </c>
      <c r="F72" s="491">
        <f t="shared" si="15"/>
        <v>89.784241649352722</v>
      </c>
      <c r="G72" s="491">
        <f t="shared" si="15"/>
        <v>119.8742554599603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195772</v>
      </c>
      <c r="C73" s="487">
        <v>27445</v>
      </c>
      <c r="D73" s="487">
        <v>18620</v>
      </c>
      <c r="E73" s="491">
        <f t="shared" si="15"/>
        <v>112.91693823286826</v>
      </c>
      <c r="F73" s="491">
        <f t="shared" si="15"/>
        <v>87.725747163177232</v>
      </c>
      <c r="G73" s="491">
        <f t="shared" si="15"/>
        <v>123.22964923891462</v>
      </c>
      <c r="H73" s="492">
        <f>IF(A$51=37802,IF(ISERROR(L73)=TRUE,IF(ISBLANK(A73)=FALSE,IF(MONTH(A73)=MONTH(MAX(A$51:A$75)),A73,""),""),""),IF(ISERROR(L73)=TRUE,IF(MONTH(A73)=MONTH(MAX(A$51:A$75)),A73,""),""))</f>
        <v>43709</v>
      </c>
      <c r="I73" s="488">
        <f t="shared" si="12"/>
        <v>112.91693823286826</v>
      </c>
      <c r="J73" s="488">
        <f t="shared" si="12"/>
        <v>87.725747163177232</v>
      </c>
      <c r="K73" s="488">
        <f t="shared" si="12"/>
        <v>123.22964923891462</v>
      </c>
      <c r="L73" s="488" t="e">
        <f t="shared" si="13"/>
        <v>#N/A</v>
      </c>
    </row>
    <row r="74" spans="1:12" ht="15" customHeight="1" x14ac:dyDescent="0.2">
      <c r="A74" s="490" t="s">
        <v>478</v>
      </c>
      <c r="B74" s="487">
        <v>195874</v>
      </c>
      <c r="C74" s="487">
        <v>27293</v>
      </c>
      <c r="D74" s="487">
        <v>18443</v>
      </c>
      <c r="E74" s="491">
        <f t="shared" si="15"/>
        <v>112.97576956574402</v>
      </c>
      <c r="F74" s="491">
        <f t="shared" si="15"/>
        <v>87.239891321719682</v>
      </c>
      <c r="G74" s="491">
        <f t="shared" si="15"/>
        <v>122.05823957643945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195104</v>
      </c>
      <c r="C75" s="493">
        <v>26382</v>
      </c>
      <c r="D75" s="493">
        <v>17710</v>
      </c>
      <c r="E75" s="491">
        <f t="shared" si="15"/>
        <v>112.5316506803094</v>
      </c>
      <c r="F75" s="491">
        <f t="shared" si="15"/>
        <v>84.327952692983857</v>
      </c>
      <c r="G75" s="491">
        <f t="shared" si="15"/>
        <v>117.2071475843812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112.91693823286826</v>
      </c>
      <c r="J77" s="488">
        <f>IF(J75&lt;&gt;"",J75,IF(J74&lt;&gt;"",J74,IF(J73&lt;&gt;"",J73,IF(J72&lt;&gt;"",J72,IF(J71&lt;&gt;"",J71,IF(J70&lt;&gt;"",J70,""))))))</f>
        <v>87.725747163177232</v>
      </c>
      <c r="K77" s="488">
        <f>IF(K75&lt;&gt;"",K75,IF(K74&lt;&gt;"",K74,IF(K73&lt;&gt;"",K73,IF(K72&lt;&gt;"",K72,IF(K71&lt;&gt;"",K71,IF(K70&lt;&gt;"",K70,""))))))</f>
        <v>123.22964923891462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+12,9%</v>
      </c>
      <c r="J79" s="488" t="str">
        <f>"GeB - ausschließlich: "&amp;IF(J77&gt;100,"+","")&amp;TEXT(J77-100,"0,0")&amp;"%"</f>
        <v>GeB - ausschließlich: -12,3%</v>
      </c>
      <c r="K79" s="488" t="str">
        <f>"GeB - im Nebenjob: "&amp;IF(K77&gt;100,"+","")&amp;TEXT(K77-100,"0,0")&amp;"%"</f>
        <v>GeB - im Nebenjob: +23,2%</v>
      </c>
    </row>
    <row r="81" spans="9:9" ht="15" customHeight="1" x14ac:dyDescent="0.2">
      <c r="I81" s="488" t="str">
        <f>IF(ISERROR(HLOOKUP(1,I$78:K$79,2,FALSE)),"",HLOOKUP(1,I$78:K$79,2,FALSE))</f>
        <v>GeB - im Nebenjob: +23,2%</v>
      </c>
    </row>
    <row r="82" spans="9:9" ht="15" customHeight="1" x14ac:dyDescent="0.2">
      <c r="I82" s="488" t="str">
        <f>IF(ISERROR(HLOOKUP(2,I$78:K$79,2,FALSE)),"",HLOOKUP(2,I$78:K$79,2,FALSE))</f>
        <v>SvB: +12,9%</v>
      </c>
    </row>
    <row r="83" spans="9:9" ht="15" customHeight="1" x14ac:dyDescent="0.2">
      <c r="I83" s="488" t="str">
        <f>IF(ISERROR(HLOOKUP(3,I$78:K$79,2,FALSE)),"",HLOOKUP(3,I$78:K$79,2,FALSE))</f>
        <v>GeB - ausschließlich: -12,3%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195104</v>
      </c>
      <c r="E12" s="114">
        <v>195874</v>
      </c>
      <c r="F12" s="114">
        <v>195772</v>
      </c>
      <c r="G12" s="114">
        <v>193356</v>
      </c>
      <c r="H12" s="114">
        <v>193028</v>
      </c>
      <c r="I12" s="115">
        <v>2076</v>
      </c>
      <c r="J12" s="116">
        <v>1.0754916385187641</v>
      </c>
      <c r="N12" s="117"/>
    </row>
    <row r="13" spans="1:15" s="110" customFormat="1" ht="13.5" customHeight="1" x14ac:dyDescent="0.2">
      <c r="A13" s="118" t="s">
        <v>105</v>
      </c>
      <c r="B13" s="119" t="s">
        <v>106</v>
      </c>
      <c r="C13" s="113">
        <v>58.67434804001968</v>
      </c>
      <c r="D13" s="114">
        <v>114476</v>
      </c>
      <c r="E13" s="114">
        <v>114962</v>
      </c>
      <c r="F13" s="114">
        <v>115116</v>
      </c>
      <c r="G13" s="114">
        <v>113518</v>
      </c>
      <c r="H13" s="114">
        <v>113267</v>
      </c>
      <c r="I13" s="115">
        <v>1209</v>
      </c>
      <c r="J13" s="116">
        <v>1.0673894426443713</v>
      </c>
    </row>
    <row r="14" spans="1:15" s="110" customFormat="1" ht="13.5" customHeight="1" x14ac:dyDescent="0.2">
      <c r="A14" s="120"/>
      <c r="B14" s="119" t="s">
        <v>107</v>
      </c>
      <c r="C14" s="113">
        <v>41.32565195998032</v>
      </c>
      <c r="D14" s="114">
        <v>80628</v>
      </c>
      <c r="E14" s="114">
        <v>80912</v>
      </c>
      <c r="F14" s="114">
        <v>80656</v>
      </c>
      <c r="G14" s="114">
        <v>79838</v>
      </c>
      <c r="H14" s="114">
        <v>79761</v>
      </c>
      <c r="I14" s="115">
        <v>867</v>
      </c>
      <c r="J14" s="116">
        <v>1.0869974047466806</v>
      </c>
    </row>
    <row r="15" spans="1:15" s="110" customFormat="1" ht="13.5" customHeight="1" x14ac:dyDescent="0.2">
      <c r="A15" s="118" t="s">
        <v>105</v>
      </c>
      <c r="B15" s="121" t="s">
        <v>108</v>
      </c>
      <c r="C15" s="113">
        <v>7.922441364605544</v>
      </c>
      <c r="D15" s="114">
        <v>15457</v>
      </c>
      <c r="E15" s="114">
        <v>15977</v>
      </c>
      <c r="F15" s="114">
        <v>16328</v>
      </c>
      <c r="G15" s="114">
        <v>14698</v>
      </c>
      <c r="H15" s="114">
        <v>15252</v>
      </c>
      <c r="I15" s="115">
        <v>205</v>
      </c>
      <c r="J15" s="116">
        <v>1.3440860215053763</v>
      </c>
    </row>
    <row r="16" spans="1:15" s="110" customFormat="1" ht="13.5" customHeight="1" x14ac:dyDescent="0.2">
      <c r="A16" s="118"/>
      <c r="B16" s="121" t="s">
        <v>109</v>
      </c>
      <c r="C16" s="113">
        <v>68.863272921108745</v>
      </c>
      <c r="D16" s="114">
        <v>134355</v>
      </c>
      <c r="E16" s="114">
        <v>134982</v>
      </c>
      <c r="F16" s="114">
        <v>135158</v>
      </c>
      <c r="G16" s="114">
        <v>135087</v>
      </c>
      <c r="H16" s="114">
        <v>135190</v>
      </c>
      <c r="I16" s="115">
        <v>-835</v>
      </c>
      <c r="J16" s="116">
        <v>-0.6176492344108292</v>
      </c>
    </row>
    <row r="17" spans="1:10" s="110" customFormat="1" ht="13.5" customHeight="1" x14ac:dyDescent="0.2">
      <c r="A17" s="118"/>
      <c r="B17" s="121" t="s">
        <v>110</v>
      </c>
      <c r="C17" s="113">
        <v>21.980072166639331</v>
      </c>
      <c r="D17" s="114">
        <v>42884</v>
      </c>
      <c r="E17" s="114">
        <v>42524</v>
      </c>
      <c r="F17" s="114">
        <v>41928</v>
      </c>
      <c r="G17" s="114">
        <v>41339</v>
      </c>
      <c r="H17" s="114">
        <v>40424</v>
      </c>
      <c r="I17" s="115">
        <v>2460</v>
      </c>
      <c r="J17" s="116">
        <v>6.0854937660795567</v>
      </c>
    </row>
    <row r="18" spans="1:10" s="110" customFormat="1" ht="13.5" customHeight="1" x14ac:dyDescent="0.2">
      <c r="A18" s="120"/>
      <c r="B18" s="121" t="s">
        <v>111</v>
      </c>
      <c r="C18" s="113">
        <v>1.2342135476463834</v>
      </c>
      <c r="D18" s="114">
        <v>2408</v>
      </c>
      <c r="E18" s="114">
        <v>2391</v>
      </c>
      <c r="F18" s="114">
        <v>2358</v>
      </c>
      <c r="G18" s="114">
        <v>2232</v>
      </c>
      <c r="H18" s="114">
        <v>2162</v>
      </c>
      <c r="I18" s="115">
        <v>246</v>
      </c>
      <c r="J18" s="116">
        <v>11.378353376503238</v>
      </c>
    </row>
    <row r="19" spans="1:10" s="110" customFormat="1" ht="13.5" customHeight="1" x14ac:dyDescent="0.2">
      <c r="A19" s="120"/>
      <c r="B19" s="121" t="s">
        <v>112</v>
      </c>
      <c r="C19" s="113">
        <v>0.38184762998195831</v>
      </c>
      <c r="D19" s="114">
        <v>745</v>
      </c>
      <c r="E19" s="114">
        <v>732</v>
      </c>
      <c r="F19" s="114">
        <v>734</v>
      </c>
      <c r="G19" s="114">
        <v>612</v>
      </c>
      <c r="H19" s="114">
        <v>619</v>
      </c>
      <c r="I19" s="115">
        <v>126</v>
      </c>
      <c r="J19" s="116">
        <v>20.355411954765753</v>
      </c>
    </row>
    <row r="20" spans="1:10" s="110" customFormat="1" ht="13.5" customHeight="1" x14ac:dyDescent="0.2">
      <c r="A20" s="118" t="s">
        <v>113</v>
      </c>
      <c r="B20" s="122" t="s">
        <v>114</v>
      </c>
      <c r="C20" s="113">
        <v>75.9728144989339</v>
      </c>
      <c r="D20" s="114">
        <v>148226</v>
      </c>
      <c r="E20" s="114">
        <v>149283</v>
      </c>
      <c r="F20" s="114">
        <v>149691</v>
      </c>
      <c r="G20" s="114">
        <v>147481</v>
      </c>
      <c r="H20" s="114">
        <v>147436</v>
      </c>
      <c r="I20" s="115">
        <v>790</v>
      </c>
      <c r="J20" s="116">
        <v>0.5358257142081988</v>
      </c>
    </row>
    <row r="21" spans="1:10" s="110" customFormat="1" ht="13.5" customHeight="1" x14ac:dyDescent="0.2">
      <c r="A21" s="120"/>
      <c r="B21" s="122" t="s">
        <v>115</v>
      </c>
      <c r="C21" s="113">
        <v>24.027185501066096</v>
      </c>
      <c r="D21" s="114">
        <v>46878</v>
      </c>
      <c r="E21" s="114">
        <v>46591</v>
      </c>
      <c r="F21" s="114">
        <v>46081</v>
      </c>
      <c r="G21" s="114">
        <v>45875</v>
      </c>
      <c r="H21" s="114">
        <v>45592</v>
      </c>
      <c r="I21" s="115">
        <v>1286</v>
      </c>
      <c r="J21" s="116">
        <v>2.8206702930338654</v>
      </c>
    </row>
    <row r="22" spans="1:10" s="110" customFormat="1" ht="13.5" customHeight="1" x14ac:dyDescent="0.2">
      <c r="A22" s="118" t="s">
        <v>113</v>
      </c>
      <c r="B22" s="122" t="s">
        <v>116</v>
      </c>
      <c r="C22" s="113">
        <v>85.797318353288503</v>
      </c>
      <c r="D22" s="114">
        <v>167394</v>
      </c>
      <c r="E22" s="114">
        <v>168397</v>
      </c>
      <c r="F22" s="114">
        <v>168487</v>
      </c>
      <c r="G22" s="114">
        <v>166796</v>
      </c>
      <c r="H22" s="114">
        <v>167010</v>
      </c>
      <c r="I22" s="115">
        <v>384</v>
      </c>
      <c r="J22" s="116">
        <v>0.22992635171546613</v>
      </c>
    </row>
    <row r="23" spans="1:10" s="110" customFormat="1" ht="13.5" customHeight="1" x14ac:dyDescent="0.2">
      <c r="A23" s="123"/>
      <c r="B23" s="124" t="s">
        <v>117</v>
      </c>
      <c r="C23" s="125">
        <v>14.137588158110546</v>
      </c>
      <c r="D23" s="114">
        <v>27583</v>
      </c>
      <c r="E23" s="114">
        <v>27353</v>
      </c>
      <c r="F23" s="114">
        <v>27154</v>
      </c>
      <c r="G23" s="114">
        <v>26427</v>
      </c>
      <c r="H23" s="114">
        <v>25880</v>
      </c>
      <c r="I23" s="115">
        <v>1703</v>
      </c>
      <c r="J23" s="116">
        <v>6.5803709428129826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44092</v>
      </c>
      <c r="E26" s="114">
        <v>45736</v>
      </c>
      <c r="F26" s="114">
        <v>46065</v>
      </c>
      <c r="G26" s="114">
        <v>46202</v>
      </c>
      <c r="H26" s="140">
        <v>45609</v>
      </c>
      <c r="I26" s="115">
        <v>-1517</v>
      </c>
      <c r="J26" s="116">
        <v>-3.3260979192703193</v>
      </c>
    </row>
    <row r="27" spans="1:10" s="110" customFormat="1" ht="13.5" customHeight="1" x14ac:dyDescent="0.2">
      <c r="A27" s="118" t="s">
        <v>105</v>
      </c>
      <c r="B27" s="119" t="s">
        <v>106</v>
      </c>
      <c r="C27" s="113">
        <v>42.415857751973149</v>
      </c>
      <c r="D27" s="115">
        <v>18702</v>
      </c>
      <c r="E27" s="114">
        <v>19364</v>
      </c>
      <c r="F27" s="114">
        <v>19505</v>
      </c>
      <c r="G27" s="114">
        <v>19400</v>
      </c>
      <c r="H27" s="140">
        <v>19020</v>
      </c>
      <c r="I27" s="115">
        <v>-318</v>
      </c>
      <c r="J27" s="116">
        <v>-1.6719242902208202</v>
      </c>
    </row>
    <row r="28" spans="1:10" s="110" customFormat="1" ht="13.5" customHeight="1" x14ac:dyDescent="0.2">
      <c r="A28" s="120"/>
      <c r="B28" s="119" t="s">
        <v>107</v>
      </c>
      <c r="C28" s="113">
        <v>57.584142248026851</v>
      </c>
      <c r="D28" s="115">
        <v>25390</v>
      </c>
      <c r="E28" s="114">
        <v>26372</v>
      </c>
      <c r="F28" s="114">
        <v>26560</v>
      </c>
      <c r="G28" s="114">
        <v>26802</v>
      </c>
      <c r="H28" s="140">
        <v>26589</v>
      </c>
      <c r="I28" s="115">
        <v>-1199</v>
      </c>
      <c r="J28" s="116">
        <v>-4.5093835796758057</v>
      </c>
    </row>
    <row r="29" spans="1:10" s="110" customFormat="1" ht="13.5" customHeight="1" x14ac:dyDescent="0.2">
      <c r="A29" s="118" t="s">
        <v>105</v>
      </c>
      <c r="B29" s="121" t="s">
        <v>108</v>
      </c>
      <c r="C29" s="113">
        <v>15.531162115576521</v>
      </c>
      <c r="D29" s="115">
        <v>6848</v>
      </c>
      <c r="E29" s="114">
        <v>7188</v>
      </c>
      <c r="F29" s="114">
        <v>7359</v>
      </c>
      <c r="G29" s="114">
        <v>7324</v>
      </c>
      <c r="H29" s="140">
        <v>7029</v>
      </c>
      <c r="I29" s="115">
        <v>-181</v>
      </c>
      <c r="J29" s="116">
        <v>-2.5750462370180678</v>
      </c>
    </row>
    <row r="30" spans="1:10" s="110" customFormat="1" ht="13.5" customHeight="1" x14ac:dyDescent="0.2">
      <c r="A30" s="118"/>
      <c r="B30" s="121" t="s">
        <v>109</v>
      </c>
      <c r="C30" s="113">
        <v>49.467023496325865</v>
      </c>
      <c r="D30" s="115">
        <v>21811</v>
      </c>
      <c r="E30" s="114">
        <v>22672</v>
      </c>
      <c r="F30" s="114">
        <v>22929</v>
      </c>
      <c r="G30" s="114">
        <v>23120</v>
      </c>
      <c r="H30" s="140">
        <v>23005</v>
      </c>
      <c r="I30" s="115">
        <v>-1194</v>
      </c>
      <c r="J30" s="116">
        <v>-5.1901760486850685</v>
      </c>
    </row>
    <row r="31" spans="1:10" s="110" customFormat="1" ht="13.5" customHeight="1" x14ac:dyDescent="0.2">
      <c r="A31" s="118"/>
      <c r="B31" s="121" t="s">
        <v>110</v>
      </c>
      <c r="C31" s="113">
        <v>19.645287126916447</v>
      </c>
      <c r="D31" s="115">
        <v>8662</v>
      </c>
      <c r="E31" s="114">
        <v>8894</v>
      </c>
      <c r="F31" s="114">
        <v>8855</v>
      </c>
      <c r="G31" s="114">
        <v>8877</v>
      </c>
      <c r="H31" s="140">
        <v>8775</v>
      </c>
      <c r="I31" s="115">
        <v>-113</v>
      </c>
      <c r="J31" s="116">
        <v>-1.2877492877492878</v>
      </c>
    </row>
    <row r="32" spans="1:10" s="110" customFormat="1" ht="13.5" customHeight="1" x14ac:dyDescent="0.2">
      <c r="A32" s="120"/>
      <c r="B32" s="121" t="s">
        <v>111</v>
      </c>
      <c r="C32" s="113">
        <v>15.35425927605915</v>
      </c>
      <c r="D32" s="115">
        <v>6770</v>
      </c>
      <c r="E32" s="114">
        <v>6982</v>
      </c>
      <c r="F32" s="114">
        <v>6922</v>
      </c>
      <c r="G32" s="114">
        <v>6881</v>
      </c>
      <c r="H32" s="140">
        <v>6800</v>
      </c>
      <c r="I32" s="115">
        <v>-30</v>
      </c>
      <c r="J32" s="116">
        <v>-0.44117647058823528</v>
      </c>
    </row>
    <row r="33" spans="1:10" s="110" customFormat="1" ht="13.5" customHeight="1" x14ac:dyDescent="0.2">
      <c r="A33" s="120"/>
      <c r="B33" s="121" t="s">
        <v>112</v>
      </c>
      <c r="C33" s="113">
        <v>1.3743989839426654</v>
      </c>
      <c r="D33" s="115">
        <v>606</v>
      </c>
      <c r="E33" s="114">
        <v>614</v>
      </c>
      <c r="F33" s="114">
        <v>623</v>
      </c>
      <c r="G33" s="114">
        <v>528</v>
      </c>
      <c r="H33" s="140">
        <v>518</v>
      </c>
      <c r="I33" s="115">
        <v>88</v>
      </c>
      <c r="J33" s="116">
        <v>16.98841698841699</v>
      </c>
    </row>
    <row r="34" spans="1:10" s="110" customFormat="1" ht="13.5" customHeight="1" x14ac:dyDescent="0.2">
      <c r="A34" s="118" t="s">
        <v>113</v>
      </c>
      <c r="B34" s="122" t="s">
        <v>116</v>
      </c>
      <c r="C34" s="113">
        <v>83.98575705343373</v>
      </c>
      <c r="D34" s="115">
        <v>37031</v>
      </c>
      <c r="E34" s="114">
        <v>38479</v>
      </c>
      <c r="F34" s="114">
        <v>38781</v>
      </c>
      <c r="G34" s="114">
        <v>38891</v>
      </c>
      <c r="H34" s="140">
        <v>38380</v>
      </c>
      <c r="I34" s="115">
        <v>-1349</v>
      </c>
      <c r="J34" s="116">
        <v>-3.5148514851485149</v>
      </c>
    </row>
    <row r="35" spans="1:10" s="110" customFormat="1" ht="13.5" customHeight="1" x14ac:dyDescent="0.2">
      <c r="A35" s="118"/>
      <c r="B35" s="119" t="s">
        <v>117</v>
      </c>
      <c r="C35" s="113">
        <v>15.603737639481086</v>
      </c>
      <c r="D35" s="115">
        <v>6880</v>
      </c>
      <c r="E35" s="114">
        <v>7092</v>
      </c>
      <c r="F35" s="114">
        <v>7119</v>
      </c>
      <c r="G35" s="114">
        <v>7145</v>
      </c>
      <c r="H35" s="140">
        <v>7065</v>
      </c>
      <c r="I35" s="115">
        <v>-185</v>
      </c>
      <c r="J35" s="116">
        <v>-2.618542108987969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26382</v>
      </c>
      <c r="E37" s="114">
        <v>27293</v>
      </c>
      <c r="F37" s="114">
        <v>27445</v>
      </c>
      <c r="G37" s="114">
        <v>28089</v>
      </c>
      <c r="H37" s="140">
        <v>27805</v>
      </c>
      <c r="I37" s="115">
        <v>-1423</v>
      </c>
      <c r="J37" s="116">
        <v>-5.1177845711203025</v>
      </c>
    </row>
    <row r="38" spans="1:10" s="110" customFormat="1" ht="13.5" customHeight="1" x14ac:dyDescent="0.2">
      <c r="A38" s="118" t="s">
        <v>105</v>
      </c>
      <c r="B38" s="119" t="s">
        <v>106</v>
      </c>
      <c r="C38" s="113">
        <v>39.648245015540901</v>
      </c>
      <c r="D38" s="115">
        <v>10460</v>
      </c>
      <c r="E38" s="114">
        <v>10728</v>
      </c>
      <c r="F38" s="114">
        <v>10731</v>
      </c>
      <c r="G38" s="114">
        <v>10933</v>
      </c>
      <c r="H38" s="140">
        <v>10722</v>
      </c>
      <c r="I38" s="115">
        <v>-262</v>
      </c>
      <c r="J38" s="116">
        <v>-2.4435739600820741</v>
      </c>
    </row>
    <row r="39" spans="1:10" s="110" customFormat="1" ht="13.5" customHeight="1" x14ac:dyDescent="0.2">
      <c r="A39" s="120"/>
      <c r="B39" s="119" t="s">
        <v>107</v>
      </c>
      <c r="C39" s="113">
        <v>60.351754984459099</v>
      </c>
      <c r="D39" s="115">
        <v>15922</v>
      </c>
      <c r="E39" s="114">
        <v>16565</v>
      </c>
      <c r="F39" s="114">
        <v>16714</v>
      </c>
      <c r="G39" s="114">
        <v>17156</v>
      </c>
      <c r="H39" s="140">
        <v>17083</v>
      </c>
      <c r="I39" s="115">
        <v>-1161</v>
      </c>
      <c r="J39" s="116">
        <v>-6.7962301703447876</v>
      </c>
    </row>
    <row r="40" spans="1:10" s="110" customFormat="1" ht="13.5" customHeight="1" x14ac:dyDescent="0.2">
      <c r="A40" s="118" t="s">
        <v>105</v>
      </c>
      <c r="B40" s="121" t="s">
        <v>108</v>
      </c>
      <c r="C40" s="113">
        <v>18.755211886892578</v>
      </c>
      <c r="D40" s="115">
        <v>4948</v>
      </c>
      <c r="E40" s="114">
        <v>5128</v>
      </c>
      <c r="F40" s="114">
        <v>5172</v>
      </c>
      <c r="G40" s="114">
        <v>5468</v>
      </c>
      <c r="H40" s="140">
        <v>5126</v>
      </c>
      <c r="I40" s="115">
        <v>-178</v>
      </c>
      <c r="J40" s="116">
        <v>-3.4724931720639876</v>
      </c>
    </row>
    <row r="41" spans="1:10" s="110" customFormat="1" ht="13.5" customHeight="1" x14ac:dyDescent="0.2">
      <c r="A41" s="118"/>
      <c r="B41" s="121" t="s">
        <v>109</v>
      </c>
      <c r="C41" s="113">
        <v>36.267151845955574</v>
      </c>
      <c r="D41" s="115">
        <v>9568</v>
      </c>
      <c r="E41" s="114">
        <v>9942</v>
      </c>
      <c r="F41" s="114">
        <v>10116</v>
      </c>
      <c r="G41" s="114">
        <v>10434</v>
      </c>
      <c r="H41" s="140">
        <v>10574</v>
      </c>
      <c r="I41" s="115">
        <v>-1006</v>
      </c>
      <c r="J41" s="116">
        <v>-9.5139020238320402</v>
      </c>
    </row>
    <row r="42" spans="1:10" s="110" customFormat="1" ht="13.5" customHeight="1" x14ac:dyDescent="0.2">
      <c r="A42" s="118"/>
      <c r="B42" s="121" t="s">
        <v>110</v>
      </c>
      <c r="C42" s="113">
        <v>20.112197710560231</v>
      </c>
      <c r="D42" s="115">
        <v>5306</v>
      </c>
      <c r="E42" s="114">
        <v>5461</v>
      </c>
      <c r="F42" s="114">
        <v>5459</v>
      </c>
      <c r="G42" s="114">
        <v>5512</v>
      </c>
      <c r="H42" s="140">
        <v>5494</v>
      </c>
      <c r="I42" s="115">
        <v>-188</v>
      </c>
      <c r="J42" s="116">
        <v>-3.421914816163087</v>
      </c>
    </row>
    <row r="43" spans="1:10" s="110" customFormat="1" ht="13.5" customHeight="1" x14ac:dyDescent="0.2">
      <c r="A43" s="120"/>
      <c r="B43" s="121" t="s">
        <v>111</v>
      </c>
      <c r="C43" s="113">
        <v>24.861648093397012</v>
      </c>
      <c r="D43" s="115">
        <v>6559</v>
      </c>
      <c r="E43" s="114">
        <v>6762</v>
      </c>
      <c r="F43" s="114">
        <v>6698</v>
      </c>
      <c r="G43" s="114">
        <v>6675</v>
      </c>
      <c r="H43" s="140">
        <v>6611</v>
      </c>
      <c r="I43" s="115">
        <v>-52</v>
      </c>
      <c r="J43" s="116">
        <v>-0.7865678414763273</v>
      </c>
    </row>
    <row r="44" spans="1:10" s="110" customFormat="1" ht="13.5" customHeight="1" x14ac:dyDescent="0.2">
      <c r="A44" s="120"/>
      <c r="B44" s="121" t="s">
        <v>112</v>
      </c>
      <c r="C44" s="113">
        <v>2.0923356834205138</v>
      </c>
      <c r="D44" s="115">
        <v>552</v>
      </c>
      <c r="E44" s="114">
        <v>557</v>
      </c>
      <c r="F44" s="114">
        <v>561</v>
      </c>
      <c r="G44" s="114">
        <v>487</v>
      </c>
      <c r="H44" s="140">
        <v>478</v>
      </c>
      <c r="I44" s="115">
        <v>74</v>
      </c>
      <c r="J44" s="116">
        <v>15.481171548117155</v>
      </c>
    </row>
    <row r="45" spans="1:10" s="110" customFormat="1" ht="13.5" customHeight="1" x14ac:dyDescent="0.2">
      <c r="A45" s="118" t="s">
        <v>113</v>
      </c>
      <c r="B45" s="122" t="s">
        <v>116</v>
      </c>
      <c r="C45" s="113">
        <v>83.325752406944133</v>
      </c>
      <c r="D45" s="115">
        <v>21983</v>
      </c>
      <c r="E45" s="114">
        <v>22796</v>
      </c>
      <c r="F45" s="114">
        <v>22921</v>
      </c>
      <c r="G45" s="114">
        <v>23389</v>
      </c>
      <c r="H45" s="140">
        <v>23073</v>
      </c>
      <c r="I45" s="115">
        <v>-1090</v>
      </c>
      <c r="J45" s="116">
        <v>-4.7241364365275427</v>
      </c>
    </row>
    <row r="46" spans="1:10" s="110" customFormat="1" ht="13.5" customHeight="1" x14ac:dyDescent="0.2">
      <c r="A46" s="118"/>
      <c r="B46" s="119" t="s">
        <v>117</v>
      </c>
      <c r="C46" s="113">
        <v>15.988173754832841</v>
      </c>
      <c r="D46" s="115">
        <v>4218</v>
      </c>
      <c r="E46" s="114">
        <v>4332</v>
      </c>
      <c r="F46" s="114">
        <v>4359</v>
      </c>
      <c r="G46" s="114">
        <v>4534</v>
      </c>
      <c r="H46" s="140">
        <v>4569</v>
      </c>
      <c r="I46" s="115">
        <v>-351</v>
      </c>
      <c r="J46" s="116">
        <v>-7.6822061720288906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17710</v>
      </c>
      <c r="E48" s="114">
        <v>18443</v>
      </c>
      <c r="F48" s="114">
        <v>18620</v>
      </c>
      <c r="G48" s="114">
        <v>18113</v>
      </c>
      <c r="H48" s="140">
        <v>17804</v>
      </c>
      <c r="I48" s="115">
        <v>-94</v>
      </c>
      <c r="J48" s="116">
        <v>-0.52797124241743432</v>
      </c>
    </row>
    <row r="49" spans="1:12" s="110" customFormat="1" ht="13.5" customHeight="1" x14ac:dyDescent="0.2">
      <c r="A49" s="118" t="s">
        <v>105</v>
      </c>
      <c r="B49" s="119" t="s">
        <v>106</v>
      </c>
      <c r="C49" s="113">
        <v>46.538678712591754</v>
      </c>
      <c r="D49" s="115">
        <v>8242</v>
      </c>
      <c r="E49" s="114">
        <v>8636</v>
      </c>
      <c r="F49" s="114">
        <v>8774</v>
      </c>
      <c r="G49" s="114">
        <v>8467</v>
      </c>
      <c r="H49" s="140">
        <v>8298</v>
      </c>
      <c r="I49" s="115">
        <v>-56</v>
      </c>
      <c r="J49" s="116">
        <v>-0.67486141238852737</v>
      </c>
    </row>
    <row r="50" spans="1:12" s="110" customFormat="1" ht="13.5" customHeight="1" x14ac:dyDescent="0.2">
      <c r="A50" s="120"/>
      <c r="B50" s="119" t="s">
        <v>107</v>
      </c>
      <c r="C50" s="113">
        <v>53.461321287408246</v>
      </c>
      <c r="D50" s="115">
        <v>9468</v>
      </c>
      <c r="E50" s="114">
        <v>9807</v>
      </c>
      <c r="F50" s="114">
        <v>9846</v>
      </c>
      <c r="G50" s="114">
        <v>9646</v>
      </c>
      <c r="H50" s="140">
        <v>9506</v>
      </c>
      <c r="I50" s="115">
        <v>-38</v>
      </c>
      <c r="J50" s="116">
        <v>-0.39974752787713025</v>
      </c>
    </row>
    <row r="51" spans="1:12" s="110" customFormat="1" ht="13.5" customHeight="1" x14ac:dyDescent="0.2">
      <c r="A51" s="118" t="s">
        <v>105</v>
      </c>
      <c r="B51" s="121" t="s">
        <v>108</v>
      </c>
      <c r="C51" s="113">
        <v>10.728402032749859</v>
      </c>
      <c r="D51" s="115">
        <v>1900</v>
      </c>
      <c r="E51" s="114">
        <v>2060</v>
      </c>
      <c r="F51" s="114">
        <v>2187</v>
      </c>
      <c r="G51" s="114">
        <v>1856</v>
      </c>
      <c r="H51" s="140">
        <v>1903</v>
      </c>
      <c r="I51" s="115">
        <v>-3</v>
      </c>
      <c r="J51" s="116">
        <v>-0.15764582238570679</v>
      </c>
    </row>
    <row r="52" spans="1:12" s="110" customFormat="1" ht="13.5" customHeight="1" x14ac:dyDescent="0.2">
      <c r="A52" s="118"/>
      <c r="B52" s="121" t="s">
        <v>109</v>
      </c>
      <c r="C52" s="113">
        <v>69.130434782608702</v>
      </c>
      <c r="D52" s="115">
        <v>12243</v>
      </c>
      <c r="E52" s="114">
        <v>12730</v>
      </c>
      <c r="F52" s="114">
        <v>12813</v>
      </c>
      <c r="G52" s="114">
        <v>12686</v>
      </c>
      <c r="H52" s="140">
        <v>12431</v>
      </c>
      <c r="I52" s="115">
        <v>-188</v>
      </c>
      <c r="J52" s="116">
        <v>-1.5123481618534309</v>
      </c>
    </row>
    <row r="53" spans="1:12" s="110" customFormat="1" ht="13.5" customHeight="1" x14ac:dyDescent="0.2">
      <c r="A53" s="118"/>
      <c r="B53" s="121" t="s">
        <v>110</v>
      </c>
      <c r="C53" s="113">
        <v>18.949745906267644</v>
      </c>
      <c r="D53" s="115">
        <v>3356</v>
      </c>
      <c r="E53" s="114">
        <v>3433</v>
      </c>
      <c r="F53" s="114">
        <v>3396</v>
      </c>
      <c r="G53" s="114">
        <v>3365</v>
      </c>
      <c r="H53" s="140">
        <v>3281</v>
      </c>
      <c r="I53" s="115">
        <v>75</v>
      </c>
      <c r="J53" s="116">
        <v>2.2858884486437061</v>
      </c>
    </row>
    <row r="54" spans="1:12" s="110" customFormat="1" ht="13.5" customHeight="1" x14ac:dyDescent="0.2">
      <c r="A54" s="120"/>
      <c r="B54" s="121" t="s">
        <v>111</v>
      </c>
      <c r="C54" s="113">
        <v>1.1914172783738002</v>
      </c>
      <c r="D54" s="115">
        <v>211</v>
      </c>
      <c r="E54" s="114">
        <v>220</v>
      </c>
      <c r="F54" s="114">
        <v>224</v>
      </c>
      <c r="G54" s="114">
        <v>206</v>
      </c>
      <c r="H54" s="140">
        <v>189</v>
      </c>
      <c r="I54" s="115">
        <v>22</v>
      </c>
      <c r="J54" s="116">
        <v>11.640211640211641</v>
      </c>
    </row>
    <row r="55" spans="1:12" s="110" customFormat="1" ht="13.5" customHeight="1" x14ac:dyDescent="0.2">
      <c r="A55" s="120"/>
      <c r="B55" s="121" t="s">
        <v>112</v>
      </c>
      <c r="C55" s="113">
        <v>0.3049124788255223</v>
      </c>
      <c r="D55" s="115">
        <v>54</v>
      </c>
      <c r="E55" s="114">
        <v>57</v>
      </c>
      <c r="F55" s="114">
        <v>62</v>
      </c>
      <c r="G55" s="114">
        <v>41</v>
      </c>
      <c r="H55" s="140">
        <v>40</v>
      </c>
      <c r="I55" s="115">
        <v>14</v>
      </c>
      <c r="J55" s="116">
        <v>35</v>
      </c>
    </row>
    <row r="56" spans="1:12" s="110" customFormat="1" ht="13.5" customHeight="1" x14ac:dyDescent="0.2">
      <c r="A56" s="118" t="s">
        <v>113</v>
      </c>
      <c r="B56" s="122" t="s">
        <v>116</v>
      </c>
      <c r="C56" s="113">
        <v>84.968944099378888</v>
      </c>
      <c r="D56" s="115">
        <v>15048</v>
      </c>
      <c r="E56" s="114">
        <v>15683</v>
      </c>
      <c r="F56" s="114">
        <v>15860</v>
      </c>
      <c r="G56" s="114">
        <v>15502</v>
      </c>
      <c r="H56" s="140">
        <v>15307</v>
      </c>
      <c r="I56" s="115">
        <v>-259</v>
      </c>
      <c r="J56" s="116">
        <v>-1.6920363232508002</v>
      </c>
    </row>
    <row r="57" spans="1:12" s="110" customFormat="1" ht="13.5" customHeight="1" x14ac:dyDescent="0.2">
      <c r="A57" s="142"/>
      <c r="B57" s="124" t="s">
        <v>117</v>
      </c>
      <c r="C57" s="125">
        <v>15.031055900621118</v>
      </c>
      <c r="D57" s="143">
        <v>2662</v>
      </c>
      <c r="E57" s="144">
        <v>2760</v>
      </c>
      <c r="F57" s="144">
        <v>2760</v>
      </c>
      <c r="G57" s="144">
        <v>2611</v>
      </c>
      <c r="H57" s="145">
        <v>2496</v>
      </c>
      <c r="I57" s="143">
        <v>166</v>
      </c>
      <c r="J57" s="146">
        <v>6.6506410256410255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195104</v>
      </c>
      <c r="E12" s="236">
        <v>195874</v>
      </c>
      <c r="F12" s="114">
        <v>195772</v>
      </c>
      <c r="G12" s="114">
        <v>193356</v>
      </c>
      <c r="H12" s="140">
        <v>193028</v>
      </c>
      <c r="I12" s="115">
        <v>2076</v>
      </c>
      <c r="J12" s="116">
        <v>1.0754916385187641</v>
      </c>
    </row>
    <row r="13" spans="1:15" s="110" customFormat="1" ht="12" customHeight="1" x14ac:dyDescent="0.2">
      <c r="A13" s="118" t="s">
        <v>105</v>
      </c>
      <c r="B13" s="119" t="s">
        <v>106</v>
      </c>
      <c r="C13" s="113">
        <v>58.67434804001968</v>
      </c>
      <c r="D13" s="115">
        <v>114476</v>
      </c>
      <c r="E13" s="114">
        <v>114962</v>
      </c>
      <c r="F13" s="114">
        <v>115116</v>
      </c>
      <c r="G13" s="114">
        <v>113518</v>
      </c>
      <c r="H13" s="140">
        <v>113267</v>
      </c>
      <c r="I13" s="115">
        <v>1209</v>
      </c>
      <c r="J13" s="116">
        <v>1.0673894426443713</v>
      </c>
    </row>
    <row r="14" spans="1:15" s="110" customFormat="1" ht="12" customHeight="1" x14ac:dyDescent="0.2">
      <c r="A14" s="118"/>
      <c r="B14" s="119" t="s">
        <v>107</v>
      </c>
      <c r="C14" s="113">
        <v>41.32565195998032</v>
      </c>
      <c r="D14" s="115">
        <v>80628</v>
      </c>
      <c r="E14" s="114">
        <v>80912</v>
      </c>
      <c r="F14" s="114">
        <v>80656</v>
      </c>
      <c r="G14" s="114">
        <v>79838</v>
      </c>
      <c r="H14" s="140">
        <v>79761</v>
      </c>
      <c r="I14" s="115">
        <v>867</v>
      </c>
      <c r="J14" s="116">
        <v>1.0869974047466806</v>
      </c>
    </row>
    <row r="15" spans="1:15" s="110" customFormat="1" ht="12" customHeight="1" x14ac:dyDescent="0.2">
      <c r="A15" s="118" t="s">
        <v>105</v>
      </c>
      <c r="B15" s="121" t="s">
        <v>108</v>
      </c>
      <c r="C15" s="113">
        <v>7.922441364605544</v>
      </c>
      <c r="D15" s="115">
        <v>15457</v>
      </c>
      <c r="E15" s="114">
        <v>15977</v>
      </c>
      <c r="F15" s="114">
        <v>16328</v>
      </c>
      <c r="G15" s="114">
        <v>14698</v>
      </c>
      <c r="H15" s="140">
        <v>15252</v>
      </c>
      <c r="I15" s="115">
        <v>205</v>
      </c>
      <c r="J15" s="116">
        <v>1.3440860215053763</v>
      </c>
    </row>
    <row r="16" spans="1:15" s="110" customFormat="1" ht="12" customHeight="1" x14ac:dyDescent="0.2">
      <c r="A16" s="118"/>
      <c r="B16" s="121" t="s">
        <v>109</v>
      </c>
      <c r="C16" s="113">
        <v>68.863272921108745</v>
      </c>
      <c r="D16" s="115">
        <v>134355</v>
      </c>
      <c r="E16" s="114">
        <v>134982</v>
      </c>
      <c r="F16" s="114">
        <v>135158</v>
      </c>
      <c r="G16" s="114">
        <v>135087</v>
      </c>
      <c r="H16" s="140">
        <v>135190</v>
      </c>
      <c r="I16" s="115">
        <v>-835</v>
      </c>
      <c r="J16" s="116">
        <v>-0.6176492344108292</v>
      </c>
    </row>
    <row r="17" spans="1:10" s="110" customFormat="1" ht="12" customHeight="1" x14ac:dyDescent="0.2">
      <c r="A17" s="118"/>
      <c r="B17" s="121" t="s">
        <v>110</v>
      </c>
      <c r="C17" s="113">
        <v>21.980072166639331</v>
      </c>
      <c r="D17" s="115">
        <v>42884</v>
      </c>
      <c r="E17" s="114">
        <v>42524</v>
      </c>
      <c r="F17" s="114">
        <v>41928</v>
      </c>
      <c r="G17" s="114">
        <v>41339</v>
      </c>
      <c r="H17" s="140">
        <v>40424</v>
      </c>
      <c r="I17" s="115">
        <v>2460</v>
      </c>
      <c r="J17" s="116">
        <v>6.0854937660795567</v>
      </c>
    </row>
    <row r="18" spans="1:10" s="110" customFormat="1" ht="12" customHeight="1" x14ac:dyDescent="0.2">
      <c r="A18" s="120"/>
      <c r="B18" s="121" t="s">
        <v>111</v>
      </c>
      <c r="C18" s="113">
        <v>1.2342135476463834</v>
      </c>
      <c r="D18" s="115">
        <v>2408</v>
      </c>
      <c r="E18" s="114">
        <v>2391</v>
      </c>
      <c r="F18" s="114">
        <v>2358</v>
      </c>
      <c r="G18" s="114">
        <v>2232</v>
      </c>
      <c r="H18" s="140">
        <v>2162</v>
      </c>
      <c r="I18" s="115">
        <v>246</v>
      </c>
      <c r="J18" s="116">
        <v>11.378353376503238</v>
      </c>
    </row>
    <row r="19" spans="1:10" s="110" customFormat="1" ht="12" customHeight="1" x14ac:dyDescent="0.2">
      <c r="A19" s="120"/>
      <c r="B19" s="121" t="s">
        <v>112</v>
      </c>
      <c r="C19" s="113">
        <v>0.38184762998195831</v>
      </c>
      <c r="D19" s="115">
        <v>745</v>
      </c>
      <c r="E19" s="114">
        <v>732</v>
      </c>
      <c r="F19" s="114">
        <v>734</v>
      </c>
      <c r="G19" s="114">
        <v>612</v>
      </c>
      <c r="H19" s="140">
        <v>619</v>
      </c>
      <c r="I19" s="115">
        <v>126</v>
      </c>
      <c r="J19" s="116">
        <v>20.355411954765753</v>
      </c>
    </row>
    <row r="20" spans="1:10" s="110" customFormat="1" ht="12" customHeight="1" x14ac:dyDescent="0.2">
      <c r="A20" s="118" t="s">
        <v>113</v>
      </c>
      <c r="B20" s="119" t="s">
        <v>181</v>
      </c>
      <c r="C20" s="113">
        <v>75.9728144989339</v>
      </c>
      <c r="D20" s="115">
        <v>148226</v>
      </c>
      <c r="E20" s="114">
        <v>149283</v>
      </c>
      <c r="F20" s="114">
        <v>149691</v>
      </c>
      <c r="G20" s="114">
        <v>147481</v>
      </c>
      <c r="H20" s="140">
        <v>147436</v>
      </c>
      <c r="I20" s="115">
        <v>790</v>
      </c>
      <c r="J20" s="116">
        <v>0.5358257142081988</v>
      </c>
    </row>
    <row r="21" spans="1:10" s="110" customFormat="1" ht="12" customHeight="1" x14ac:dyDescent="0.2">
      <c r="A21" s="118"/>
      <c r="B21" s="119" t="s">
        <v>182</v>
      </c>
      <c r="C21" s="113">
        <v>24.027185501066096</v>
      </c>
      <c r="D21" s="115">
        <v>46878</v>
      </c>
      <c r="E21" s="114">
        <v>46591</v>
      </c>
      <c r="F21" s="114">
        <v>46081</v>
      </c>
      <c r="G21" s="114">
        <v>45875</v>
      </c>
      <c r="H21" s="140">
        <v>45592</v>
      </c>
      <c r="I21" s="115">
        <v>1286</v>
      </c>
      <c r="J21" s="116">
        <v>2.8206702930338654</v>
      </c>
    </row>
    <row r="22" spans="1:10" s="110" customFormat="1" ht="12" customHeight="1" x14ac:dyDescent="0.2">
      <c r="A22" s="118" t="s">
        <v>113</v>
      </c>
      <c r="B22" s="119" t="s">
        <v>116</v>
      </c>
      <c r="C22" s="113">
        <v>85.797318353288503</v>
      </c>
      <c r="D22" s="115">
        <v>167394</v>
      </c>
      <c r="E22" s="114">
        <v>168397</v>
      </c>
      <c r="F22" s="114">
        <v>168487</v>
      </c>
      <c r="G22" s="114">
        <v>166796</v>
      </c>
      <c r="H22" s="140">
        <v>167010</v>
      </c>
      <c r="I22" s="115">
        <v>384</v>
      </c>
      <c r="J22" s="116">
        <v>0.22992635171546613</v>
      </c>
    </row>
    <row r="23" spans="1:10" s="110" customFormat="1" ht="12" customHeight="1" x14ac:dyDescent="0.2">
      <c r="A23" s="118"/>
      <c r="B23" s="119" t="s">
        <v>117</v>
      </c>
      <c r="C23" s="113">
        <v>14.137588158110546</v>
      </c>
      <c r="D23" s="115">
        <v>27583</v>
      </c>
      <c r="E23" s="114">
        <v>27353</v>
      </c>
      <c r="F23" s="114">
        <v>27154</v>
      </c>
      <c r="G23" s="114">
        <v>26427</v>
      </c>
      <c r="H23" s="140">
        <v>25880</v>
      </c>
      <c r="I23" s="115">
        <v>1703</v>
      </c>
      <c r="J23" s="116">
        <v>6.5803709428129826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188905</v>
      </c>
      <c r="E64" s="236">
        <v>189737</v>
      </c>
      <c r="F64" s="236">
        <v>190167</v>
      </c>
      <c r="G64" s="236">
        <v>187441</v>
      </c>
      <c r="H64" s="140">
        <v>187486</v>
      </c>
      <c r="I64" s="115">
        <v>1419</v>
      </c>
      <c r="J64" s="116">
        <v>0.7568565119528925</v>
      </c>
    </row>
    <row r="65" spans="1:12" s="110" customFormat="1" ht="12" customHeight="1" x14ac:dyDescent="0.2">
      <c r="A65" s="118" t="s">
        <v>105</v>
      </c>
      <c r="B65" s="119" t="s">
        <v>106</v>
      </c>
      <c r="C65" s="113">
        <v>52.995950345411714</v>
      </c>
      <c r="D65" s="235">
        <v>100112</v>
      </c>
      <c r="E65" s="236">
        <v>100677</v>
      </c>
      <c r="F65" s="236">
        <v>101314</v>
      </c>
      <c r="G65" s="236">
        <v>99866</v>
      </c>
      <c r="H65" s="140">
        <v>99804</v>
      </c>
      <c r="I65" s="115">
        <v>308</v>
      </c>
      <c r="J65" s="116">
        <v>0.30860486553645144</v>
      </c>
    </row>
    <row r="66" spans="1:12" s="110" customFormat="1" ht="12" customHeight="1" x14ac:dyDescent="0.2">
      <c r="A66" s="118"/>
      <c r="B66" s="119" t="s">
        <v>107</v>
      </c>
      <c r="C66" s="113">
        <v>47.004049654588286</v>
      </c>
      <c r="D66" s="235">
        <v>88793</v>
      </c>
      <c r="E66" s="236">
        <v>89060</v>
      </c>
      <c r="F66" s="236">
        <v>88853</v>
      </c>
      <c r="G66" s="236">
        <v>87575</v>
      </c>
      <c r="H66" s="140">
        <v>87682</v>
      </c>
      <c r="I66" s="115">
        <v>1111</v>
      </c>
      <c r="J66" s="116">
        <v>1.2670787618895554</v>
      </c>
    </row>
    <row r="67" spans="1:12" s="110" customFormat="1" ht="12" customHeight="1" x14ac:dyDescent="0.2">
      <c r="A67" s="118" t="s">
        <v>105</v>
      </c>
      <c r="B67" s="121" t="s">
        <v>108</v>
      </c>
      <c r="C67" s="113">
        <v>8.762605542468437</v>
      </c>
      <c r="D67" s="235">
        <v>16553</v>
      </c>
      <c r="E67" s="236">
        <v>17241</v>
      </c>
      <c r="F67" s="236">
        <v>17651</v>
      </c>
      <c r="G67" s="236">
        <v>15794</v>
      </c>
      <c r="H67" s="140">
        <v>16495</v>
      </c>
      <c r="I67" s="115">
        <v>58</v>
      </c>
      <c r="J67" s="116">
        <v>0.35162170354652927</v>
      </c>
    </row>
    <row r="68" spans="1:12" s="110" customFormat="1" ht="12" customHeight="1" x14ac:dyDescent="0.2">
      <c r="A68" s="118"/>
      <c r="B68" s="121" t="s">
        <v>109</v>
      </c>
      <c r="C68" s="113">
        <v>67.156507239088427</v>
      </c>
      <c r="D68" s="235">
        <v>126862</v>
      </c>
      <c r="E68" s="236">
        <v>127397</v>
      </c>
      <c r="F68" s="236">
        <v>127921</v>
      </c>
      <c r="G68" s="236">
        <v>127884</v>
      </c>
      <c r="H68" s="140">
        <v>127974</v>
      </c>
      <c r="I68" s="115">
        <v>-1112</v>
      </c>
      <c r="J68" s="116">
        <v>-0.86892650069545374</v>
      </c>
    </row>
    <row r="69" spans="1:12" s="110" customFormat="1" ht="12" customHeight="1" x14ac:dyDescent="0.2">
      <c r="A69" s="118"/>
      <c r="B69" s="121" t="s">
        <v>110</v>
      </c>
      <c r="C69" s="113">
        <v>22.776527884386333</v>
      </c>
      <c r="D69" s="235">
        <v>43026</v>
      </c>
      <c r="E69" s="236">
        <v>42635</v>
      </c>
      <c r="F69" s="236">
        <v>42147</v>
      </c>
      <c r="G69" s="236">
        <v>41405</v>
      </c>
      <c r="H69" s="140">
        <v>40767</v>
      </c>
      <c r="I69" s="115">
        <v>2259</v>
      </c>
      <c r="J69" s="116">
        <v>5.5412465965118844</v>
      </c>
    </row>
    <row r="70" spans="1:12" s="110" customFormat="1" ht="12" customHeight="1" x14ac:dyDescent="0.2">
      <c r="A70" s="120"/>
      <c r="B70" s="121" t="s">
        <v>111</v>
      </c>
      <c r="C70" s="113">
        <v>1.3043593340568009</v>
      </c>
      <c r="D70" s="235">
        <v>2464</v>
      </c>
      <c r="E70" s="236">
        <v>2464</v>
      </c>
      <c r="F70" s="236">
        <v>2448</v>
      </c>
      <c r="G70" s="236">
        <v>2358</v>
      </c>
      <c r="H70" s="140">
        <v>2250</v>
      </c>
      <c r="I70" s="115">
        <v>214</v>
      </c>
      <c r="J70" s="116">
        <v>9.5111111111111111</v>
      </c>
    </row>
    <row r="71" spans="1:12" s="110" customFormat="1" ht="12" customHeight="1" x14ac:dyDescent="0.2">
      <c r="A71" s="120"/>
      <c r="B71" s="121" t="s">
        <v>112</v>
      </c>
      <c r="C71" s="113">
        <v>0.38220269447605937</v>
      </c>
      <c r="D71" s="235">
        <v>722</v>
      </c>
      <c r="E71" s="236">
        <v>732</v>
      </c>
      <c r="F71" s="236">
        <v>751</v>
      </c>
      <c r="G71" s="236">
        <v>637</v>
      </c>
      <c r="H71" s="140">
        <v>587</v>
      </c>
      <c r="I71" s="115">
        <v>135</v>
      </c>
      <c r="J71" s="116">
        <v>22.998296422487222</v>
      </c>
    </row>
    <row r="72" spans="1:12" s="110" customFormat="1" ht="12" customHeight="1" x14ac:dyDescent="0.2">
      <c r="A72" s="118" t="s">
        <v>113</v>
      </c>
      <c r="B72" s="119" t="s">
        <v>181</v>
      </c>
      <c r="C72" s="113">
        <v>72.830258595590379</v>
      </c>
      <c r="D72" s="235">
        <v>137580</v>
      </c>
      <c r="E72" s="236">
        <v>138307</v>
      </c>
      <c r="F72" s="236">
        <v>139259</v>
      </c>
      <c r="G72" s="236">
        <v>136990</v>
      </c>
      <c r="H72" s="140">
        <v>137424</v>
      </c>
      <c r="I72" s="115">
        <v>156</v>
      </c>
      <c r="J72" s="116">
        <v>0.11351728955640936</v>
      </c>
    </row>
    <row r="73" spans="1:12" s="110" customFormat="1" ht="12" customHeight="1" x14ac:dyDescent="0.2">
      <c r="A73" s="118"/>
      <c r="B73" s="119" t="s">
        <v>182</v>
      </c>
      <c r="C73" s="113">
        <v>27.169741404409624</v>
      </c>
      <c r="D73" s="115">
        <v>51325</v>
      </c>
      <c r="E73" s="114">
        <v>51430</v>
      </c>
      <c r="F73" s="114">
        <v>50908</v>
      </c>
      <c r="G73" s="114">
        <v>50451</v>
      </c>
      <c r="H73" s="140">
        <v>50062</v>
      </c>
      <c r="I73" s="115">
        <v>1263</v>
      </c>
      <c r="J73" s="116">
        <v>2.5228716391674322</v>
      </c>
    </row>
    <row r="74" spans="1:12" s="110" customFormat="1" ht="12" customHeight="1" x14ac:dyDescent="0.2">
      <c r="A74" s="118" t="s">
        <v>113</v>
      </c>
      <c r="B74" s="119" t="s">
        <v>116</v>
      </c>
      <c r="C74" s="113">
        <v>88.132129906566789</v>
      </c>
      <c r="D74" s="115">
        <v>166486</v>
      </c>
      <c r="E74" s="114">
        <v>167506</v>
      </c>
      <c r="F74" s="114">
        <v>167955</v>
      </c>
      <c r="G74" s="114">
        <v>165787</v>
      </c>
      <c r="H74" s="140">
        <v>166224</v>
      </c>
      <c r="I74" s="115">
        <v>262</v>
      </c>
      <c r="J74" s="116">
        <v>0.15761863509481183</v>
      </c>
    </row>
    <row r="75" spans="1:12" s="110" customFormat="1" ht="12" customHeight="1" x14ac:dyDescent="0.2">
      <c r="A75" s="142"/>
      <c r="B75" s="124" t="s">
        <v>117</v>
      </c>
      <c r="C75" s="125">
        <v>11.800640533601547</v>
      </c>
      <c r="D75" s="143">
        <v>22292</v>
      </c>
      <c r="E75" s="144">
        <v>22107</v>
      </c>
      <c r="F75" s="144">
        <v>22090</v>
      </c>
      <c r="G75" s="144">
        <v>21515</v>
      </c>
      <c r="H75" s="145">
        <v>21120</v>
      </c>
      <c r="I75" s="143">
        <v>1172</v>
      </c>
      <c r="J75" s="146">
        <v>5.5492424242424239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195104</v>
      </c>
      <c r="G11" s="114">
        <v>195874</v>
      </c>
      <c r="H11" s="114">
        <v>195772</v>
      </c>
      <c r="I11" s="114">
        <v>193356</v>
      </c>
      <c r="J11" s="140">
        <v>193028</v>
      </c>
      <c r="K11" s="114">
        <v>2076</v>
      </c>
      <c r="L11" s="116">
        <v>1.0754916385187641</v>
      </c>
    </row>
    <row r="12" spans="1:17" s="110" customFormat="1" ht="24.95" customHeight="1" x14ac:dyDescent="0.2">
      <c r="A12" s="604" t="s">
        <v>185</v>
      </c>
      <c r="B12" s="605"/>
      <c r="C12" s="605"/>
      <c r="D12" s="606"/>
      <c r="E12" s="113">
        <v>58.67434804001968</v>
      </c>
      <c r="F12" s="115">
        <v>114476</v>
      </c>
      <c r="G12" s="114">
        <v>114962</v>
      </c>
      <c r="H12" s="114">
        <v>115116</v>
      </c>
      <c r="I12" s="114">
        <v>113518</v>
      </c>
      <c r="J12" s="140">
        <v>113267</v>
      </c>
      <c r="K12" s="114">
        <v>1209</v>
      </c>
      <c r="L12" s="116">
        <v>1.0673894426443713</v>
      </c>
    </row>
    <row r="13" spans="1:17" s="110" customFormat="1" ht="15" customHeight="1" x14ac:dyDescent="0.2">
      <c r="A13" s="120"/>
      <c r="B13" s="612" t="s">
        <v>107</v>
      </c>
      <c r="C13" s="612"/>
      <c r="E13" s="113">
        <v>41.32565195998032</v>
      </c>
      <c r="F13" s="115">
        <v>80628</v>
      </c>
      <c r="G13" s="114">
        <v>80912</v>
      </c>
      <c r="H13" s="114">
        <v>80656</v>
      </c>
      <c r="I13" s="114">
        <v>79838</v>
      </c>
      <c r="J13" s="140">
        <v>79761</v>
      </c>
      <c r="K13" s="114">
        <v>867</v>
      </c>
      <c r="L13" s="116">
        <v>1.0869974047466806</v>
      </c>
    </row>
    <row r="14" spans="1:17" s="110" customFormat="1" ht="24.95" customHeight="1" x14ac:dyDescent="0.2">
      <c r="A14" s="604" t="s">
        <v>186</v>
      </c>
      <c r="B14" s="605"/>
      <c r="C14" s="605"/>
      <c r="D14" s="606"/>
      <c r="E14" s="113">
        <v>7.922441364605544</v>
      </c>
      <c r="F14" s="115">
        <v>15457</v>
      </c>
      <c r="G14" s="114">
        <v>15977</v>
      </c>
      <c r="H14" s="114">
        <v>16328</v>
      </c>
      <c r="I14" s="114">
        <v>14698</v>
      </c>
      <c r="J14" s="140">
        <v>15252</v>
      </c>
      <c r="K14" s="114">
        <v>205</v>
      </c>
      <c r="L14" s="116">
        <v>1.3440860215053763</v>
      </c>
    </row>
    <row r="15" spans="1:17" s="110" customFormat="1" ht="15" customHeight="1" x14ac:dyDescent="0.2">
      <c r="A15" s="120"/>
      <c r="B15" s="119"/>
      <c r="C15" s="258" t="s">
        <v>106</v>
      </c>
      <c r="E15" s="113">
        <v>60.263958077246556</v>
      </c>
      <c r="F15" s="115">
        <v>9315</v>
      </c>
      <c r="G15" s="114">
        <v>9637</v>
      </c>
      <c r="H15" s="114">
        <v>9931</v>
      </c>
      <c r="I15" s="114">
        <v>8823</v>
      </c>
      <c r="J15" s="140">
        <v>9100</v>
      </c>
      <c r="K15" s="114">
        <v>215</v>
      </c>
      <c r="L15" s="116">
        <v>2.3626373626373627</v>
      </c>
    </row>
    <row r="16" spans="1:17" s="110" customFormat="1" ht="15" customHeight="1" x14ac:dyDescent="0.2">
      <c r="A16" s="120"/>
      <c r="B16" s="119"/>
      <c r="C16" s="258" t="s">
        <v>107</v>
      </c>
      <c r="E16" s="113">
        <v>39.736041922753444</v>
      </c>
      <c r="F16" s="115">
        <v>6142</v>
      </c>
      <c r="G16" s="114">
        <v>6340</v>
      </c>
      <c r="H16" s="114">
        <v>6397</v>
      </c>
      <c r="I16" s="114">
        <v>5875</v>
      </c>
      <c r="J16" s="140">
        <v>6152</v>
      </c>
      <c r="K16" s="114">
        <v>-10</v>
      </c>
      <c r="L16" s="116">
        <v>-0.1625487646293888</v>
      </c>
    </row>
    <row r="17" spans="1:12" s="110" customFormat="1" ht="15" customHeight="1" x14ac:dyDescent="0.2">
      <c r="A17" s="120"/>
      <c r="B17" s="121" t="s">
        <v>109</v>
      </c>
      <c r="C17" s="258"/>
      <c r="E17" s="113">
        <v>68.863272921108745</v>
      </c>
      <c r="F17" s="115">
        <v>134355</v>
      </c>
      <c r="G17" s="114">
        <v>134982</v>
      </c>
      <c r="H17" s="114">
        <v>135158</v>
      </c>
      <c r="I17" s="114">
        <v>135087</v>
      </c>
      <c r="J17" s="140">
        <v>135190</v>
      </c>
      <c r="K17" s="114">
        <v>-835</v>
      </c>
      <c r="L17" s="116">
        <v>-0.6176492344108292</v>
      </c>
    </row>
    <row r="18" spans="1:12" s="110" customFormat="1" ht="15" customHeight="1" x14ac:dyDescent="0.2">
      <c r="A18" s="120"/>
      <c r="B18" s="119"/>
      <c r="C18" s="258" t="s">
        <v>106</v>
      </c>
      <c r="E18" s="113">
        <v>58.801682110825794</v>
      </c>
      <c r="F18" s="115">
        <v>79003</v>
      </c>
      <c r="G18" s="114">
        <v>79393</v>
      </c>
      <c r="H18" s="114">
        <v>79597</v>
      </c>
      <c r="I18" s="114">
        <v>79559</v>
      </c>
      <c r="J18" s="140">
        <v>79616</v>
      </c>
      <c r="K18" s="114">
        <v>-613</v>
      </c>
      <c r="L18" s="116">
        <v>-0.76994573954983925</v>
      </c>
    </row>
    <row r="19" spans="1:12" s="110" customFormat="1" ht="15" customHeight="1" x14ac:dyDescent="0.2">
      <c r="A19" s="120"/>
      <c r="B19" s="119"/>
      <c r="C19" s="258" t="s">
        <v>107</v>
      </c>
      <c r="E19" s="113">
        <v>41.198317889174206</v>
      </c>
      <c r="F19" s="115">
        <v>55352</v>
      </c>
      <c r="G19" s="114">
        <v>55589</v>
      </c>
      <c r="H19" s="114">
        <v>55561</v>
      </c>
      <c r="I19" s="114">
        <v>55528</v>
      </c>
      <c r="J19" s="140">
        <v>55574</v>
      </c>
      <c r="K19" s="114">
        <v>-222</v>
      </c>
      <c r="L19" s="116">
        <v>-0.39946737683089212</v>
      </c>
    </row>
    <row r="20" spans="1:12" s="110" customFormat="1" ht="15" customHeight="1" x14ac:dyDescent="0.2">
      <c r="A20" s="120"/>
      <c r="B20" s="121" t="s">
        <v>110</v>
      </c>
      <c r="C20" s="258"/>
      <c r="E20" s="113">
        <v>21.980072166639331</v>
      </c>
      <c r="F20" s="115">
        <v>42884</v>
      </c>
      <c r="G20" s="114">
        <v>42524</v>
      </c>
      <c r="H20" s="114">
        <v>41928</v>
      </c>
      <c r="I20" s="114">
        <v>41339</v>
      </c>
      <c r="J20" s="140">
        <v>40424</v>
      </c>
      <c r="K20" s="114">
        <v>2460</v>
      </c>
      <c r="L20" s="116">
        <v>6.0854937660795567</v>
      </c>
    </row>
    <row r="21" spans="1:12" s="110" customFormat="1" ht="15" customHeight="1" x14ac:dyDescent="0.2">
      <c r="A21" s="120"/>
      <c r="B21" s="119"/>
      <c r="C21" s="258" t="s">
        <v>106</v>
      </c>
      <c r="E21" s="113">
        <v>57.340733140565249</v>
      </c>
      <c r="F21" s="115">
        <v>24590</v>
      </c>
      <c r="G21" s="114">
        <v>24375</v>
      </c>
      <c r="H21" s="114">
        <v>24057</v>
      </c>
      <c r="I21" s="114">
        <v>23676</v>
      </c>
      <c r="J21" s="140">
        <v>23125</v>
      </c>
      <c r="K21" s="114">
        <v>1465</v>
      </c>
      <c r="L21" s="116">
        <v>6.3351351351351353</v>
      </c>
    </row>
    <row r="22" spans="1:12" s="110" customFormat="1" ht="15" customHeight="1" x14ac:dyDescent="0.2">
      <c r="A22" s="120"/>
      <c r="B22" s="119"/>
      <c r="C22" s="258" t="s">
        <v>107</v>
      </c>
      <c r="E22" s="113">
        <v>42.659266859434751</v>
      </c>
      <c r="F22" s="115">
        <v>18294</v>
      </c>
      <c r="G22" s="114">
        <v>18149</v>
      </c>
      <c r="H22" s="114">
        <v>17871</v>
      </c>
      <c r="I22" s="114">
        <v>17663</v>
      </c>
      <c r="J22" s="140">
        <v>17299</v>
      </c>
      <c r="K22" s="114">
        <v>995</v>
      </c>
      <c r="L22" s="116">
        <v>5.7517775593964968</v>
      </c>
    </row>
    <row r="23" spans="1:12" s="110" customFormat="1" ht="15" customHeight="1" x14ac:dyDescent="0.2">
      <c r="A23" s="120"/>
      <c r="B23" s="121" t="s">
        <v>111</v>
      </c>
      <c r="C23" s="258"/>
      <c r="E23" s="113">
        <v>1.2342135476463834</v>
      </c>
      <c r="F23" s="115">
        <v>2408</v>
      </c>
      <c r="G23" s="114">
        <v>2391</v>
      </c>
      <c r="H23" s="114">
        <v>2358</v>
      </c>
      <c r="I23" s="114">
        <v>2232</v>
      </c>
      <c r="J23" s="140">
        <v>2162</v>
      </c>
      <c r="K23" s="114">
        <v>246</v>
      </c>
      <c r="L23" s="116">
        <v>11.378353376503238</v>
      </c>
    </row>
    <row r="24" spans="1:12" s="110" customFormat="1" ht="15" customHeight="1" x14ac:dyDescent="0.2">
      <c r="A24" s="120"/>
      <c r="B24" s="119"/>
      <c r="C24" s="258" t="s">
        <v>106</v>
      </c>
      <c r="E24" s="113">
        <v>65.116279069767444</v>
      </c>
      <c r="F24" s="115">
        <v>1568</v>
      </c>
      <c r="G24" s="114">
        <v>1557</v>
      </c>
      <c r="H24" s="114">
        <v>1531</v>
      </c>
      <c r="I24" s="114">
        <v>1460</v>
      </c>
      <c r="J24" s="140">
        <v>1426</v>
      </c>
      <c r="K24" s="114">
        <v>142</v>
      </c>
      <c r="L24" s="116">
        <v>9.9579242636746148</v>
      </c>
    </row>
    <row r="25" spans="1:12" s="110" customFormat="1" ht="15" customHeight="1" x14ac:dyDescent="0.2">
      <c r="A25" s="120"/>
      <c r="B25" s="119"/>
      <c r="C25" s="258" t="s">
        <v>107</v>
      </c>
      <c r="E25" s="113">
        <v>34.883720930232556</v>
      </c>
      <c r="F25" s="115">
        <v>840</v>
      </c>
      <c r="G25" s="114">
        <v>834</v>
      </c>
      <c r="H25" s="114">
        <v>827</v>
      </c>
      <c r="I25" s="114">
        <v>772</v>
      </c>
      <c r="J25" s="140">
        <v>736</v>
      </c>
      <c r="K25" s="114">
        <v>104</v>
      </c>
      <c r="L25" s="116">
        <v>14.130434782608695</v>
      </c>
    </row>
    <row r="26" spans="1:12" s="110" customFormat="1" ht="15" customHeight="1" x14ac:dyDescent="0.2">
      <c r="A26" s="120"/>
      <c r="C26" s="121" t="s">
        <v>187</v>
      </c>
      <c r="D26" s="110" t="s">
        <v>188</v>
      </c>
      <c r="E26" s="113">
        <v>0.38184762998195831</v>
      </c>
      <c r="F26" s="115">
        <v>745</v>
      </c>
      <c r="G26" s="114">
        <v>732</v>
      </c>
      <c r="H26" s="114">
        <v>734</v>
      </c>
      <c r="I26" s="114">
        <v>612</v>
      </c>
      <c r="J26" s="140">
        <v>619</v>
      </c>
      <c r="K26" s="114">
        <v>126</v>
      </c>
      <c r="L26" s="116">
        <v>20.355411954765753</v>
      </c>
    </row>
    <row r="27" spans="1:12" s="110" customFormat="1" ht="15" customHeight="1" x14ac:dyDescent="0.2">
      <c r="A27" s="120"/>
      <c r="B27" s="119"/>
      <c r="D27" s="259" t="s">
        <v>106</v>
      </c>
      <c r="E27" s="113">
        <v>57.852348993288594</v>
      </c>
      <c r="F27" s="115">
        <v>431</v>
      </c>
      <c r="G27" s="114">
        <v>427</v>
      </c>
      <c r="H27" s="114">
        <v>423</v>
      </c>
      <c r="I27" s="114">
        <v>362</v>
      </c>
      <c r="J27" s="140">
        <v>380</v>
      </c>
      <c r="K27" s="114">
        <v>51</v>
      </c>
      <c r="L27" s="116">
        <v>13.421052631578947</v>
      </c>
    </row>
    <row r="28" spans="1:12" s="110" customFormat="1" ht="15" customHeight="1" x14ac:dyDescent="0.2">
      <c r="A28" s="120"/>
      <c r="B28" s="119"/>
      <c r="D28" s="259" t="s">
        <v>107</v>
      </c>
      <c r="E28" s="113">
        <v>42.147651006711406</v>
      </c>
      <c r="F28" s="115">
        <v>314</v>
      </c>
      <c r="G28" s="114">
        <v>305</v>
      </c>
      <c r="H28" s="114">
        <v>311</v>
      </c>
      <c r="I28" s="114">
        <v>250</v>
      </c>
      <c r="J28" s="140">
        <v>239</v>
      </c>
      <c r="K28" s="114">
        <v>75</v>
      </c>
      <c r="L28" s="116">
        <v>31.380753138075313</v>
      </c>
    </row>
    <row r="29" spans="1:12" s="110" customFormat="1" ht="24.95" customHeight="1" x14ac:dyDescent="0.2">
      <c r="A29" s="604" t="s">
        <v>189</v>
      </c>
      <c r="B29" s="605"/>
      <c r="C29" s="605"/>
      <c r="D29" s="606"/>
      <c r="E29" s="113">
        <v>85.797318353288503</v>
      </c>
      <c r="F29" s="115">
        <v>167394</v>
      </c>
      <c r="G29" s="114">
        <v>168397</v>
      </c>
      <c r="H29" s="114">
        <v>168487</v>
      </c>
      <c r="I29" s="114">
        <v>166796</v>
      </c>
      <c r="J29" s="140">
        <v>167010</v>
      </c>
      <c r="K29" s="114">
        <v>384</v>
      </c>
      <c r="L29" s="116">
        <v>0.22992635171546613</v>
      </c>
    </row>
    <row r="30" spans="1:12" s="110" customFormat="1" ht="15" customHeight="1" x14ac:dyDescent="0.2">
      <c r="A30" s="120"/>
      <c r="B30" s="119"/>
      <c r="C30" s="258" t="s">
        <v>106</v>
      </c>
      <c r="E30" s="113">
        <v>57.276843853423657</v>
      </c>
      <c r="F30" s="115">
        <v>95878</v>
      </c>
      <c r="G30" s="114">
        <v>96495</v>
      </c>
      <c r="H30" s="114">
        <v>96718</v>
      </c>
      <c r="I30" s="114">
        <v>95651</v>
      </c>
      <c r="J30" s="140">
        <v>95736</v>
      </c>
      <c r="K30" s="114">
        <v>142</v>
      </c>
      <c r="L30" s="116">
        <v>0.14832455920447898</v>
      </c>
    </row>
    <row r="31" spans="1:12" s="110" customFormat="1" ht="15" customHeight="1" x14ac:dyDescent="0.2">
      <c r="A31" s="120"/>
      <c r="B31" s="119"/>
      <c r="C31" s="258" t="s">
        <v>107</v>
      </c>
      <c r="E31" s="113">
        <v>42.723156146576343</v>
      </c>
      <c r="F31" s="115">
        <v>71516</v>
      </c>
      <c r="G31" s="114">
        <v>71902</v>
      </c>
      <c r="H31" s="114">
        <v>71769</v>
      </c>
      <c r="I31" s="114">
        <v>71145</v>
      </c>
      <c r="J31" s="140">
        <v>71274</v>
      </c>
      <c r="K31" s="114">
        <v>242</v>
      </c>
      <c r="L31" s="116">
        <v>0.33953475320593762</v>
      </c>
    </row>
    <row r="32" spans="1:12" s="110" customFormat="1" ht="15" customHeight="1" x14ac:dyDescent="0.2">
      <c r="A32" s="120"/>
      <c r="B32" s="119" t="s">
        <v>117</v>
      </c>
      <c r="C32" s="258"/>
      <c r="E32" s="113">
        <v>14.137588158110546</v>
      </c>
      <c r="F32" s="115">
        <v>27583</v>
      </c>
      <c r="G32" s="114">
        <v>27353</v>
      </c>
      <c r="H32" s="114">
        <v>27154</v>
      </c>
      <c r="I32" s="114">
        <v>26427</v>
      </c>
      <c r="J32" s="140">
        <v>25880</v>
      </c>
      <c r="K32" s="114">
        <v>1703</v>
      </c>
      <c r="L32" s="116">
        <v>6.5803709428129826</v>
      </c>
    </row>
    <row r="33" spans="1:12" s="110" customFormat="1" ht="15" customHeight="1" x14ac:dyDescent="0.2">
      <c r="A33" s="120"/>
      <c r="B33" s="119"/>
      <c r="C33" s="258" t="s">
        <v>106</v>
      </c>
      <c r="E33" s="113">
        <v>67.12105282239061</v>
      </c>
      <c r="F33" s="115">
        <v>18514</v>
      </c>
      <c r="G33" s="114">
        <v>18387</v>
      </c>
      <c r="H33" s="114">
        <v>18314</v>
      </c>
      <c r="I33" s="114">
        <v>17779</v>
      </c>
      <c r="J33" s="140">
        <v>17442</v>
      </c>
      <c r="K33" s="114">
        <v>1072</v>
      </c>
      <c r="L33" s="116">
        <v>6.1460841646600164</v>
      </c>
    </row>
    <row r="34" spans="1:12" s="110" customFormat="1" ht="15" customHeight="1" x14ac:dyDescent="0.2">
      <c r="A34" s="120"/>
      <c r="B34" s="119"/>
      <c r="C34" s="258" t="s">
        <v>107</v>
      </c>
      <c r="E34" s="113">
        <v>32.878947177609398</v>
      </c>
      <c r="F34" s="115">
        <v>9069</v>
      </c>
      <c r="G34" s="114">
        <v>8966</v>
      </c>
      <c r="H34" s="114">
        <v>8840</v>
      </c>
      <c r="I34" s="114">
        <v>8648</v>
      </c>
      <c r="J34" s="140">
        <v>8438</v>
      </c>
      <c r="K34" s="114">
        <v>631</v>
      </c>
      <c r="L34" s="116">
        <v>7.4780753733112109</v>
      </c>
    </row>
    <row r="35" spans="1:12" s="110" customFormat="1" ht="24.95" customHeight="1" x14ac:dyDescent="0.2">
      <c r="A35" s="604" t="s">
        <v>190</v>
      </c>
      <c r="B35" s="605"/>
      <c r="C35" s="605"/>
      <c r="D35" s="606"/>
      <c r="E35" s="113">
        <v>75.9728144989339</v>
      </c>
      <c r="F35" s="115">
        <v>148226</v>
      </c>
      <c r="G35" s="114">
        <v>149283</v>
      </c>
      <c r="H35" s="114">
        <v>149691</v>
      </c>
      <c r="I35" s="114">
        <v>147481</v>
      </c>
      <c r="J35" s="140">
        <v>147436</v>
      </c>
      <c r="K35" s="114">
        <v>790</v>
      </c>
      <c r="L35" s="116">
        <v>0.5358257142081988</v>
      </c>
    </row>
    <row r="36" spans="1:12" s="110" customFormat="1" ht="15" customHeight="1" x14ac:dyDescent="0.2">
      <c r="A36" s="120"/>
      <c r="B36" s="119"/>
      <c r="C36" s="258" t="s">
        <v>106</v>
      </c>
      <c r="E36" s="113">
        <v>70.086219691552088</v>
      </c>
      <c r="F36" s="115">
        <v>103886</v>
      </c>
      <c r="G36" s="114">
        <v>104620</v>
      </c>
      <c r="H36" s="114">
        <v>104927</v>
      </c>
      <c r="I36" s="114">
        <v>103370</v>
      </c>
      <c r="J36" s="140">
        <v>103247</v>
      </c>
      <c r="K36" s="114">
        <v>639</v>
      </c>
      <c r="L36" s="116">
        <v>0.61890418123529012</v>
      </c>
    </row>
    <row r="37" spans="1:12" s="110" customFormat="1" ht="15" customHeight="1" x14ac:dyDescent="0.2">
      <c r="A37" s="120"/>
      <c r="B37" s="119"/>
      <c r="C37" s="258" t="s">
        <v>107</v>
      </c>
      <c r="E37" s="113">
        <v>29.913780308447912</v>
      </c>
      <c r="F37" s="115">
        <v>44340</v>
      </c>
      <c r="G37" s="114">
        <v>44663</v>
      </c>
      <c r="H37" s="114">
        <v>44764</v>
      </c>
      <c r="I37" s="114">
        <v>44111</v>
      </c>
      <c r="J37" s="140">
        <v>44189</v>
      </c>
      <c r="K37" s="114">
        <v>151</v>
      </c>
      <c r="L37" s="116">
        <v>0.34171400122202356</v>
      </c>
    </row>
    <row r="38" spans="1:12" s="110" customFormat="1" ht="15" customHeight="1" x14ac:dyDescent="0.2">
      <c r="A38" s="120"/>
      <c r="B38" s="119" t="s">
        <v>182</v>
      </c>
      <c r="C38" s="258"/>
      <c r="E38" s="113">
        <v>24.027185501066096</v>
      </c>
      <c r="F38" s="115">
        <v>46878</v>
      </c>
      <c r="G38" s="114">
        <v>46591</v>
      </c>
      <c r="H38" s="114">
        <v>46081</v>
      </c>
      <c r="I38" s="114">
        <v>45875</v>
      </c>
      <c r="J38" s="140">
        <v>45592</v>
      </c>
      <c r="K38" s="114">
        <v>1286</v>
      </c>
      <c r="L38" s="116">
        <v>2.8206702930338654</v>
      </c>
    </row>
    <row r="39" spans="1:12" s="110" customFormat="1" ht="15" customHeight="1" x14ac:dyDescent="0.2">
      <c r="A39" s="120"/>
      <c r="B39" s="119"/>
      <c r="C39" s="258" t="s">
        <v>106</v>
      </c>
      <c r="E39" s="113">
        <v>22.59055420453091</v>
      </c>
      <c r="F39" s="115">
        <v>10590</v>
      </c>
      <c r="G39" s="114">
        <v>10342</v>
      </c>
      <c r="H39" s="114">
        <v>10189</v>
      </c>
      <c r="I39" s="114">
        <v>10148</v>
      </c>
      <c r="J39" s="140">
        <v>10020</v>
      </c>
      <c r="K39" s="114">
        <v>570</v>
      </c>
      <c r="L39" s="116">
        <v>5.6886227544910177</v>
      </c>
    </row>
    <row r="40" spans="1:12" s="110" customFormat="1" ht="15" customHeight="1" x14ac:dyDescent="0.2">
      <c r="A40" s="120"/>
      <c r="B40" s="119"/>
      <c r="C40" s="258" t="s">
        <v>107</v>
      </c>
      <c r="E40" s="113">
        <v>77.409445795469097</v>
      </c>
      <c r="F40" s="115">
        <v>36288</v>
      </c>
      <c r="G40" s="114">
        <v>36249</v>
      </c>
      <c r="H40" s="114">
        <v>35892</v>
      </c>
      <c r="I40" s="114">
        <v>35727</v>
      </c>
      <c r="J40" s="140">
        <v>35572</v>
      </c>
      <c r="K40" s="114">
        <v>716</v>
      </c>
      <c r="L40" s="116">
        <v>2.0128190711795795</v>
      </c>
    </row>
    <row r="41" spans="1:12" s="110" customFormat="1" ht="24.75" customHeight="1" x14ac:dyDescent="0.2">
      <c r="A41" s="604" t="s">
        <v>518</v>
      </c>
      <c r="B41" s="605"/>
      <c r="C41" s="605"/>
      <c r="D41" s="606"/>
      <c r="E41" s="113">
        <v>3.9614769558799408</v>
      </c>
      <c r="F41" s="115">
        <v>7729</v>
      </c>
      <c r="G41" s="114">
        <v>8590</v>
      </c>
      <c r="H41" s="114">
        <v>8697</v>
      </c>
      <c r="I41" s="114">
        <v>6878</v>
      </c>
      <c r="J41" s="140">
        <v>7475</v>
      </c>
      <c r="K41" s="114">
        <v>254</v>
      </c>
      <c r="L41" s="116">
        <v>3.3979933110367893</v>
      </c>
    </row>
    <row r="42" spans="1:12" s="110" customFormat="1" ht="15" customHeight="1" x14ac:dyDescent="0.2">
      <c r="A42" s="120"/>
      <c r="B42" s="119"/>
      <c r="C42" s="258" t="s">
        <v>106</v>
      </c>
      <c r="E42" s="113">
        <v>61.715616509250872</v>
      </c>
      <c r="F42" s="115">
        <v>4770</v>
      </c>
      <c r="G42" s="114">
        <v>5367</v>
      </c>
      <c r="H42" s="114">
        <v>5493</v>
      </c>
      <c r="I42" s="114">
        <v>4258</v>
      </c>
      <c r="J42" s="140">
        <v>4602</v>
      </c>
      <c r="K42" s="114">
        <v>168</v>
      </c>
      <c r="L42" s="116">
        <v>3.6505867014341589</v>
      </c>
    </row>
    <row r="43" spans="1:12" s="110" customFormat="1" ht="15" customHeight="1" x14ac:dyDescent="0.2">
      <c r="A43" s="123"/>
      <c r="B43" s="124"/>
      <c r="C43" s="260" t="s">
        <v>107</v>
      </c>
      <c r="D43" s="261"/>
      <c r="E43" s="125">
        <v>38.284383490749128</v>
      </c>
      <c r="F43" s="143">
        <v>2959</v>
      </c>
      <c r="G43" s="144">
        <v>3223</v>
      </c>
      <c r="H43" s="144">
        <v>3204</v>
      </c>
      <c r="I43" s="144">
        <v>2620</v>
      </c>
      <c r="J43" s="145">
        <v>2873</v>
      </c>
      <c r="K43" s="144">
        <v>86</v>
      </c>
      <c r="L43" s="146">
        <v>2.9933867037939437</v>
      </c>
    </row>
    <row r="44" spans="1:12" s="110" customFormat="1" ht="45.75" customHeight="1" x14ac:dyDescent="0.2">
      <c r="A44" s="604" t="s">
        <v>191</v>
      </c>
      <c r="B44" s="605"/>
      <c r="C44" s="605"/>
      <c r="D44" s="606"/>
      <c r="E44" s="113">
        <v>0.77240856158766602</v>
      </c>
      <c r="F44" s="115">
        <v>1507</v>
      </c>
      <c r="G44" s="114">
        <v>1503</v>
      </c>
      <c r="H44" s="114">
        <v>1519</v>
      </c>
      <c r="I44" s="114">
        <v>1485</v>
      </c>
      <c r="J44" s="140">
        <v>1507</v>
      </c>
      <c r="K44" s="114">
        <v>0</v>
      </c>
      <c r="L44" s="116">
        <v>0</v>
      </c>
    </row>
    <row r="45" spans="1:12" s="110" customFormat="1" ht="15" customHeight="1" x14ac:dyDescent="0.2">
      <c r="A45" s="120"/>
      <c r="B45" s="119"/>
      <c r="C45" s="258" t="s">
        <v>106</v>
      </c>
      <c r="E45" s="113">
        <v>59.787657597876574</v>
      </c>
      <c r="F45" s="115">
        <v>901</v>
      </c>
      <c r="G45" s="114">
        <v>900</v>
      </c>
      <c r="H45" s="114">
        <v>921</v>
      </c>
      <c r="I45" s="114">
        <v>892</v>
      </c>
      <c r="J45" s="140">
        <v>902</v>
      </c>
      <c r="K45" s="114">
        <v>-1</v>
      </c>
      <c r="L45" s="116">
        <v>-0.11086474501108648</v>
      </c>
    </row>
    <row r="46" spans="1:12" s="110" customFormat="1" ht="15" customHeight="1" x14ac:dyDescent="0.2">
      <c r="A46" s="123"/>
      <c r="B46" s="124"/>
      <c r="C46" s="260" t="s">
        <v>107</v>
      </c>
      <c r="D46" s="261"/>
      <c r="E46" s="125">
        <v>40.212342402123426</v>
      </c>
      <c r="F46" s="143">
        <v>606</v>
      </c>
      <c r="G46" s="144">
        <v>603</v>
      </c>
      <c r="H46" s="144">
        <v>598</v>
      </c>
      <c r="I46" s="144">
        <v>593</v>
      </c>
      <c r="J46" s="145">
        <v>605</v>
      </c>
      <c r="K46" s="144">
        <v>1</v>
      </c>
      <c r="L46" s="146">
        <v>0.16528925619834711</v>
      </c>
    </row>
    <row r="47" spans="1:12" s="110" customFormat="1" ht="39" customHeight="1" x14ac:dyDescent="0.2">
      <c r="A47" s="604" t="s">
        <v>519</v>
      </c>
      <c r="B47" s="607"/>
      <c r="C47" s="607"/>
      <c r="D47" s="608"/>
      <c r="E47" s="113">
        <v>0.14556339183204856</v>
      </c>
      <c r="F47" s="115">
        <v>284</v>
      </c>
      <c r="G47" s="114">
        <v>275</v>
      </c>
      <c r="H47" s="114">
        <v>252</v>
      </c>
      <c r="I47" s="114">
        <v>244</v>
      </c>
      <c r="J47" s="140">
        <v>282</v>
      </c>
      <c r="K47" s="114">
        <v>2</v>
      </c>
      <c r="L47" s="116">
        <v>0.70921985815602839</v>
      </c>
    </row>
    <row r="48" spans="1:12" s="110" customFormat="1" ht="15" customHeight="1" x14ac:dyDescent="0.2">
      <c r="A48" s="120"/>
      <c r="B48" s="119"/>
      <c r="C48" s="258" t="s">
        <v>106</v>
      </c>
      <c r="E48" s="113">
        <v>42.605633802816904</v>
      </c>
      <c r="F48" s="115">
        <v>121</v>
      </c>
      <c r="G48" s="114">
        <v>111</v>
      </c>
      <c r="H48" s="114">
        <v>104</v>
      </c>
      <c r="I48" s="114">
        <v>101</v>
      </c>
      <c r="J48" s="140">
        <v>117</v>
      </c>
      <c r="K48" s="114">
        <v>4</v>
      </c>
      <c r="L48" s="116">
        <v>3.4188034188034186</v>
      </c>
    </row>
    <row r="49" spans="1:12" s="110" customFormat="1" ht="15" customHeight="1" x14ac:dyDescent="0.2">
      <c r="A49" s="123"/>
      <c r="B49" s="124"/>
      <c r="C49" s="260" t="s">
        <v>107</v>
      </c>
      <c r="D49" s="261"/>
      <c r="E49" s="125">
        <v>57.394366197183096</v>
      </c>
      <c r="F49" s="143">
        <v>163</v>
      </c>
      <c r="G49" s="144">
        <v>164</v>
      </c>
      <c r="H49" s="144">
        <v>148</v>
      </c>
      <c r="I49" s="144">
        <v>143</v>
      </c>
      <c r="J49" s="145">
        <v>165</v>
      </c>
      <c r="K49" s="144">
        <v>-2</v>
      </c>
      <c r="L49" s="146">
        <v>-1.2121212121212122</v>
      </c>
    </row>
    <row r="50" spans="1:12" s="110" customFormat="1" ht="24.95" customHeight="1" x14ac:dyDescent="0.2">
      <c r="A50" s="609" t="s">
        <v>192</v>
      </c>
      <c r="B50" s="610"/>
      <c r="C50" s="610"/>
      <c r="D50" s="611"/>
      <c r="E50" s="262">
        <v>13.238580449401345</v>
      </c>
      <c r="F50" s="263">
        <v>25829</v>
      </c>
      <c r="G50" s="264">
        <v>26498</v>
      </c>
      <c r="H50" s="264">
        <v>26703</v>
      </c>
      <c r="I50" s="264">
        <v>25228</v>
      </c>
      <c r="J50" s="265">
        <v>25128</v>
      </c>
      <c r="K50" s="263">
        <v>701</v>
      </c>
      <c r="L50" s="266">
        <v>2.7897166507481694</v>
      </c>
    </row>
    <row r="51" spans="1:12" s="110" customFormat="1" ht="15" customHeight="1" x14ac:dyDescent="0.2">
      <c r="A51" s="120"/>
      <c r="B51" s="119"/>
      <c r="C51" s="258" t="s">
        <v>106</v>
      </c>
      <c r="E51" s="113">
        <v>61.403848387471449</v>
      </c>
      <c r="F51" s="115">
        <v>15860</v>
      </c>
      <c r="G51" s="114">
        <v>16225</v>
      </c>
      <c r="H51" s="114">
        <v>16533</v>
      </c>
      <c r="I51" s="114">
        <v>15569</v>
      </c>
      <c r="J51" s="140">
        <v>15435</v>
      </c>
      <c r="K51" s="114">
        <v>425</v>
      </c>
      <c r="L51" s="116">
        <v>2.75348234531908</v>
      </c>
    </row>
    <row r="52" spans="1:12" s="110" customFormat="1" ht="15" customHeight="1" x14ac:dyDescent="0.2">
      <c r="A52" s="120"/>
      <c r="B52" s="119"/>
      <c r="C52" s="258" t="s">
        <v>107</v>
      </c>
      <c r="E52" s="113">
        <v>38.596151612528551</v>
      </c>
      <c r="F52" s="115">
        <v>9969</v>
      </c>
      <c r="G52" s="114">
        <v>10273</v>
      </c>
      <c r="H52" s="114">
        <v>10170</v>
      </c>
      <c r="I52" s="114">
        <v>9659</v>
      </c>
      <c r="J52" s="140">
        <v>9693</v>
      </c>
      <c r="K52" s="114">
        <v>276</v>
      </c>
      <c r="L52" s="116">
        <v>2.8474156607861345</v>
      </c>
    </row>
    <row r="53" spans="1:12" s="110" customFormat="1" ht="15" customHeight="1" x14ac:dyDescent="0.2">
      <c r="A53" s="120"/>
      <c r="B53" s="119"/>
      <c r="C53" s="258" t="s">
        <v>187</v>
      </c>
      <c r="D53" s="110" t="s">
        <v>193</v>
      </c>
      <c r="E53" s="113">
        <v>20.384064423709784</v>
      </c>
      <c r="F53" s="115">
        <v>5265</v>
      </c>
      <c r="G53" s="114">
        <v>6028</v>
      </c>
      <c r="H53" s="114">
        <v>6140</v>
      </c>
      <c r="I53" s="114">
        <v>4701</v>
      </c>
      <c r="J53" s="140">
        <v>5025</v>
      </c>
      <c r="K53" s="114">
        <v>240</v>
      </c>
      <c r="L53" s="116">
        <v>4.7761194029850742</v>
      </c>
    </row>
    <row r="54" spans="1:12" s="110" customFormat="1" ht="15" customHeight="1" x14ac:dyDescent="0.2">
      <c r="A54" s="120"/>
      <c r="B54" s="119"/>
      <c r="D54" s="267" t="s">
        <v>194</v>
      </c>
      <c r="E54" s="113">
        <v>62.905982905982903</v>
      </c>
      <c r="F54" s="115">
        <v>3312</v>
      </c>
      <c r="G54" s="114">
        <v>3757</v>
      </c>
      <c r="H54" s="114">
        <v>3898</v>
      </c>
      <c r="I54" s="114">
        <v>2967</v>
      </c>
      <c r="J54" s="140">
        <v>3145</v>
      </c>
      <c r="K54" s="114">
        <v>167</v>
      </c>
      <c r="L54" s="116">
        <v>5.3100158982511925</v>
      </c>
    </row>
    <row r="55" spans="1:12" s="110" customFormat="1" ht="15" customHeight="1" x14ac:dyDescent="0.2">
      <c r="A55" s="120"/>
      <c r="B55" s="119"/>
      <c r="D55" s="267" t="s">
        <v>195</v>
      </c>
      <c r="E55" s="113">
        <v>37.094017094017097</v>
      </c>
      <c r="F55" s="115">
        <v>1953</v>
      </c>
      <c r="G55" s="114">
        <v>2271</v>
      </c>
      <c r="H55" s="114">
        <v>2242</v>
      </c>
      <c r="I55" s="114">
        <v>1734</v>
      </c>
      <c r="J55" s="140">
        <v>1880</v>
      </c>
      <c r="K55" s="114">
        <v>73</v>
      </c>
      <c r="L55" s="116">
        <v>3.8829787234042552</v>
      </c>
    </row>
    <row r="56" spans="1:12" s="110" customFormat="1" ht="15" customHeight="1" x14ac:dyDescent="0.2">
      <c r="A56" s="120"/>
      <c r="B56" s="119" t="s">
        <v>196</v>
      </c>
      <c r="C56" s="258"/>
      <c r="E56" s="113">
        <v>57.723060521567987</v>
      </c>
      <c r="F56" s="115">
        <v>112620</v>
      </c>
      <c r="G56" s="114">
        <v>112644</v>
      </c>
      <c r="H56" s="114">
        <v>112714</v>
      </c>
      <c r="I56" s="114">
        <v>111830</v>
      </c>
      <c r="J56" s="140">
        <v>111836</v>
      </c>
      <c r="K56" s="114">
        <v>784</v>
      </c>
      <c r="L56" s="116">
        <v>0.70102650309381598</v>
      </c>
    </row>
    <row r="57" spans="1:12" s="110" customFormat="1" ht="15" customHeight="1" x14ac:dyDescent="0.2">
      <c r="A57" s="120"/>
      <c r="B57" s="119"/>
      <c r="C57" s="258" t="s">
        <v>106</v>
      </c>
      <c r="E57" s="113">
        <v>56.929497424968922</v>
      </c>
      <c r="F57" s="115">
        <v>64114</v>
      </c>
      <c r="G57" s="114">
        <v>64103</v>
      </c>
      <c r="H57" s="114">
        <v>64217</v>
      </c>
      <c r="I57" s="114">
        <v>63598</v>
      </c>
      <c r="J57" s="140">
        <v>63583</v>
      </c>
      <c r="K57" s="114">
        <v>531</v>
      </c>
      <c r="L57" s="116">
        <v>0.83512888665209251</v>
      </c>
    </row>
    <row r="58" spans="1:12" s="110" customFormat="1" ht="15" customHeight="1" x14ac:dyDescent="0.2">
      <c r="A58" s="120"/>
      <c r="B58" s="119"/>
      <c r="C58" s="258" t="s">
        <v>107</v>
      </c>
      <c r="E58" s="113">
        <v>43.070502575031078</v>
      </c>
      <c r="F58" s="115">
        <v>48506</v>
      </c>
      <c r="G58" s="114">
        <v>48541</v>
      </c>
      <c r="H58" s="114">
        <v>48497</v>
      </c>
      <c r="I58" s="114">
        <v>48232</v>
      </c>
      <c r="J58" s="140">
        <v>48253</v>
      </c>
      <c r="K58" s="114">
        <v>253</v>
      </c>
      <c r="L58" s="116">
        <v>0.52431973141566324</v>
      </c>
    </row>
    <row r="59" spans="1:12" s="110" customFormat="1" ht="15" customHeight="1" x14ac:dyDescent="0.2">
      <c r="A59" s="120"/>
      <c r="B59" s="119"/>
      <c r="C59" s="258" t="s">
        <v>105</v>
      </c>
      <c r="D59" s="110" t="s">
        <v>197</v>
      </c>
      <c r="E59" s="113">
        <v>91.925945657964832</v>
      </c>
      <c r="F59" s="115">
        <v>103527</v>
      </c>
      <c r="G59" s="114">
        <v>103506</v>
      </c>
      <c r="H59" s="114">
        <v>103581</v>
      </c>
      <c r="I59" s="114">
        <v>102788</v>
      </c>
      <c r="J59" s="140">
        <v>102868</v>
      </c>
      <c r="K59" s="114">
        <v>659</v>
      </c>
      <c r="L59" s="116">
        <v>0.64062682272426796</v>
      </c>
    </row>
    <row r="60" spans="1:12" s="110" customFormat="1" ht="15" customHeight="1" x14ac:dyDescent="0.2">
      <c r="A60" s="120"/>
      <c r="B60" s="119"/>
      <c r="C60" s="258"/>
      <c r="D60" s="267" t="s">
        <v>198</v>
      </c>
      <c r="E60" s="113">
        <v>54.931563746655463</v>
      </c>
      <c r="F60" s="115">
        <v>56869</v>
      </c>
      <c r="G60" s="114">
        <v>56829</v>
      </c>
      <c r="H60" s="114">
        <v>56936</v>
      </c>
      <c r="I60" s="114">
        <v>56382</v>
      </c>
      <c r="J60" s="140">
        <v>56393</v>
      </c>
      <c r="K60" s="114">
        <v>476</v>
      </c>
      <c r="L60" s="116">
        <v>0.84407639246005706</v>
      </c>
    </row>
    <row r="61" spans="1:12" s="110" customFormat="1" ht="15" customHeight="1" x14ac:dyDescent="0.2">
      <c r="A61" s="120"/>
      <c r="B61" s="119"/>
      <c r="C61" s="258"/>
      <c r="D61" s="267" t="s">
        <v>199</v>
      </c>
      <c r="E61" s="113">
        <v>45.068436253344537</v>
      </c>
      <c r="F61" s="115">
        <v>46658</v>
      </c>
      <c r="G61" s="114">
        <v>46677</v>
      </c>
      <c r="H61" s="114">
        <v>46645</v>
      </c>
      <c r="I61" s="114">
        <v>46406</v>
      </c>
      <c r="J61" s="140">
        <v>46475</v>
      </c>
      <c r="K61" s="114">
        <v>183</v>
      </c>
      <c r="L61" s="116">
        <v>0.3937600860677784</v>
      </c>
    </row>
    <row r="62" spans="1:12" s="110" customFormat="1" ht="15" customHeight="1" x14ac:dyDescent="0.2">
      <c r="A62" s="120"/>
      <c r="B62" s="119"/>
      <c r="C62" s="258"/>
      <c r="D62" s="258" t="s">
        <v>200</v>
      </c>
      <c r="E62" s="113">
        <v>8.0740543420351631</v>
      </c>
      <c r="F62" s="115">
        <v>9093</v>
      </c>
      <c r="G62" s="114">
        <v>9138</v>
      </c>
      <c r="H62" s="114">
        <v>9133</v>
      </c>
      <c r="I62" s="114">
        <v>9042</v>
      </c>
      <c r="J62" s="140">
        <v>8968</v>
      </c>
      <c r="K62" s="114">
        <v>125</v>
      </c>
      <c r="L62" s="116">
        <v>1.3938447814451382</v>
      </c>
    </row>
    <row r="63" spans="1:12" s="110" customFormat="1" ht="15" customHeight="1" x14ac:dyDescent="0.2">
      <c r="A63" s="120"/>
      <c r="B63" s="119"/>
      <c r="C63" s="258"/>
      <c r="D63" s="267" t="s">
        <v>198</v>
      </c>
      <c r="E63" s="113">
        <v>79.676674364896073</v>
      </c>
      <c r="F63" s="115">
        <v>7245</v>
      </c>
      <c r="G63" s="114">
        <v>7274</v>
      </c>
      <c r="H63" s="114">
        <v>7281</v>
      </c>
      <c r="I63" s="114">
        <v>7216</v>
      </c>
      <c r="J63" s="140">
        <v>7190</v>
      </c>
      <c r="K63" s="114">
        <v>55</v>
      </c>
      <c r="L63" s="116">
        <v>0.7649513212795549</v>
      </c>
    </row>
    <row r="64" spans="1:12" s="110" customFormat="1" ht="15" customHeight="1" x14ac:dyDescent="0.2">
      <c r="A64" s="120"/>
      <c r="B64" s="119"/>
      <c r="C64" s="258"/>
      <c r="D64" s="267" t="s">
        <v>199</v>
      </c>
      <c r="E64" s="113">
        <v>20.323325635103927</v>
      </c>
      <c r="F64" s="115">
        <v>1848</v>
      </c>
      <c r="G64" s="114">
        <v>1864</v>
      </c>
      <c r="H64" s="114">
        <v>1852</v>
      </c>
      <c r="I64" s="114">
        <v>1826</v>
      </c>
      <c r="J64" s="140">
        <v>1778</v>
      </c>
      <c r="K64" s="114">
        <v>70</v>
      </c>
      <c r="L64" s="116">
        <v>3.9370078740157481</v>
      </c>
    </row>
    <row r="65" spans="1:12" s="110" customFormat="1" ht="15" customHeight="1" x14ac:dyDescent="0.2">
      <c r="A65" s="120"/>
      <c r="B65" s="119" t="s">
        <v>201</v>
      </c>
      <c r="C65" s="258"/>
      <c r="E65" s="113">
        <v>16.786944398884696</v>
      </c>
      <c r="F65" s="115">
        <v>32752</v>
      </c>
      <c r="G65" s="114">
        <v>32634</v>
      </c>
      <c r="H65" s="114">
        <v>32024</v>
      </c>
      <c r="I65" s="114">
        <v>32052</v>
      </c>
      <c r="J65" s="140">
        <v>31598</v>
      </c>
      <c r="K65" s="114">
        <v>1154</v>
      </c>
      <c r="L65" s="116">
        <v>3.6521298816380785</v>
      </c>
    </row>
    <row r="66" spans="1:12" s="110" customFormat="1" ht="15" customHeight="1" x14ac:dyDescent="0.2">
      <c r="A66" s="120"/>
      <c r="B66" s="119"/>
      <c r="C66" s="258" t="s">
        <v>106</v>
      </c>
      <c r="E66" s="113">
        <v>59.260503175378602</v>
      </c>
      <c r="F66" s="115">
        <v>19409</v>
      </c>
      <c r="G66" s="114">
        <v>19438</v>
      </c>
      <c r="H66" s="114">
        <v>19017</v>
      </c>
      <c r="I66" s="114">
        <v>19113</v>
      </c>
      <c r="J66" s="140">
        <v>18849</v>
      </c>
      <c r="K66" s="114">
        <v>560</v>
      </c>
      <c r="L66" s="116">
        <v>2.9709798928325108</v>
      </c>
    </row>
    <row r="67" spans="1:12" s="110" customFormat="1" ht="15" customHeight="1" x14ac:dyDescent="0.2">
      <c r="A67" s="120"/>
      <c r="B67" s="119"/>
      <c r="C67" s="258" t="s">
        <v>107</v>
      </c>
      <c r="E67" s="113">
        <v>40.739496824621398</v>
      </c>
      <c r="F67" s="115">
        <v>13343</v>
      </c>
      <c r="G67" s="114">
        <v>13196</v>
      </c>
      <c r="H67" s="114">
        <v>13007</v>
      </c>
      <c r="I67" s="114">
        <v>12939</v>
      </c>
      <c r="J67" s="140">
        <v>12749</v>
      </c>
      <c r="K67" s="114">
        <v>594</v>
      </c>
      <c r="L67" s="116">
        <v>4.6591889559965489</v>
      </c>
    </row>
    <row r="68" spans="1:12" s="110" customFormat="1" ht="15" customHeight="1" x14ac:dyDescent="0.2">
      <c r="A68" s="120"/>
      <c r="B68" s="119"/>
      <c r="C68" s="258" t="s">
        <v>105</v>
      </c>
      <c r="D68" s="110" t="s">
        <v>202</v>
      </c>
      <c r="E68" s="113">
        <v>18.566805080605764</v>
      </c>
      <c r="F68" s="115">
        <v>6081</v>
      </c>
      <c r="G68" s="114">
        <v>5939</v>
      </c>
      <c r="H68" s="114">
        <v>5677</v>
      </c>
      <c r="I68" s="114">
        <v>5534</v>
      </c>
      <c r="J68" s="140">
        <v>5359</v>
      </c>
      <c r="K68" s="114">
        <v>722</v>
      </c>
      <c r="L68" s="116">
        <v>13.472662810225788</v>
      </c>
    </row>
    <row r="69" spans="1:12" s="110" customFormat="1" ht="15" customHeight="1" x14ac:dyDescent="0.2">
      <c r="A69" s="120"/>
      <c r="B69" s="119"/>
      <c r="C69" s="258"/>
      <c r="D69" s="267" t="s">
        <v>198</v>
      </c>
      <c r="E69" s="113">
        <v>55.796743956586084</v>
      </c>
      <c r="F69" s="115">
        <v>3393</v>
      </c>
      <c r="G69" s="114">
        <v>3325</v>
      </c>
      <c r="H69" s="114">
        <v>3165</v>
      </c>
      <c r="I69" s="114">
        <v>3104</v>
      </c>
      <c r="J69" s="140">
        <v>3005</v>
      </c>
      <c r="K69" s="114">
        <v>388</v>
      </c>
      <c r="L69" s="116">
        <v>12.911813643926788</v>
      </c>
    </row>
    <row r="70" spans="1:12" s="110" customFormat="1" ht="15" customHeight="1" x14ac:dyDescent="0.2">
      <c r="A70" s="120"/>
      <c r="B70" s="119"/>
      <c r="C70" s="258"/>
      <c r="D70" s="267" t="s">
        <v>199</v>
      </c>
      <c r="E70" s="113">
        <v>44.203256043413916</v>
      </c>
      <c r="F70" s="115">
        <v>2688</v>
      </c>
      <c r="G70" s="114">
        <v>2614</v>
      </c>
      <c r="H70" s="114">
        <v>2512</v>
      </c>
      <c r="I70" s="114">
        <v>2430</v>
      </c>
      <c r="J70" s="140">
        <v>2354</v>
      </c>
      <c r="K70" s="114">
        <v>334</v>
      </c>
      <c r="L70" s="116">
        <v>14.188615123194563</v>
      </c>
    </row>
    <row r="71" spans="1:12" s="110" customFormat="1" ht="15" customHeight="1" x14ac:dyDescent="0.2">
      <c r="A71" s="120"/>
      <c r="B71" s="119"/>
      <c r="C71" s="258"/>
      <c r="D71" s="110" t="s">
        <v>203</v>
      </c>
      <c r="E71" s="113">
        <v>73.473375671714706</v>
      </c>
      <c r="F71" s="115">
        <v>24064</v>
      </c>
      <c r="G71" s="114">
        <v>24103</v>
      </c>
      <c r="H71" s="114">
        <v>23788</v>
      </c>
      <c r="I71" s="114">
        <v>23955</v>
      </c>
      <c r="J71" s="140">
        <v>23721</v>
      </c>
      <c r="K71" s="114">
        <v>343</v>
      </c>
      <c r="L71" s="116">
        <v>1.4459761392858648</v>
      </c>
    </row>
    <row r="72" spans="1:12" s="110" customFormat="1" ht="15" customHeight="1" x14ac:dyDescent="0.2">
      <c r="A72" s="120"/>
      <c r="B72" s="119"/>
      <c r="C72" s="258"/>
      <c r="D72" s="267" t="s">
        <v>198</v>
      </c>
      <c r="E72" s="113">
        <v>59.724069148936174</v>
      </c>
      <c r="F72" s="115">
        <v>14372</v>
      </c>
      <c r="G72" s="114">
        <v>14463</v>
      </c>
      <c r="H72" s="114">
        <v>14227</v>
      </c>
      <c r="I72" s="114">
        <v>14369</v>
      </c>
      <c r="J72" s="140">
        <v>14228</v>
      </c>
      <c r="K72" s="114">
        <v>144</v>
      </c>
      <c r="L72" s="116">
        <v>1.0120888389091931</v>
      </c>
    </row>
    <row r="73" spans="1:12" s="110" customFormat="1" ht="15" customHeight="1" x14ac:dyDescent="0.2">
      <c r="A73" s="120"/>
      <c r="B73" s="119"/>
      <c r="C73" s="258"/>
      <c r="D73" s="267" t="s">
        <v>199</v>
      </c>
      <c r="E73" s="113">
        <v>40.275930851063826</v>
      </c>
      <c r="F73" s="115">
        <v>9692</v>
      </c>
      <c r="G73" s="114">
        <v>9640</v>
      </c>
      <c r="H73" s="114">
        <v>9561</v>
      </c>
      <c r="I73" s="114">
        <v>9586</v>
      </c>
      <c r="J73" s="140">
        <v>9493</v>
      </c>
      <c r="K73" s="114">
        <v>199</v>
      </c>
      <c r="L73" s="116">
        <v>2.0962814705572526</v>
      </c>
    </row>
    <row r="74" spans="1:12" s="110" customFormat="1" ht="15" customHeight="1" x14ac:dyDescent="0.2">
      <c r="A74" s="120"/>
      <c r="B74" s="119"/>
      <c r="C74" s="258"/>
      <c r="D74" s="110" t="s">
        <v>204</v>
      </c>
      <c r="E74" s="113">
        <v>7.9598192476795306</v>
      </c>
      <c r="F74" s="115">
        <v>2607</v>
      </c>
      <c r="G74" s="114">
        <v>2592</v>
      </c>
      <c r="H74" s="114">
        <v>2559</v>
      </c>
      <c r="I74" s="114">
        <v>2563</v>
      </c>
      <c r="J74" s="140">
        <v>2518</v>
      </c>
      <c r="K74" s="114">
        <v>89</v>
      </c>
      <c r="L74" s="116">
        <v>3.534551231135822</v>
      </c>
    </row>
    <row r="75" spans="1:12" s="110" customFormat="1" ht="15" customHeight="1" x14ac:dyDescent="0.2">
      <c r="A75" s="120"/>
      <c r="B75" s="119"/>
      <c r="C75" s="258"/>
      <c r="D75" s="267" t="s">
        <v>198</v>
      </c>
      <c r="E75" s="113">
        <v>63.060989643268123</v>
      </c>
      <c r="F75" s="115">
        <v>1644</v>
      </c>
      <c r="G75" s="114">
        <v>1650</v>
      </c>
      <c r="H75" s="114">
        <v>1625</v>
      </c>
      <c r="I75" s="114">
        <v>1640</v>
      </c>
      <c r="J75" s="140">
        <v>1616</v>
      </c>
      <c r="K75" s="114">
        <v>28</v>
      </c>
      <c r="L75" s="116">
        <v>1.7326732673267327</v>
      </c>
    </row>
    <row r="76" spans="1:12" s="110" customFormat="1" ht="15" customHeight="1" x14ac:dyDescent="0.2">
      <c r="A76" s="120"/>
      <c r="B76" s="119"/>
      <c r="C76" s="258"/>
      <c r="D76" s="267" t="s">
        <v>199</v>
      </c>
      <c r="E76" s="113">
        <v>36.939010356731877</v>
      </c>
      <c r="F76" s="115">
        <v>963</v>
      </c>
      <c r="G76" s="114">
        <v>942</v>
      </c>
      <c r="H76" s="114">
        <v>934</v>
      </c>
      <c r="I76" s="114">
        <v>923</v>
      </c>
      <c r="J76" s="140">
        <v>902</v>
      </c>
      <c r="K76" s="114">
        <v>61</v>
      </c>
      <c r="L76" s="116">
        <v>6.7627494456762749</v>
      </c>
    </row>
    <row r="77" spans="1:12" s="110" customFormat="1" ht="15" customHeight="1" x14ac:dyDescent="0.2">
      <c r="A77" s="534"/>
      <c r="B77" s="119" t="s">
        <v>205</v>
      </c>
      <c r="C77" s="268"/>
      <c r="D77" s="182"/>
      <c r="E77" s="113">
        <v>12.251414630145973</v>
      </c>
      <c r="F77" s="115">
        <v>23903</v>
      </c>
      <c r="G77" s="114">
        <v>24098</v>
      </c>
      <c r="H77" s="114">
        <v>24331</v>
      </c>
      <c r="I77" s="114">
        <v>24246</v>
      </c>
      <c r="J77" s="140">
        <v>24466</v>
      </c>
      <c r="K77" s="114">
        <v>-563</v>
      </c>
      <c r="L77" s="116">
        <v>-2.3011526199623966</v>
      </c>
    </row>
    <row r="78" spans="1:12" s="110" customFormat="1" ht="15" customHeight="1" x14ac:dyDescent="0.2">
      <c r="A78" s="120"/>
      <c r="B78" s="119"/>
      <c r="C78" s="268" t="s">
        <v>106</v>
      </c>
      <c r="D78" s="182"/>
      <c r="E78" s="113">
        <v>63.142701752918043</v>
      </c>
      <c r="F78" s="115">
        <v>15093</v>
      </c>
      <c r="G78" s="114">
        <v>15196</v>
      </c>
      <c r="H78" s="114">
        <v>15349</v>
      </c>
      <c r="I78" s="114">
        <v>15238</v>
      </c>
      <c r="J78" s="140">
        <v>15400</v>
      </c>
      <c r="K78" s="114">
        <v>-307</v>
      </c>
      <c r="L78" s="116">
        <v>-1.9935064935064934</v>
      </c>
    </row>
    <row r="79" spans="1:12" s="110" customFormat="1" ht="15" customHeight="1" x14ac:dyDescent="0.2">
      <c r="A79" s="123"/>
      <c r="B79" s="124"/>
      <c r="C79" s="260" t="s">
        <v>107</v>
      </c>
      <c r="D79" s="261"/>
      <c r="E79" s="125">
        <v>36.857298247081957</v>
      </c>
      <c r="F79" s="143">
        <v>8810</v>
      </c>
      <c r="G79" s="144">
        <v>8902</v>
      </c>
      <c r="H79" s="144">
        <v>8982</v>
      </c>
      <c r="I79" s="144">
        <v>9008</v>
      </c>
      <c r="J79" s="145">
        <v>9066</v>
      </c>
      <c r="K79" s="144">
        <v>-256</v>
      </c>
      <c r="L79" s="146">
        <v>-2.8237370394881975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195104</v>
      </c>
      <c r="E11" s="114">
        <v>195874</v>
      </c>
      <c r="F11" s="114">
        <v>195772</v>
      </c>
      <c r="G11" s="114">
        <v>193356</v>
      </c>
      <c r="H11" s="140">
        <v>193028</v>
      </c>
      <c r="I11" s="115">
        <v>2076</v>
      </c>
      <c r="J11" s="116">
        <v>1.0754916385187641</v>
      </c>
    </row>
    <row r="12" spans="1:15" s="110" customFormat="1" ht="24.95" customHeight="1" x14ac:dyDescent="0.2">
      <c r="A12" s="193" t="s">
        <v>132</v>
      </c>
      <c r="B12" s="194" t="s">
        <v>133</v>
      </c>
      <c r="C12" s="113">
        <v>0.21578235197638182</v>
      </c>
      <c r="D12" s="115">
        <v>421</v>
      </c>
      <c r="E12" s="114">
        <v>418</v>
      </c>
      <c r="F12" s="114">
        <v>444</v>
      </c>
      <c r="G12" s="114">
        <v>443</v>
      </c>
      <c r="H12" s="140">
        <v>402</v>
      </c>
      <c r="I12" s="115">
        <v>19</v>
      </c>
      <c r="J12" s="116">
        <v>4.7263681592039797</v>
      </c>
    </row>
    <row r="13" spans="1:15" s="110" customFormat="1" ht="24.95" customHeight="1" x14ac:dyDescent="0.2">
      <c r="A13" s="193" t="s">
        <v>134</v>
      </c>
      <c r="B13" s="199" t="s">
        <v>214</v>
      </c>
      <c r="C13" s="113">
        <v>1.238313924881089</v>
      </c>
      <c r="D13" s="115">
        <v>2416</v>
      </c>
      <c r="E13" s="114">
        <v>2429</v>
      </c>
      <c r="F13" s="114">
        <v>2409</v>
      </c>
      <c r="G13" s="114">
        <v>2375</v>
      </c>
      <c r="H13" s="140">
        <v>2333</v>
      </c>
      <c r="I13" s="115">
        <v>83</v>
      </c>
      <c r="J13" s="116">
        <v>3.5576510930132876</v>
      </c>
    </row>
    <row r="14" spans="1:15" s="287" customFormat="1" ht="24" customHeight="1" x14ac:dyDescent="0.2">
      <c r="A14" s="193" t="s">
        <v>215</v>
      </c>
      <c r="B14" s="199" t="s">
        <v>137</v>
      </c>
      <c r="C14" s="113">
        <v>22.923671477775954</v>
      </c>
      <c r="D14" s="115">
        <v>44725</v>
      </c>
      <c r="E14" s="114">
        <v>45483</v>
      </c>
      <c r="F14" s="114">
        <v>45985</v>
      </c>
      <c r="G14" s="114">
        <v>45991</v>
      </c>
      <c r="H14" s="140">
        <v>45998</v>
      </c>
      <c r="I14" s="115">
        <v>-1273</v>
      </c>
      <c r="J14" s="116">
        <v>-2.7675116309404757</v>
      </c>
      <c r="K14" s="110"/>
      <c r="L14" s="110"/>
      <c r="M14" s="110"/>
      <c r="N14" s="110"/>
      <c r="O14" s="110"/>
    </row>
    <row r="15" spans="1:15" s="110" customFormat="1" ht="24.75" customHeight="1" x14ac:dyDescent="0.2">
      <c r="A15" s="193" t="s">
        <v>216</v>
      </c>
      <c r="B15" s="199" t="s">
        <v>217</v>
      </c>
      <c r="C15" s="113">
        <v>2.4971297359357059</v>
      </c>
      <c r="D15" s="115">
        <v>4872</v>
      </c>
      <c r="E15" s="114">
        <v>4885</v>
      </c>
      <c r="F15" s="114">
        <v>4855</v>
      </c>
      <c r="G15" s="114">
        <v>4773</v>
      </c>
      <c r="H15" s="140">
        <v>4747</v>
      </c>
      <c r="I15" s="115">
        <v>125</v>
      </c>
      <c r="J15" s="116">
        <v>2.6332420476090164</v>
      </c>
    </row>
    <row r="16" spans="1:15" s="287" customFormat="1" ht="24.95" customHeight="1" x14ac:dyDescent="0.2">
      <c r="A16" s="193" t="s">
        <v>218</v>
      </c>
      <c r="B16" s="199" t="s">
        <v>141</v>
      </c>
      <c r="C16" s="113">
        <v>18.040634738395934</v>
      </c>
      <c r="D16" s="115">
        <v>35198</v>
      </c>
      <c r="E16" s="114">
        <v>35867</v>
      </c>
      <c r="F16" s="114">
        <v>36331</v>
      </c>
      <c r="G16" s="114">
        <v>36401</v>
      </c>
      <c r="H16" s="140">
        <v>36438</v>
      </c>
      <c r="I16" s="115">
        <v>-1240</v>
      </c>
      <c r="J16" s="116">
        <v>-3.4030407816016246</v>
      </c>
      <c r="K16" s="110"/>
      <c r="L16" s="110"/>
      <c r="M16" s="110"/>
      <c r="N16" s="110"/>
      <c r="O16" s="110"/>
    </row>
    <row r="17" spans="1:15" s="110" customFormat="1" ht="24.95" customHeight="1" x14ac:dyDescent="0.2">
      <c r="A17" s="193" t="s">
        <v>219</v>
      </c>
      <c r="B17" s="199" t="s">
        <v>220</v>
      </c>
      <c r="C17" s="113">
        <v>2.3859070034443168</v>
      </c>
      <c r="D17" s="115">
        <v>4655</v>
      </c>
      <c r="E17" s="114">
        <v>4731</v>
      </c>
      <c r="F17" s="114">
        <v>4799</v>
      </c>
      <c r="G17" s="114">
        <v>4817</v>
      </c>
      <c r="H17" s="140">
        <v>4813</v>
      </c>
      <c r="I17" s="115">
        <v>-158</v>
      </c>
      <c r="J17" s="116">
        <v>-3.2827758154996882</v>
      </c>
    </row>
    <row r="18" spans="1:15" s="287" customFormat="1" ht="24.95" customHeight="1" x14ac:dyDescent="0.2">
      <c r="A18" s="201" t="s">
        <v>144</v>
      </c>
      <c r="B18" s="202" t="s">
        <v>145</v>
      </c>
      <c r="C18" s="113">
        <v>5.4032721010332949</v>
      </c>
      <c r="D18" s="115">
        <v>10542</v>
      </c>
      <c r="E18" s="114">
        <v>10477</v>
      </c>
      <c r="F18" s="114">
        <v>10505</v>
      </c>
      <c r="G18" s="114">
        <v>10210</v>
      </c>
      <c r="H18" s="140">
        <v>10147</v>
      </c>
      <c r="I18" s="115">
        <v>395</v>
      </c>
      <c r="J18" s="116">
        <v>3.8927761900068987</v>
      </c>
      <c r="K18" s="110"/>
      <c r="L18" s="110"/>
      <c r="M18" s="110"/>
      <c r="N18" s="110"/>
      <c r="O18" s="110"/>
    </row>
    <row r="19" spans="1:15" s="110" customFormat="1" ht="24.95" customHeight="1" x14ac:dyDescent="0.2">
      <c r="A19" s="193" t="s">
        <v>146</v>
      </c>
      <c r="B19" s="199" t="s">
        <v>147</v>
      </c>
      <c r="C19" s="113">
        <v>19.968837133016237</v>
      </c>
      <c r="D19" s="115">
        <v>38960</v>
      </c>
      <c r="E19" s="114">
        <v>39068</v>
      </c>
      <c r="F19" s="114">
        <v>38922</v>
      </c>
      <c r="G19" s="114">
        <v>38433</v>
      </c>
      <c r="H19" s="140">
        <v>38637</v>
      </c>
      <c r="I19" s="115">
        <v>323</v>
      </c>
      <c r="J19" s="116">
        <v>0.83598623081502188</v>
      </c>
    </row>
    <row r="20" spans="1:15" s="287" customFormat="1" ht="24.95" customHeight="1" x14ac:dyDescent="0.2">
      <c r="A20" s="193" t="s">
        <v>148</v>
      </c>
      <c r="B20" s="199" t="s">
        <v>149</v>
      </c>
      <c r="C20" s="113">
        <v>5.7436034115138597</v>
      </c>
      <c r="D20" s="115">
        <v>11206</v>
      </c>
      <c r="E20" s="114">
        <v>11261</v>
      </c>
      <c r="F20" s="114">
        <v>11157</v>
      </c>
      <c r="G20" s="114">
        <v>10544</v>
      </c>
      <c r="H20" s="140">
        <v>10484</v>
      </c>
      <c r="I20" s="115">
        <v>722</v>
      </c>
      <c r="J20" s="116">
        <v>6.8866844715757347</v>
      </c>
      <c r="K20" s="110"/>
      <c r="L20" s="110"/>
      <c r="M20" s="110"/>
      <c r="N20" s="110"/>
      <c r="O20" s="110"/>
    </row>
    <row r="21" spans="1:15" s="110" customFormat="1" ht="24.95" customHeight="1" x14ac:dyDescent="0.2">
      <c r="A21" s="201" t="s">
        <v>150</v>
      </c>
      <c r="B21" s="202" t="s">
        <v>151</v>
      </c>
      <c r="C21" s="113">
        <v>2.2823724782680008</v>
      </c>
      <c r="D21" s="115">
        <v>4453</v>
      </c>
      <c r="E21" s="114">
        <v>4518</v>
      </c>
      <c r="F21" s="114">
        <v>4535</v>
      </c>
      <c r="G21" s="114">
        <v>4574</v>
      </c>
      <c r="H21" s="140">
        <v>4408</v>
      </c>
      <c r="I21" s="115">
        <v>45</v>
      </c>
      <c r="J21" s="116">
        <v>1.0208711433756805</v>
      </c>
    </row>
    <row r="22" spans="1:15" s="110" customFormat="1" ht="24.95" customHeight="1" x14ac:dyDescent="0.2">
      <c r="A22" s="201" t="s">
        <v>152</v>
      </c>
      <c r="B22" s="199" t="s">
        <v>153</v>
      </c>
      <c r="C22" s="113">
        <v>3.9860792192881744</v>
      </c>
      <c r="D22" s="115">
        <v>7777</v>
      </c>
      <c r="E22" s="114">
        <v>7820</v>
      </c>
      <c r="F22" s="114">
        <v>7765</v>
      </c>
      <c r="G22" s="114">
        <v>7696</v>
      </c>
      <c r="H22" s="140">
        <v>7624</v>
      </c>
      <c r="I22" s="115">
        <v>153</v>
      </c>
      <c r="J22" s="116">
        <v>2.0068205666316894</v>
      </c>
    </row>
    <row r="23" spans="1:15" s="110" customFormat="1" ht="24.95" customHeight="1" x14ac:dyDescent="0.2">
      <c r="A23" s="193" t="s">
        <v>154</v>
      </c>
      <c r="B23" s="199" t="s">
        <v>155</v>
      </c>
      <c r="C23" s="113">
        <v>1.5991471215351811</v>
      </c>
      <c r="D23" s="115">
        <v>3120</v>
      </c>
      <c r="E23" s="114">
        <v>3054</v>
      </c>
      <c r="F23" s="114">
        <v>3063</v>
      </c>
      <c r="G23" s="114">
        <v>3039</v>
      </c>
      <c r="H23" s="140">
        <v>3091</v>
      </c>
      <c r="I23" s="115">
        <v>29</v>
      </c>
      <c r="J23" s="116">
        <v>0.93820769977353602</v>
      </c>
    </row>
    <row r="24" spans="1:15" s="110" customFormat="1" ht="24.95" customHeight="1" x14ac:dyDescent="0.2">
      <c r="A24" s="193" t="s">
        <v>156</v>
      </c>
      <c r="B24" s="199" t="s">
        <v>221</v>
      </c>
      <c r="C24" s="113">
        <v>8.7097137936690174</v>
      </c>
      <c r="D24" s="115">
        <v>16993</v>
      </c>
      <c r="E24" s="114">
        <v>16849</v>
      </c>
      <c r="F24" s="114">
        <v>16535</v>
      </c>
      <c r="G24" s="114">
        <v>16568</v>
      </c>
      <c r="H24" s="140">
        <v>16727</v>
      </c>
      <c r="I24" s="115">
        <v>266</v>
      </c>
      <c r="J24" s="116">
        <v>1.590243319184552</v>
      </c>
    </row>
    <row r="25" spans="1:15" s="110" customFormat="1" ht="24.95" customHeight="1" x14ac:dyDescent="0.2">
      <c r="A25" s="193" t="s">
        <v>222</v>
      </c>
      <c r="B25" s="204" t="s">
        <v>159</v>
      </c>
      <c r="C25" s="113">
        <v>5.5150073806790223</v>
      </c>
      <c r="D25" s="115">
        <v>10760</v>
      </c>
      <c r="E25" s="114">
        <v>10647</v>
      </c>
      <c r="F25" s="114">
        <v>10824</v>
      </c>
      <c r="G25" s="114">
        <v>10563</v>
      </c>
      <c r="H25" s="140">
        <v>10346</v>
      </c>
      <c r="I25" s="115">
        <v>414</v>
      </c>
      <c r="J25" s="116">
        <v>4.001546491397642</v>
      </c>
    </row>
    <row r="26" spans="1:15" s="110" customFormat="1" ht="24.95" customHeight="1" x14ac:dyDescent="0.2">
      <c r="A26" s="201">
        <v>782.78300000000002</v>
      </c>
      <c r="B26" s="203" t="s">
        <v>160</v>
      </c>
      <c r="C26" s="113">
        <v>0.926685255043464</v>
      </c>
      <c r="D26" s="115">
        <v>1808</v>
      </c>
      <c r="E26" s="114">
        <v>1896</v>
      </c>
      <c r="F26" s="114">
        <v>1986</v>
      </c>
      <c r="G26" s="114">
        <v>1938</v>
      </c>
      <c r="H26" s="140">
        <v>2014</v>
      </c>
      <c r="I26" s="115">
        <v>-206</v>
      </c>
      <c r="J26" s="116">
        <v>-10.228401191658392</v>
      </c>
    </row>
    <row r="27" spans="1:15" s="110" customFormat="1" ht="24.95" customHeight="1" x14ac:dyDescent="0.2">
      <c r="A27" s="193" t="s">
        <v>161</v>
      </c>
      <c r="B27" s="199" t="s">
        <v>223</v>
      </c>
      <c r="C27" s="113">
        <v>4.0962768574708877</v>
      </c>
      <c r="D27" s="115">
        <v>7992</v>
      </c>
      <c r="E27" s="114">
        <v>7973</v>
      </c>
      <c r="F27" s="114">
        <v>7907</v>
      </c>
      <c r="G27" s="114">
        <v>7814</v>
      </c>
      <c r="H27" s="140">
        <v>7802</v>
      </c>
      <c r="I27" s="115">
        <v>190</v>
      </c>
      <c r="J27" s="116">
        <v>2.4352730069213022</v>
      </c>
    </row>
    <row r="28" spans="1:15" s="110" customFormat="1" ht="24.95" customHeight="1" x14ac:dyDescent="0.2">
      <c r="A28" s="193" t="s">
        <v>163</v>
      </c>
      <c r="B28" s="199" t="s">
        <v>164</v>
      </c>
      <c r="C28" s="113">
        <v>2.5447966212891586</v>
      </c>
      <c r="D28" s="115">
        <v>4965</v>
      </c>
      <c r="E28" s="114">
        <v>4933</v>
      </c>
      <c r="F28" s="114">
        <v>4883</v>
      </c>
      <c r="G28" s="114">
        <v>4762</v>
      </c>
      <c r="H28" s="140">
        <v>4709</v>
      </c>
      <c r="I28" s="115">
        <v>256</v>
      </c>
      <c r="J28" s="116">
        <v>5.4363983860692295</v>
      </c>
    </row>
    <row r="29" spans="1:15" s="110" customFormat="1" ht="24.95" customHeight="1" x14ac:dyDescent="0.2">
      <c r="A29" s="193">
        <v>86</v>
      </c>
      <c r="B29" s="199" t="s">
        <v>165</v>
      </c>
      <c r="C29" s="113">
        <v>5.2940995571592584</v>
      </c>
      <c r="D29" s="115">
        <v>10329</v>
      </c>
      <c r="E29" s="114">
        <v>10342</v>
      </c>
      <c r="F29" s="114">
        <v>10256</v>
      </c>
      <c r="G29" s="114">
        <v>10097</v>
      </c>
      <c r="H29" s="140">
        <v>10052</v>
      </c>
      <c r="I29" s="115">
        <v>277</v>
      </c>
      <c r="J29" s="116">
        <v>2.7556705133306805</v>
      </c>
    </row>
    <row r="30" spans="1:15" s="110" customFormat="1" ht="24.95" customHeight="1" x14ac:dyDescent="0.2">
      <c r="A30" s="193">
        <v>87.88</v>
      </c>
      <c r="B30" s="204" t="s">
        <v>166</v>
      </c>
      <c r="C30" s="113">
        <v>6.7712604559619489</v>
      </c>
      <c r="D30" s="115">
        <v>13211</v>
      </c>
      <c r="E30" s="114">
        <v>13275</v>
      </c>
      <c r="F30" s="114">
        <v>13112</v>
      </c>
      <c r="G30" s="114">
        <v>12881</v>
      </c>
      <c r="H30" s="140">
        <v>12827</v>
      </c>
      <c r="I30" s="115">
        <v>384</v>
      </c>
      <c r="J30" s="116">
        <v>2.9936851952911825</v>
      </c>
    </row>
    <row r="31" spans="1:15" s="110" customFormat="1" ht="24.95" customHeight="1" x14ac:dyDescent="0.2">
      <c r="A31" s="193" t="s">
        <v>167</v>
      </c>
      <c r="B31" s="199" t="s">
        <v>168</v>
      </c>
      <c r="C31" s="113">
        <v>2.7805683122847302</v>
      </c>
      <c r="D31" s="115">
        <v>5425</v>
      </c>
      <c r="E31" s="114">
        <v>5430</v>
      </c>
      <c r="F31" s="114">
        <v>5483</v>
      </c>
      <c r="G31" s="114">
        <v>5427</v>
      </c>
      <c r="H31" s="140">
        <v>5426</v>
      </c>
      <c r="I31" s="115">
        <v>-1</v>
      </c>
      <c r="J31" s="116">
        <v>-1.8429782528566162E-2</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0.21578235197638182</v>
      </c>
      <c r="D34" s="115">
        <v>421</v>
      </c>
      <c r="E34" s="114">
        <v>418</v>
      </c>
      <c r="F34" s="114">
        <v>444</v>
      </c>
      <c r="G34" s="114">
        <v>443</v>
      </c>
      <c r="H34" s="140">
        <v>402</v>
      </c>
      <c r="I34" s="115">
        <v>19</v>
      </c>
      <c r="J34" s="116">
        <v>4.7263681592039797</v>
      </c>
    </row>
    <row r="35" spans="1:10" s="110" customFormat="1" ht="24.95" customHeight="1" x14ac:dyDescent="0.2">
      <c r="A35" s="292" t="s">
        <v>171</v>
      </c>
      <c r="B35" s="293" t="s">
        <v>172</v>
      </c>
      <c r="C35" s="113">
        <v>29.56525750369034</v>
      </c>
      <c r="D35" s="115">
        <v>57683</v>
      </c>
      <c r="E35" s="114">
        <v>58389</v>
      </c>
      <c r="F35" s="114">
        <v>58899</v>
      </c>
      <c r="G35" s="114">
        <v>58576</v>
      </c>
      <c r="H35" s="140">
        <v>58478</v>
      </c>
      <c r="I35" s="115">
        <v>-795</v>
      </c>
      <c r="J35" s="116">
        <v>-1.3594856185232054</v>
      </c>
    </row>
    <row r="36" spans="1:10" s="110" customFormat="1" ht="24.95" customHeight="1" x14ac:dyDescent="0.2">
      <c r="A36" s="294" t="s">
        <v>173</v>
      </c>
      <c r="B36" s="295" t="s">
        <v>174</v>
      </c>
      <c r="C36" s="125">
        <v>70.218447597178937</v>
      </c>
      <c r="D36" s="143">
        <v>136999</v>
      </c>
      <c r="E36" s="144">
        <v>137066</v>
      </c>
      <c r="F36" s="144">
        <v>136428</v>
      </c>
      <c r="G36" s="144">
        <v>134336</v>
      </c>
      <c r="H36" s="145">
        <v>134147</v>
      </c>
      <c r="I36" s="143">
        <v>2852</v>
      </c>
      <c r="J36" s="146">
        <v>2.1260259267818138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2020-09-28T07:48:07Z</dcterms:created>
  <dcterms:modified xsi:type="dcterms:W3CDTF">2020-09-28T10:33:16Z</dcterms:modified>
</cp:coreProperties>
</file>