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K44" i="24"/>
  <c r="I44" i="24"/>
  <c r="E44" i="24"/>
  <c r="D44" i="24"/>
  <c r="C44" i="24"/>
  <c r="L44" i="24" s="1"/>
  <c r="B44" i="24"/>
  <c r="J44" i="24" s="1"/>
  <c r="M43" i="24"/>
  <c r="I43" i="24"/>
  <c r="H43" i="24"/>
  <c r="G43" i="24"/>
  <c r="F43" i="24"/>
  <c r="E43" i="24"/>
  <c r="C43" i="24"/>
  <c r="L43" i="24" s="1"/>
  <c r="B43" i="24"/>
  <c r="D43" i="24" s="1"/>
  <c r="M42" i="24"/>
  <c r="K42" i="24"/>
  <c r="I42" i="24"/>
  <c r="E42" i="24"/>
  <c r="D42" i="24"/>
  <c r="C42" i="24"/>
  <c r="L42" i="24" s="1"/>
  <c r="B42" i="24"/>
  <c r="J42" i="24" s="1"/>
  <c r="M41" i="24"/>
  <c r="I41" i="24"/>
  <c r="H41" i="24"/>
  <c r="G41" i="24"/>
  <c r="F41" i="24"/>
  <c r="E41" i="24"/>
  <c r="C41" i="24"/>
  <c r="L41" i="24" s="1"/>
  <c r="B41" i="24"/>
  <c r="D41" i="24" s="1"/>
  <c r="M40" i="24"/>
  <c r="K40" i="24"/>
  <c r="I40" i="24"/>
  <c r="E40" i="24"/>
  <c r="D40" i="24"/>
  <c r="C40" i="24"/>
  <c r="L40" i="24" s="1"/>
  <c r="B40" i="24"/>
  <c r="J40" i="24" s="1"/>
  <c r="M36" i="24"/>
  <c r="L36" i="24"/>
  <c r="K36" i="24"/>
  <c r="J36" i="24"/>
  <c r="I36" i="24"/>
  <c r="H36" i="24"/>
  <c r="G36" i="24"/>
  <c r="F36" i="24"/>
  <c r="E36" i="24"/>
  <c r="D36" i="24"/>
  <c r="K57" i="15"/>
  <c r="L57" i="15" s="1"/>
  <c r="C38" i="24"/>
  <c r="C37" i="24"/>
  <c r="E37" i="24" s="1"/>
  <c r="C35" i="24"/>
  <c r="C34" i="24"/>
  <c r="C33" i="24"/>
  <c r="C32" i="24"/>
  <c r="G32" i="24" s="1"/>
  <c r="C31" i="24"/>
  <c r="C30" i="24"/>
  <c r="G30" i="24" s="1"/>
  <c r="C29" i="24"/>
  <c r="C28" i="24"/>
  <c r="C27" i="24"/>
  <c r="C26" i="24"/>
  <c r="C25" i="24"/>
  <c r="C24" i="24"/>
  <c r="G24" i="24" s="1"/>
  <c r="C23" i="24"/>
  <c r="C22" i="24"/>
  <c r="G22" i="24" s="1"/>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5" i="24" l="1"/>
  <c r="D25" i="24"/>
  <c r="J25" i="24"/>
  <c r="H25" i="24"/>
  <c r="K25" i="24"/>
  <c r="K28" i="24"/>
  <c r="J28" i="24"/>
  <c r="H28" i="24"/>
  <c r="F28" i="24"/>
  <c r="D28" i="24"/>
  <c r="G19" i="24"/>
  <c r="M19" i="24"/>
  <c r="E19" i="24"/>
  <c r="L19" i="24"/>
  <c r="I19" i="24"/>
  <c r="G35" i="24"/>
  <c r="M35" i="24"/>
  <c r="E35" i="24"/>
  <c r="L35" i="24"/>
  <c r="I35" i="24"/>
  <c r="K8" i="24"/>
  <c r="J8" i="24"/>
  <c r="H8" i="24"/>
  <c r="F8" i="24"/>
  <c r="D8" i="24"/>
  <c r="F19" i="24"/>
  <c r="D19" i="24"/>
  <c r="J19" i="24"/>
  <c r="H19" i="24"/>
  <c r="K19" i="24"/>
  <c r="K22" i="24"/>
  <c r="J22" i="24"/>
  <c r="H22" i="24"/>
  <c r="F22" i="24"/>
  <c r="D22" i="24"/>
  <c r="F35" i="24"/>
  <c r="D35" i="24"/>
  <c r="J35" i="24"/>
  <c r="H35" i="24"/>
  <c r="K35" i="24"/>
  <c r="B45" i="24"/>
  <c r="B39" i="24"/>
  <c r="G29" i="24"/>
  <c r="M29" i="24"/>
  <c r="E29" i="24"/>
  <c r="L29" i="24"/>
  <c r="I29" i="24"/>
  <c r="K16" i="24"/>
  <c r="J16" i="24"/>
  <c r="H16" i="24"/>
  <c r="F16" i="24"/>
  <c r="D16" i="24"/>
  <c r="F29" i="24"/>
  <c r="D29" i="24"/>
  <c r="J29" i="24"/>
  <c r="H29" i="24"/>
  <c r="K29" i="24"/>
  <c r="K32" i="24"/>
  <c r="J32" i="24"/>
  <c r="H32" i="24"/>
  <c r="F32" i="24"/>
  <c r="D32" i="24"/>
  <c r="G23" i="24"/>
  <c r="M23" i="24"/>
  <c r="E23" i="24"/>
  <c r="L23" i="24"/>
  <c r="I23" i="24"/>
  <c r="I26" i="24"/>
  <c r="M26" i="24"/>
  <c r="E26" i="24"/>
  <c r="L26" i="24"/>
  <c r="G26"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F17" i="24"/>
  <c r="D17" i="24"/>
  <c r="J17" i="24"/>
  <c r="H17" i="24"/>
  <c r="K17" i="24"/>
  <c r="K20" i="24"/>
  <c r="J20" i="24"/>
  <c r="H20" i="24"/>
  <c r="F20" i="24"/>
  <c r="D20" i="24"/>
  <c r="F33" i="24"/>
  <c r="D33" i="24"/>
  <c r="J33" i="24"/>
  <c r="H33" i="24"/>
  <c r="K33" i="24"/>
  <c r="H37" i="24"/>
  <c r="F37" i="24"/>
  <c r="D37" i="24"/>
  <c r="K37" i="24"/>
  <c r="J37" i="24"/>
  <c r="I8" i="24"/>
  <c r="M8" i="24"/>
  <c r="E8" i="24"/>
  <c r="L8" i="24"/>
  <c r="G8"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F7" i="24"/>
  <c r="D7" i="24"/>
  <c r="J7" i="24"/>
  <c r="H7" i="24"/>
  <c r="K7" i="24"/>
  <c r="F21" i="24"/>
  <c r="D21" i="24"/>
  <c r="J21" i="24"/>
  <c r="H21" i="24"/>
  <c r="K21" i="24"/>
  <c r="K24" i="24"/>
  <c r="J24" i="24"/>
  <c r="H24" i="24"/>
  <c r="F24" i="24"/>
  <c r="D24" i="24"/>
  <c r="D38" i="24"/>
  <c r="K38" i="24"/>
  <c r="J38" i="24"/>
  <c r="H38" i="24"/>
  <c r="F38" i="24"/>
  <c r="G15" i="24"/>
  <c r="M15" i="24"/>
  <c r="E15" i="24"/>
  <c r="L15" i="24"/>
  <c r="I15" i="24"/>
  <c r="I18" i="24"/>
  <c r="M18" i="24"/>
  <c r="E18" i="24"/>
  <c r="L18" i="24"/>
  <c r="G18" i="24"/>
  <c r="G31" i="24"/>
  <c r="M31" i="24"/>
  <c r="E31" i="24"/>
  <c r="L31" i="24"/>
  <c r="I31" i="24"/>
  <c r="F9" i="24"/>
  <c r="D9" i="24"/>
  <c r="J9" i="24"/>
  <c r="H9" i="24"/>
  <c r="K9"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I20" i="24"/>
  <c r="M20" i="24"/>
  <c r="E20" i="24"/>
  <c r="L20" i="24"/>
  <c r="I28" i="24"/>
  <c r="M28" i="24"/>
  <c r="E28" i="24"/>
  <c r="L28" i="24"/>
  <c r="I37" i="24"/>
  <c r="G37" i="24"/>
  <c r="L37" i="24"/>
  <c r="M37" i="24"/>
  <c r="G28" i="24"/>
  <c r="I34" i="24"/>
  <c r="M34" i="24"/>
  <c r="E34" i="24"/>
  <c r="L34"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G20" i="24"/>
  <c r="C14" i="24"/>
  <c r="C6" i="24"/>
  <c r="I22" i="24"/>
  <c r="M22" i="24"/>
  <c r="E22" i="24"/>
  <c r="L22" i="24"/>
  <c r="I30" i="24"/>
  <c r="M30" i="24"/>
  <c r="E30" i="24"/>
  <c r="L30" i="24"/>
  <c r="C45" i="24"/>
  <c r="C3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K41" i="24"/>
  <c r="G42" i="24"/>
  <c r="K43" i="24"/>
  <c r="G44" i="24"/>
  <c r="H40" i="24"/>
  <c r="H42" i="24"/>
  <c r="H44" i="24"/>
  <c r="J79" i="24" l="1"/>
  <c r="J78" i="24"/>
  <c r="I6" i="24"/>
  <c r="M6" i="24"/>
  <c r="E6" i="24"/>
  <c r="L6" i="24"/>
  <c r="G6" i="24"/>
  <c r="I14" i="24"/>
  <c r="M14" i="24"/>
  <c r="E14" i="24"/>
  <c r="L14" i="24"/>
  <c r="G14" i="24"/>
  <c r="K79" i="24"/>
  <c r="K78" i="24"/>
  <c r="K6" i="24"/>
  <c r="J6" i="24"/>
  <c r="H6" i="24"/>
  <c r="F6" i="24"/>
  <c r="D6" i="24"/>
  <c r="K14" i="24"/>
  <c r="J14" i="24"/>
  <c r="H14" i="24"/>
  <c r="F14" i="24"/>
  <c r="D14" i="24"/>
  <c r="I39" i="24"/>
  <c r="G39" i="24"/>
  <c r="L39" i="24"/>
  <c r="M39" i="24"/>
  <c r="E39" i="24"/>
  <c r="H39" i="24"/>
  <c r="F39" i="24"/>
  <c r="D39" i="24"/>
  <c r="K39" i="24"/>
  <c r="J39" i="24"/>
  <c r="I78" i="24"/>
  <c r="I79" i="24"/>
  <c r="I45" i="24"/>
  <c r="G45" i="24"/>
  <c r="L45" i="24"/>
  <c r="M45" i="24"/>
  <c r="E45" i="24"/>
  <c r="H45" i="24"/>
  <c r="F45" i="24"/>
  <c r="D45" i="24"/>
  <c r="K45" i="24"/>
  <c r="J45" i="24"/>
  <c r="I83" i="24" l="1"/>
  <c r="I82" i="24"/>
  <c r="I81" i="24"/>
</calcChain>
</file>

<file path=xl/sharedStrings.xml><?xml version="1.0" encoding="utf-8"?>
<sst xmlns="http://schemas.openxmlformats.org/spreadsheetml/2006/main" count="1676" uniqueCount="521">
  <si>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</si>
  <si>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</si>
  <si>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</si>
  <si>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</si>
  <si>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</si>
  <si>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</si>
  <si>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</si>
  <si>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</si>
  <si>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</si>
  <si>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</si>
  <si>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</si>
  <si>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</si>
  <si>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</si>
  <si>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Mönchengladbach (365)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</si>
  <si>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</si>
  <si>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</si>
  <si>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</si>
  <si>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</si>
  <si>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</si>
  <si>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</si>
  <si>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</si>
  <si>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</si>
  <si>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</si>
  <si>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</si>
  <si>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</si>
  <si>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</si>
  <si>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</si>
  <si>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</si>
  <si>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</si>
  <si>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</si>
  <si>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</si>
  <si>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</si>
  <si>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</si>
  <si>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</si>
  <si>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</si>
  <si>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</si>
  <si>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</si>
  <si>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</si>
  <si>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</si>
  <si>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</si>
  <si>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</si>
  <si>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</si>
  <si>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</si>
  <si>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</si>
  <si>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</si>
  <si>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</si>
  <si>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</si>
  <si>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</si>
  <si>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</si>
  <si>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</si>
  <si>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</si>
  <si>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</si>
  <si>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</si>
  <si>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</si>
  <si>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</si>
  <si>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</si>
  <si>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</si>
  <si>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</si>
  <si>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</si>
  <si>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</si>
  <si>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</si>
  <si>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</si>
  <si>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</si>
  <si>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</si>
  <si>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</si>
  <si>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</si>
  <si>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</si>
  <si>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</si>
  <si>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</si>
  <si>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</si>
  <si>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</si>
  <si>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</si>
  <si>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</si>
  <si>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</si>
  <si>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</si>
  <si>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</si>
  <si>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</si>
  <si>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</si>
  <si>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</si>
  <si>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</si>
  <si>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</si>
  <si>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</si>
  <si>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</si>
  <si>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</si>
  <si>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</si>
  <si>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</si>
  <si>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</si>
  <si>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</si>
  <si>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</si>
  <si>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</si>
  <si>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</si>
  <si>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</si>
  <si>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Mönchengladbach (365);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</si>
  <si>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</si>
  <si>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</si>
  <si>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</si>
  <si>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</si>
  <si>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</si>
  <si>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</si>
  <si>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</si>
  <si>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</si>
  <si>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</si>
  <si>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</si>
  <si>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</si>
  <si>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</si>
  <si>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</si>
  <si>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</si>
  <si>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</si>
  <si>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</si>
  <si>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</si>
  <si>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</si>
  <si>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</si>
  <si>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</si>
  <si>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</si>
  <si>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</si>
  <si>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</si>
  <si>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</si>
  <si>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</si>
  <si>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</si>
  <si>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</si>
  <si>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</si>
  <si>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</si>
  <si>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</si>
  <si>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</si>
  <si>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</si>
  <si>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</si>
  <si>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</si>
  <si>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</si>
  <si>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</si>
  <si>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</si>
  <si>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</si>
  <si>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</si>
  <si>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</si>
  <si>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</si>
  <si>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</si>
  <si>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</si>
  <si>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</si>
  <si>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</si>
  <si>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</si>
  <si>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</si>
  <si>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</si>
  <si>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</si>
  <si>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</si>
  <si>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</si>
  <si>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</si>
  <si>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</si>
  <si>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</si>
  <si>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</si>
  <si>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</si>
  <si>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</si>
  <si>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</si>
  <si>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</si>
  <si>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</si>
  <si>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</si>
  <si>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</si>
  <si>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</si>
  <si>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</si>
  <si>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</si>
  <si>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</si>
  <si>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</si>
  <si>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</si>
  <si>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</si>
  <si>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</si>
  <si>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</si>
  <si>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</si>
  <si>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</si>
  <si>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</si>
  <si>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</si>
  <si>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</si>
  <si>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</si>
  <si>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</si>
  <si>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</si>
  <si>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</si>
  <si>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</si>
  <si>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</si>
  <si>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</si>
  <si>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</si>
  <si>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</si>
  <si>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</si>
  <si>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</si>
  <si>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</si>
  <si>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</si>
  <si>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</si>
  <si>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Mönchengladbach (365)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</si>
  <si>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</si>
  <si>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</si>
  <si>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</si>
  <si>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</si>
  <si>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</si>
  <si>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</si>
  <si>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</si>
  <si>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</si>
  <si>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</si>
  <si>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</si>
  <si>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</si>
  <si>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</si>
  <si>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</si>
  <si>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</si>
  <si>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</si>
  <si>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</si>
  <si>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</si>
  <si>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</si>
  <si>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</si>
  <si>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</si>
  <si>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</si>
  <si>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</si>
  <si>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</si>
  <si>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</si>
  <si>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</si>
  <si>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</si>
  <si>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</si>
  <si>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</si>
  <si>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</si>
  <si>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</si>
  <si>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</si>
  <si>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</si>
  <si>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</si>
  <si>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</si>
  <si>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</si>
  <si>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</si>
  <si>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</si>
  <si>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</si>
  <si>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</si>
  <si>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</si>
  <si>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</si>
  <si>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</si>
  <si>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</si>
  <si>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</si>
  <si>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</si>
  <si>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</si>
  <si>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</si>
  <si>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</si>
  <si>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</si>
  <si>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</si>
  <si>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</si>
  <si>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</si>
  <si>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</si>
  <si>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</si>
  <si>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</si>
  <si>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</si>
  <si>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</si>
  <si>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</si>
  <si>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</si>
  <si>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</si>
  <si>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</si>
  <si>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</si>
  <si>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</si>
  <si>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</si>
  <si>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</si>
  <si>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</si>
  <si>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</si>
  <si>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</si>
  <si>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</si>
  <si>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</si>
  <si>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</si>
  <si>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</si>
  <si>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</si>
  <si>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</si>
  <si>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</si>
  <si>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</si>
  <si>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</si>
  <si>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</si>
  <si>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</si>
  <si>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</si>
  <si>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</si>
  <si>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</si>
  <si>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</si>
  <si>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</si>
  <si>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</si>
  <si>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</si>
  <si>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</si>
  <si>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</si>
  <si>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</si>
  <si>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</si>
  <si>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</si>
  <si>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</si>
  <si>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</si>
  <si>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</si>
  <si>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</si>
  <si>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</si>
  <si>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</si>
  <si>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</si>
  <si>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</si>
  <si>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</si>
  <si>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</si>
  <si>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</si>
  <si>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</si>
  <si>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</si>
  <si>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</si>
  <si>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</si>
  <si>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</si>
  <si>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</si>
  <si>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</si>
  <si>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</si>
  <si>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</si>
  <si>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</si>
  <si>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</si>
  <si>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</si>
  <si>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</si>
  <si>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</si>
  <si>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</si>
  <si>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</si>
  <si>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</si>
  <si>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</si>
  <si>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</si>
  <si>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</si>
  <si>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</si>
  <si>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</si>
  <si>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</si>
  <si>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</si>
  <si>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</si>
  <si>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</si>
  <si>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</si>
  <si>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</si>
  <si>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</si>
  <si>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</si>
  <si>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</si>
  <si>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</si>
  <si>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</si>
  <si>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</si>
  <si>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</si>
  <si>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</si>
  <si>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</si>
  <si>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</si>
  <si>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</si>
  <si>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</si>
  <si>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</si>
  <si>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Mönchengladbach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</si>
  <si>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</si>
  <si>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</si>
  <si>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</si>
  <si>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</si>
  <si>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</si>
  <si>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</si>
  <si>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</si>
  <si>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</si>
  <si>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</si>
  <si>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</si>
  <si>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</si>
  <si>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</si>
  <si>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</si>
  <si>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</si>
  <si>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</si>
  <si>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</si>
  <si>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</si>
  <si>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</si>
  <si>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</si>
  <si>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</si>
  <si>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</si>
  <si>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</si>
  <si>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</si>
  <si>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</si>
  <si>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</si>
  <si>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</si>
  <si>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</si>
  <si>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</si>
  <si>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</si>
  <si>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</si>
  <si>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</si>
  <si>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</si>
  <si>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</si>
  <si>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</si>
  <si>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</si>
  <si>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</si>
  <si>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</si>
  <si>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</si>
  <si>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</si>
  <si>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</si>
  <si>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</si>
  <si>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</si>
  <si>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</si>
  <si>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</si>
  <si>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</si>
  <si>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</si>
  <si>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Mönchengladbach (365);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</si>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</sst>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{5F802BCC-C177-4BED-A315-352BD59D7591}</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8B32-4090-A280-BA9D39DF11B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{072E22CF-7433-44D9-9D5B-6DD7B30A5E9A}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B32-4090-A280-BA9D39DF11B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{FE308AC4-4CD2-400C-A1FC-E89B857C4D72}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B32-4090-A280-BA9D39DF11B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{C8C7AE69-6DF9-444C-ADFB-CED6A8827DDA}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B32-4090-A280-BA9D39DF11B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1.5612990007686396</c:v>
                </c:pt>
                <c:pt idx="1">
                  <c:v>1.3225681822425275</c:v>
                </c:pt>
                <c:pt idx="2">
                  <c:v>1.1186464311118853</c:v>
                </c:pt>
                <c:pt idx="3">
                  <c:v>1.0875687030768</c:v>
                </c:pt>
              </c:numCache>
            </c:numRef>
          </c:val>
          <c:extLst>
            <c:ext xmlns:c16="http://schemas.microsoft.com/office/drawing/2014/chart" uri="{C3380CC4-5D6E-409C-BE32-E72D297353CC}">
              <c16:uniqueId val="{00000004-8B32-4090-A280-BA9D39DF11B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{ECDAD76D-E220-4DB8-8194-F55F11A05EE3}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B32-4090-A280-BA9D39DF11B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{2E7C7EE4-3212-4141-938A-51F0855A81AD}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B32-4090-A280-BA9D39DF11B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{6B21340C-E30F-4BC2-89CE-8E7D1BAB40DD}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B32-4090-A280-BA9D39DF11B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{10D0815E-9A60-4BD7-BFB9-978B745A467E}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B32-4090-A280-BA9D39DF11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B32-4090-A280-BA9D39DF11B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B32-4090-A280-BA9D39DF11B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{82DB85B2-20C3-4B57-B063-6CEEDC66A8BC}</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13C5-44A3-9070-CD92040A3C6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{A24714B7-45C0-40DB-8492-1FFD048ED962}</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13C5-44A3-9070-CD92040A3C6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{DEDD4F23-0720-4CEE-B4FE-E0E3F49AA3F2}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3C5-44A3-9070-CD92040A3C6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{E0F9E059-EC17-4A45-A067-BFE9098057A3}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3C5-44A3-9070-CD92040A3C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-3.1900556515672811</c:v>
                </c:pt>
                <c:pt idx="1">
                  <c:v>-3.156552267354261</c:v>
                </c:pt>
                <c:pt idx="2">
                  <c:v>-2.7637010795899166</c:v>
                </c:pt>
                <c:pt idx="3">
                  <c:v>-2.8655893304673015</c:v>
                </c:pt>
              </c:numCache>
            </c:numRef>
          </c:val>
          <c:extLst>
            <c:ext xmlns:c16="http://schemas.microsoft.com/office/drawing/2014/chart" uri="{C3380CC4-5D6E-409C-BE32-E72D297353CC}">
              <c16:uniqueId val="{00000004-13C5-44A3-9070-CD92040A3C6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{FB4340FC-59B6-4A10-AF0F-65582D057604}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3C5-44A3-9070-CD92040A3C6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{3550CE6A-659F-44B2-89F8-A28FEC9DA2B5}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3C5-44A3-9070-CD92040A3C6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{60FBBBA3-A547-4062-9AD0-6427FB9A2FF3}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3C5-44A3-9070-CD92040A3C6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{F06E224C-59CD-4EE2-A3C1-03E8A16D24D6}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3C5-44A3-9070-CD92040A3C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3C5-44A3-9070-CD92040A3C6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3C5-44A3-9070-CD92040A3C6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{BB43E743-5B05-45C7-B924-0D1577A5CAC4}</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200E-4E65-A4C1-7E8EE1E5C22B}"/>
                </c:ext>
              </c:extLst>
            </c:dLbl>
            <c:dLbl>
              <c:idx val="1"/>
              <c:tx>
                <c:strRef>
                  <c:f>Daten_Diagramme!$D$15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{A0B7C24F-D4DE-4A13-9881-4C4730410878}</c15:txfldGUID>
                      <c15:f>Daten_Diagramme!$D$15</c15:f>
                      <c15:dlblFieldTableCache>
                        <c:ptCount val="1"/>
                        <c:pt idx="0">
                          <c:v>6.3</c:v>
                        </c:pt>
                      </c15:dlblFieldTableCache>
                    </c15:dlblFTEntry>
                  </c15:dlblFieldTable>
                  <c15:showDataLabelsRange val="0"/>
                </c:ext>
                <c:ext xmlns:c16="http://schemas.microsoft.com/office/drawing/2014/chart" uri="{C3380CC4-5D6E-409C-BE32-E72D297353CC}">
                  <c16:uniqueId val="{00000001-200E-4E65-A4C1-7E8EE1E5C22B}"/>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{EBF6CE88-2B0C-4BE4-937C-C907247EB69D}</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200E-4E65-A4C1-7E8EE1E5C22B}"/>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{C22F29B6-B972-4FF6-ABDB-2CD4B1415D94}</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200E-4E65-A4C1-7E8EE1E5C22B}"/>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{0D41ACA7-E3A4-474D-B375-4CBD9616FF63}</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200E-4E65-A4C1-7E8EE1E5C22B}"/>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{8AAF66F6-C372-4358-8DD6-F95FC213F34D}</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200E-4E65-A4C1-7E8EE1E5C22B}"/>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{6C1D908A-A326-4E92-9A11-4E2E15E084C2}</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200E-4E65-A4C1-7E8EE1E5C22B}"/>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{238BF790-E02B-4B21-B1C7-58802E0E3C55}</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200E-4E65-A4C1-7E8EE1E5C22B}"/>
                </c:ext>
              </c:extLst>
            </c:dLbl>
            <c:dLbl>
              <c:idx val="8"/>
              <c:tx>
                <c:strRef>
                  <c:f>Daten_Diagramme!$D$22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{8739136C-2188-4D9A-BAE0-209ACBDD3B05}</c15:txfldGUID>
                      <c15:f>Daten_Diagramme!$D$22</c15:f>
                      <c15:dlblFieldTableCache>
                        <c:ptCount val="1"/>
                        <c:pt idx="0">
                          <c:v>4.3</c:v>
                        </c:pt>
                      </c15:dlblFieldTableCache>
                    </c15:dlblFTEntry>
                  </c15:dlblFieldTable>
                  <c15:showDataLabelsRange val="0"/>
                </c:ext>
                <c:ext xmlns:c16="http://schemas.microsoft.com/office/drawing/2014/chart" uri="{C3380CC4-5D6E-409C-BE32-E72D297353CC}">
                  <c16:uniqueId val="{00000008-200E-4E65-A4C1-7E8EE1E5C22B}"/>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{63A0E7A9-D356-425C-934B-00DE18A9FFD1}</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200E-4E65-A4C1-7E8EE1E5C22B}"/>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{5AC3A68E-CBDF-4D87-8188-8190B44C861C}</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200E-4E65-A4C1-7E8EE1E5C22B}"/>
                </c:ext>
              </c:extLst>
            </c:dLbl>
            <c:dLbl>
              <c:idx val="11"/>
              <c:tx>
                <c:strRef>
                  <c:f>Daten_Diagramme!$D$25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{1AA5AF74-35F9-4E13-B12A-F966B445CA0C}</c15:txfldGUID>
                      <c15:f>Daten_Diagramme!$D$25</c15:f>
                      <c15:dlblFieldTableCache>
                        <c:ptCount val="1"/>
                        <c:pt idx="0">
                          <c:v>2.4</c:v>
                        </c:pt>
                      </c15:dlblFieldTableCache>
                    </c15:dlblFTEntry>
                  </c15:dlblFieldTable>
                  <c15:showDataLabelsRange val="0"/>
                </c:ext>
                <c:ext xmlns:c16="http://schemas.microsoft.com/office/drawing/2014/chart" uri="{C3380CC4-5D6E-409C-BE32-E72D297353CC}">
                  <c16:uniqueId val="{0000000B-200E-4E65-A4C1-7E8EE1E5C22B}"/>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{8C90EF0A-CB09-42E0-9A80-3C8D0FDFF178}</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200E-4E65-A4C1-7E8EE1E5C22B}"/>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{0C5D51CE-39DA-480D-8683-02B7C2FF1998}</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200E-4E65-A4C1-7E8EE1E5C22B}"/>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{2D751538-2351-4CD7-B1E6-03E48753F152}</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200E-4E65-A4C1-7E8EE1E5C22B}"/>
                </c:ext>
              </c:extLst>
            </c:dLbl>
            <c:dLbl>
              <c:idx val="15"/>
              <c:tx>
                <c:strRef>
                  <c:f>Daten_Diagramme!$D$29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{6E303CB3-D413-4E4B-B109-BADBD17DB69B}</c15:txfldGUID>
                      <c15:f>Daten_Diagramme!$D$29</c15:f>
                      <c15:dlblFieldTableCache>
                        <c:ptCount val="1"/>
                        <c:pt idx="0">
                          <c:v>-7.6</c:v>
                        </c:pt>
                      </c15:dlblFieldTableCache>
                    </c15:dlblFTEntry>
                  </c15:dlblFieldTable>
                  <c15:showDataLabelsRange val="0"/>
                </c:ext>
                <c:ext xmlns:c16="http://schemas.microsoft.com/office/drawing/2014/chart" uri="{C3380CC4-5D6E-409C-BE32-E72D297353CC}">
                  <c16:uniqueId val="{0000000F-200E-4E65-A4C1-7E8EE1E5C22B}"/>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{7ED7E3CE-2D30-46F1-A8CF-65E85F615DFE}</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200E-4E65-A4C1-7E8EE1E5C22B}"/>
                </c:ext>
              </c:extLst>
            </c:dLbl>
            <c:dLbl>
              <c:idx val="17"/>
              <c:tx>
                <c:strRef>
                  <c:f>Daten_Diagramme!$D$31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{6B856D26-59C5-4550-87C2-A61FD2A34B44}</c15:txfldGUID>
                      <c15:f>Daten_Diagramme!$D$31</c15:f>
                      <c15:dlblFieldTableCache>
                        <c:ptCount val="1"/>
                        <c:pt idx="0">
                          <c:v>5.6</c:v>
                        </c:pt>
                      </c15:dlblFieldTableCache>
                    </c15:dlblFTEntry>
                  </c15:dlblFieldTable>
                  <c15:showDataLabelsRange val="0"/>
                </c:ext>
                <c:ext xmlns:c16="http://schemas.microsoft.com/office/drawing/2014/chart" uri="{C3380CC4-5D6E-409C-BE32-E72D297353CC}">
                  <c16:uniqueId val="{00000011-200E-4E65-A4C1-7E8EE1E5C22B}"/>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{3B9B4963-B760-40FA-850D-4B37F1F31531}</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200E-4E65-A4C1-7E8EE1E5C22B}"/>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{5685421E-EAE3-40B2-AB51-3257D2537B90}</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200E-4E65-A4C1-7E8EE1E5C22B}"/>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{062EC815-CD99-4744-A6F4-DEABB1102A3A}</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200E-4E65-A4C1-7E8EE1E5C22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{A3A7794B-6A00-4E39-86B0-E01F57535CB4}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00E-4E65-A4C1-7E8EE1E5C22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{6A3773A8-24C0-4D22-BDCD-BF4F7EB70548}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00E-4E65-A4C1-7E8EE1E5C22B}"/>
                </c:ext>
              </c:extLst>
            </c:dLbl>
            <c:dLbl>
              <c:idx val="23"/>
              <c:tx>
                <c:strRef>
                  <c:f>Daten_Diagramme!$D$37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{F6354114-4733-4148-9A5C-903C29B6267A}</c15:txfldGUID>
                      <c15:f>Daten_Diagramme!$D$37</c15:f>
                      <c15:dlblFieldTableCache>
                        <c:ptCount val="1"/>
                        <c:pt idx="0">
                          <c:v>6.3</c:v>
                        </c:pt>
                      </c15:dlblFieldTableCache>
                    </c15:dlblFTEntry>
                  </c15:dlblFieldTable>
                  <c15:showDataLabelsRange val="0"/>
                </c:ext>
                <c:ext xmlns:c16="http://schemas.microsoft.com/office/drawing/2014/chart" uri="{C3380CC4-5D6E-409C-BE32-E72D297353CC}">
                  <c16:uniqueId val="{00000017-200E-4E65-A4C1-7E8EE1E5C22B}"/>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{F6C9C0ED-F3B6-4416-8693-30BCDBD9FDF4}</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200E-4E65-A4C1-7E8EE1E5C22B}"/>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{FF61E711-285D-4B47-A856-3BA0EDC90AD2}</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200E-4E65-A4C1-7E8EE1E5C22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{5392ABD6-3C6C-49ED-8867-F789B8A0A053}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00E-4E65-A4C1-7E8EE1E5C22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{B9CA7191-A81B-46EA-8B02-D04809BA05D5}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00E-4E65-A4C1-7E8EE1E5C22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{79C79AAB-B328-4F34-BDD9-E3F8477195A9}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00E-4E65-A4C1-7E8EE1E5C22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{45A45812-0EC0-4A0C-9723-1D6271836F7A}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00E-4E65-A4C1-7E8EE1E5C22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{348F63AE-1E9F-4FFE-8724-7CCE2CFE95C5}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00E-4E65-A4C1-7E8EE1E5C22B}"/>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{CE448096-8939-4BC5-8C19-489C22381EE2}</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200E-4E65-A4C1-7E8EE1E5C2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1.5612990007686396</c:v>
                </c:pt>
                <c:pt idx="1">
                  <c:v>6.3131313131313131</c:v>
                </c:pt>
                <c:pt idx="2">
                  <c:v>-0.42896795357052736</c:v>
                </c:pt>
                <c:pt idx="3">
                  <c:v>-0.48020027309968139</c:v>
                </c:pt>
                <c:pt idx="4">
                  <c:v>-0.25539522410930915</c:v>
                </c:pt>
                <c:pt idx="5">
                  <c:v>-1.6631595985755907</c:v>
                </c:pt>
                <c:pt idx="6">
                  <c:v>1.9303325436518382</c:v>
                </c:pt>
                <c:pt idx="7">
                  <c:v>3.5934204976803037</c:v>
                </c:pt>
                <c:pt idx="8">
                  <c:v>4.2954983709023207</c:v>
                </c:pt>
                <c:pt idx="9">
                  <c:v>-3.2327992459943449</c:v>
                </c:pt>
                <c:pt idx="10">
                  <c:v>0.47700170357751276</c:v>
                </c:pt>
                <c:pt idx="11">
                  <c:v>2.4275276926702807</c:v>
                </c:pt>
                <c:pt idx="12">
                  <c:v>2.2037885353472824</c:v>
                </c:pt>
                <c:pt idx="13">
                  <c:v>1.7313509686554676</c:v>
                </c:pt>
                <c:pt idx="14">
                  <c:v>0.78308535630383713</c:v>
                </c:pt>
                <c:pt idx="15">
                  <c:v>-7.5884049172863861</c:v>
                </c:pt>
                <c:pt idx="16">
                  <c:v>3.9771154378518041</c:v>
                </c:pt>
                <c:pt idx="17">
                  <c:v>5.5775629852638247</c:v>
                </c:pt>
                <c:pt idx="18">
                  <c:v>2.4292758889177266</c:v>
                </c:pt>
                <c:pt idx="19">
                  <c:v>3.4498031496062991</c:v>
                </c:pt>
                <c:pt idx="20">
                  <c:v>3.0028653295128942</c:v>
                </c:pt>
                <c:pt idx="21">
                  <c:v>0</c:v>
                </c:pt>
                <c:pt idx="23">
                  <c:v>6.3131313131313131</c:v>
                </c:pt>
                <c:pt idx="24">
                  <c:v>0.28405078388600302</c:v>
                </c:pt>
                <c:pt idx="25">
                  <c:v>1.9709975605930301</c:v>
                </c:pt>
              </c:numCache>
            </c:numRef>
          </c:val>
          <c:extLst>
            <c:ext xmlns:c16="http://schemas.microsoft.com/office/drawing/2014/chart" uri="{C3380CC4-5D6E-409C-BE32-E72D297353CC}">
              <c16:uniqueId val="{00000020-200E-4E65-A4C1-7E8EE1E5C22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{C7C7A106-152C-4B62-A3CA-9908922BDDF0}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00E-4E65-A4C1-7E8EE1E5C22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{2B33A532-C350-4265-93CA-BDA0B6B150CE}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00E-4E65-A4C1-7E8EE1E5C22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{86F4676E-FE44-4A57-A462-6FB7C8404B35}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00E-4E65-A4C1-7E8EE1E5C22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{A6AEE6F8-6058-4237-A2F6-7A5AD3AA9373}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00E-4E65-A4C1-7E8EE1E5C22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{4CF80BEF-4FA6-4079-8450-DB7F106C939C}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00E-4E65-A4C1-7E8EE1E5C22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{E2A01C29-935E-4456-9EF6-08AB4C60AE48}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00E-4E65-A4C1-7E8EE1E5C22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{3381194B-4EB0-45D2-A078-7E9197484A0F}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00E-4E65-A4C1-7E8EE1E5C22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{DE929677-4460-4C4E-9C20-7CFFC31B484F}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00E-4E65-A4C1-7E8EE1E5C22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{B314CAA7-8346-4477-B5AB-10165DF19CD5}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00E-4E65-A4C1-7E8EE1E5C22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{7CA5759B-ACD3-48F4-A379-9A7E25B42C2A}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00E-4E65-A4C1-7E8EE1E5C22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{8A3F7E05-2EF6-48F2-BB46-3129F1C2340F}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00E-4E65-A4C1-7E8EE1E5C22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{96DC405E-1006-4C99-BEAA-D647578CD748}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00E-4E65-A4C1-7E8EE1E5C22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{2FBE3524-483E-4304-87CE-026030BC9E66}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00E-4E65-A4C1-7E8EE1E5C22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{06CA29F2-B4CE-4EB8-8010-AB470F2B2D3B}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00E-4E65-A4C1-7E8EE1E5C22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{877E1426-11D0-46A1-8EC1-2D38931FE90F}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00E-4E65-A4C1-7E8EE1E5C22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{A466F916-42F0-41CE-840E-E3FEA3D53EE9}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00E-4E65-A4C1-7E8EE1E5C22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{EC0B1CD7-381E-484D-B5BD-ACADD433CDE8}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00E-4E65-A4C1-7E8EE1E5C22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{A0394530-A835-407E-8928-D96D3C34AEAD}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00E-4E65-A4C1-7E8EE1E5C22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{8F310CBA-1E68-432D-B712-1CC48BA486F2}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00E-4E65-A4C1-7E8EE1E5C22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{5842ECD3-33AF-426C-BD38-4C67D5F1E05A}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00E-4E65-A4C1-7E8EE1E5C22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{98F6ABD4-B6FE-4468-A220-D6205A5AA283}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00E-4E65-A4C1-7E8EE1E5C22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{57039561-0EB3-45C8-B642-DCE39B457193}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00E-4E65-A4C1-7E8EE1E5C22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{B16E57C3-041C-4D14-82C4-B2D842627F48}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00E-4E65-A4C1-7E8EE1E5C22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{D5828D7D-8E7F-4DC0-B0BE-9854ED1BDE25}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00E-4E65-A4C1-7E8EE1E5C22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{FCDE065C-03DA-4EBC-98CD-6347A71FD7CE}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00E-4E65-A4C1-7E8EE1E5C22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{667B4F31-2D97-4C77-8F36-2F9981B42A77}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00E-4E65-A4C1-7E8EE1E5C22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{CF99A17E-6029-40DC-9ED1-4030327E6927}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00E-4E65-A4C1-7E8EE1E5C22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{917E6BD9-D45A-4787-9249-17D0F75711EC}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00E-4E65-A4C1-7E8EE1E5C22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{C85B8E7D-7ED7-4A69-AABE-E471E4C20423}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00E-4E65-A4C1-7E8EE1E5C22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{9816DDF2-2E90-44BD-A0DB-C8FEF97B65F5}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00E-4E65-A4C1-7E8EE1E5C22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{AE298EEE-BCA7-4E4C-96EA-8D8D6086417F}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00E-4E65-A4C1-7E8EE1E5C22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{5918DC15-8736-4E60-AAC5-CFA5D5ADC84A}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00E-4E65-A4C1-7E8EE1E5C2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00E-4E65-A4C1-7E8EE1E5C22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00E-4E65-A4C1-7E8EE1E5C22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{C87B5A82-8D89-463F-B30B-9D51FC05BD9D}</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E95B-45FD-B729-5C53DAAB8877}"/>
                </c:ext>
              </c:extLst>
            </c:dLbl>
            <c:dLbl>
              <c:idx val="1"/>
              <c:tx>
                <c:strRef>
                  <c:f>Daten_Diagramme!$E$15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{9E22AF29-6DE8-47C0-A5AF-EF347FBE17C0}</c15:txfldGUID>
                      <c15:f>Daten_Diagramme!$E$15</c15:f>
                      <c15:dlblFieldTableCache>
                        <c:ptCount val="1"/>
                        <c:pt idx="0">
                          <c:v>-2.9</c:v>
                        </c:pt>
                      </c15:dlblFieldTableCache>
                    </c15:dlblFTEntry>
                  </c15:dlblFieldTable>
                  <c15:showDataLabelsRange val="0"/>
                </c:ext>
                <c:ext xmlns:c16="http://schemas.microsoft.com/office/drawing/2014/chart" uri="{C3380CC4-5D6E-409C-BE32-E72D297353CC}">
                  <c16:uniqueId val="{00000001-E95B-45FD-B729-5C53DAAB8877}"/>
                </c:ext>
              </c:extLst>
            </c:dLbl>
            <c:dLbl>
              <c:idx val="2"/>
              <c:tx>
                <c:strRef>
                  <c:f>Daten_Diagramme!$E$16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{7B03E25C-96FF-4780-9576-2A7114EE51AB}</c15:txfldGUID>
                      <c15:f>Daten_Diagramme!$E$16</c15:f>
                      <c15:dlblFieldTableCache>
                        <c:ptCount val="1"/>
                        <c:pt idx="0">
                          <c:v>-5.7</c:v>
                        </c:pt>
                      </c15:dlblFieldTableCache>
                    </c15:dlblFTEntry>
                  </c15:dlblFieldTable>
                  <c15:showDataLabelsRange val="0"/>
                </c:ext>
                <c:ext xmlns:c16="http://schemas.microsoft.com/office/drawing/2014/chart" uri="{C3380CC4-5D6E-409C-BE32-E72D297353CC}">
                  <c16:uniqueId val="{00000002-E95B-45FD-B729-5C53DAAB8877}"/>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{39B6CF35-F1AC-4FDB-B8AF-9E994AB3A6D5}</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E95B-45FD-B729-5C53DAAB8877}"/>
                </c:ext>
              </c:extLst>
            </c:dLbl>
            <c:dLbl>
              <c:idx val="4"/>
              <c:tx>
                <c:strRef>
                  <c:f>Daten_Diagramme!$E$18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{2524A21A-1F8E-41FB-B52B-31718B68F908}</c15:txfldGUID>
                      <c15:f>Daten_Diagramme!$E$18</c15:f>
                      <c15:dlblFieldTableCache>
                        <c:ptCount val="1"/>
                        <c:pt idx="0">
                          <c:v>-6.3</c:v>
                        </c:pt>
                      </c15:dlblFieldTableCache>
                    </c15:dlblFTEntry>
                  </c15:dlblFieldTable>
                  <c15:showDataLabelsRange val="0"/>
                </c:ext>
                <c:ext xmlns:c16="http://schemas.microsoft.com/office/drawing/2014/chart" uri="{C3380CC4-5D6E-409C-BE32-E72D297353CC}">
                  <c16:uniqueId val="{00000004-E95B-45FD-B729-5C53DAAB8877}"/>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{5B9C9441-55B7-4BA8-B7AD-4A8A93A5F010}</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E95B-45FD-B729-5C53DAAB8877}"/>
                </c:ext>
              </c:extLst>
            </c:dLbl>
            <c:dLbl>
              <c:idx val="6"/>
              <c:tx>
                <c:strRef>
                  <c:f>Daten_Diagramme!$E$20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{F78BA622-1459-45CD-8EC1-6D85814B712E}</c15:txfldGUID>
                      <c15:f>Daten_Diagramme!$E$20</c15:f>
                      <c15:dlblFieldTableCache>
                        <c:ptCount val="1"/>
                        <c:pt idx="0">
                          <c:v>-4.0</c:v>
                        </c:pt>
                      </c15:dlblFieldTableCache>
                    </c15:dlblFTEntry>
                  </c15:dlblFieldTable>
                  <c15:showDataLabelsRange val="0"/>
                </c:ext>
                <c:ext xmlns:c16="http://schemas.microsoft.com/office/drawing/2014/chart" uri="{C3380CC4-5D6E-409C-BE32-E72D297353CC}">
                  <c16:uniqueId val="{00000006-E95B-45FD-B729-5C53DAAB8877}"/>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{B9FD9075-2E03-4D20-83AB-934A0FF1A375}</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E95B-45FD-B729-5C53DAAB8877}"/>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{1F8F212C-BC71-4CC1-88E9-6885FDD33C48}</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E95B-45FD-B729-5C53DAAB8877}"/>
                </c:ext>
              </c:extLst>
            </c:dLbl>
            <c:dLbl>
              <c:idx val="9"/>
              <c:tx>
                <c:strRef>
                  <c:f>Daten_Diagramme!$E$23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{DEB059CF-719B-408D-9A58-589DD2AD3742}</c15:txfldGUID>
                      <c15:f>Daten_Diagramme!$E$23</c15:f>
                      <c15:dlblFieldTableCache>
                        <c:ptCount val="1"/>
                        <c:pt idx="0">
                          <c:v>-6.3</c:v>
                        </c:pt>
                      </c15:dlblFieldTableCache>
                    </c15:dlblFTEntry>
                  </c15:dlblFieldTable>
                  <c15:showDataLabelsRange val="0"/>
                </c:ext>
                <c:ext xmlns:c16="http://schemas.microsoft.com/office/drawing/2014/chart" uri="{C3380CC4-5D6E-409C-BE32-E72D297353CC}">
                  <c16:uniqueId val="{00000009-E95B-45FD-B729-5C53DAAB8877}"/>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{6EDC0D2F-7B3A-441A-A86E-31C38D8F3F9F}</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E95B-45FD-B729-5C53DAAB8877}"/>
                </c:ext>
              </c:extLst>
            </c:dLbl>
            <c:dLbl>
              <c:idx val="11"/>
              <c:tx>
                <c:strRef>
                  <c:f>Daten_Diagramme!$E$25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{84FA7BB5-899F-48DF-A8B6-3C38D7720951}</c15:txfldGUID>
                      <c15:f>Daten_Diagramme!$E$25</c15:f>
                      <c15:dlblFieldTableCache>
                        <c:ptCount val="1"/>
                        <c:pt idx="0">
                          <c:v>6.1</c:v>
                        </c:pt>
                      </c15:dlblFieldTableCache>
                    </c15:dlblFTEntry>
                  </c15:dlblFieldTable>
                  <c15:showDataLabelsRange val="0"/>
                </c:ext>
                <c:ext xmlns:c16="http://schemas.microsoft.com/office/drawing/2014/chart" uri="{C3380CC4-5D6E-409C-BE32-E72D297353CC}">
                  <c16:uniqueId val="{0000000B-E95B-45FD-B729-5C53DAAB8877}"/>
                </c:ext>
              </c:extLst>
            </c:dLbl>
            <c:dLbl>
              <c:idx val="12"/>
              <c:tx>
                <c:strRef>
                  <c:f>Daten_Diagramme!$E$26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{F1A8B6D7-824B-4CDF-AF15-D2D6CE874D9F}</c15:txfldGUID>
                      <c15:f>Daten_Diagramme!$E$26</c15:f>
                      <c15:dlblFieldTableCache>
                        <c:ptCount val="1"/>
                        <c:pt idx="0">
                          <c:v>2.3</c:v>
                        </c:pt>
                      </c15:dlblFieldTableCache>
                    </c15:dlblFTEntry>
                  </c15:dlblFieldTable>
                  <c15:showDataLabelsRange val="0"/>
                </c:ext>
                <c:ext xmlns:c16="http://schemas.microsoft.com/office/drawing/2014/chart" uri="{C3380CC4-5D6E-409C-BE32-E72D297353CC}">
                  <c16:uniqueId val="{0000000C-E95B-45FD-B729-5C53DAAB8877}"/>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{CDE298EB-55C1-4737-A047-B0FC9CAA5954}</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E95B-45FD-B729-5C53DAAB8877}"/>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{0F72DD58-AC93-4462-8EF5-4DBAA847915E}</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E95B-45FD-B729-5C53DAAB8877}"/>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{14B065AB-0F15-4089-9732-B4D0C2C6F1C5}</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E95B-45FD-B729-5C53DAAB8877}"/>
                </c:ext>
              </c:extLst>
            </c:dLbl>
            <c:dLbl>
              <c:idx val="16"/>
              <c:tx>
                <c:strRef>
                  <c:f>Daten_Diagramme!$E$30</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{37173E34-3C1F-4BB2-B850-6371F6CC6448}</c15:txfldGUID>
                      <c15:f>Daten_Diagramme!$E$30</c15:f>
                      <c15:dlblFieldTableCache>
                        <c:ptCount val="1"/>
                        <c:pt idx="0">
                          <c:v>-13.5</c:v>
                        </c:pt>
                      </c15:dlblFieldTableCache>
                    </c15:dlblFTEntry>
                  </c15:dlblFieldTable>
                  <c15:showDataLabelsRange val="0"/>
                </c:ext>
                <c:ext xmlns:c16="http://schemas.microsoft.com/office/drawing/2014/chart" uri="{C3380CC4-5D6E-409C-BE32-E72D297353CC}">
                  <c16:uniqueId val="{00000010-E95B-45FD-B729-5C53DAAB8877}"/>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{09A9616D-4410-4636-AB91-C013D1CBF20F}</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E95B-45FD-B729-5C53DAAB8877}"/>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{4976A477-B0CA-43A1-A6A5-990844AC30C7}</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E95B-45FD-B729-5C53DAAB8877}"/>
                </c:ext>
              </c:extLst>
            </c:dLbl>
            <c:dLbl>
              <c:idx val="19"/>
              <c:tx>
                <c:strRef>
                  <c:f>Daten_Diagramme!$E$33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{92BDF617-5FAB-4440-A066-EB829A13B6B0}</c15:txfldGUID>
                      <c15:f>Daten_Diagramme!$E$33</c15:f>
                      <c15:dlblFieldTableCache>
                        <c:ptCount val="1"/>
                        <c:pt idx="0">
                          <c:v>-1.7</c:v>
                        </c:pt>
                      </c15:dlblFieldTableCache>
                    </c15:dlblFTEntry>
                  </c15:dlblFieldTable>
                  <c15:showDataLabelsRange val="0"/>
                </c:ext>
                <c:ext xmlns:c16="http://schemas.microsoft.com/office/drawing/2014/chart" uri="{C3380CC4-5D6E-409C-BE32-E72D297353CC}">
                  <c16:uniqueId val="{00000013-E95B-45FD-B729-5C53DAAB8877}"/>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{AD460FB0-29B5-4889-8A40-3EF55DDDA0E7}</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E95B-45FD-B729-5C53DAAB887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{005E8C32-EDB4-467F-897B-BDCE13A691EB}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95B-45FD-B729-5C53DAAB887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{406BCF9F-6CAB-4649-961E-94B9AEBE66B8}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95B-45FD-B729-5C53DAAB8877}"/>
                </c:ext>
              </c:extLst>
            </c:dLbl>
            <c:dLbl>
              <c:idx val="23"/>
              <c:tx>
                <c:strRef>
                  <c:f>Daten_Diagramme!$E$37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{888F9311-3925-4DE9-B1D9-7ADE29D6CBC9}</c15:txfldGUID>
                      <c15:f>Daten_Diagramme!$E$37</c15:f>
                      <c15:dlblFieldTableCache>
                        <c:ptCount val="1"/>
                        <c:pt idx="0">
                          <c:v>-2.9</c:v>
                        </c:pt>
                      </c15:dlblFieldTableCache>
                    </c15:dlblFTEntry>
                  </c15:dlblFieldTable>
                  <c15:showDataLabelsRange val="0"/>
                </c:ext>
                <c:ext xmlns:c16="http://schemas.microsoft.com/office/drawing/2014/chart" uri="{C3380CC4-5D6E-409C-BE32-E72D297353CC}">
                  <c16:uniqueId val="{00000017-E95B-45FD-B729-5C53DAAB8877}"/>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{806A7DC3-EEA7-402F-892A-379683D25C38}</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E95B-45FD-B729-5C53DAAB8877}"/>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{617B3D06-7F39-4D0E-96D3-0835F36B1CA1}</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E95B-45FD-B729-5C53DAAB887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{50CC0410-4B40-42BA-8CAA-55924C19456A}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95B-45FD-B729-5C53DAAB887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{0DEBFCB5-790A-4976-823D-5181342AEE42}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95B-45FD-B729-5C53DAAB887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{640C1F1B-02E9-4F92-8322-E315CE67066A}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95B-45FD-B729-5C53DAAB887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{A5684DAC-F0EF-4213-845F-C2DA3435228E}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95B-45FD-B729-5C53DAAB887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{72784D4E-722A-4F22-B442-CE6FF92EAA10}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95B-45FD-B729-5C53DAAB8877}"/>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{0C54779A-CC26-4CC7-8B04-7C2F0DF1BD44}</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E95B-45FD-B729-5C53DAAB88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-3.1900556515672811</c:v>
                </c:pt>
                <c:pt idx="1">
                  <c:v>-2.9411764705882355</c:v>
                </c:pt>
                <c:pt idx="2">
                  <c:v>-5.6603773584905657</c:v>
                </c:pt>
                <c:pt idx="3">
                  <c:v>-5.8706467661691546</c:v>
                </c:pt>
                <c:pt idx="4">
                  <c:v>-6.3439065108514194</c:v>
                </c:pt>
                <c:pt idx="5">
                  <c:v>-5.9859154929577461</c:v>
                </c:pt>
                <c:pt idx="6">
                  <c:v>-4.0302267002518892</c:v>
                </c:pt>
                <c:pt idx="7">
                  <c:v>-2.2559474979491387</c:v>
                </c:pt>
                <c:pt idx="8">
                  <c:v>-0.28173823956287886</c:v>
                </c:pt>
                <c:pt idx="9">
                  <c:v>-6.3331559340074506</c:v>
                </c:pt>
                <c:pt idx="10">
                  <c:v>-12.043610547667344</c:v>
                </c:pt>
                <c:pt idx="11">
                  <c:v>6.082036775106082</c:v>
                </c:pt>
                <c:pt idx="12">
                  <c:v>2.2580645161290325</c:v>
                </c:pt>
                <c:pt idx="13">
                  <c:v>-1.9233681659851583</c:v>
                </c:pt>
                <c:pt idx="14">
                  <c:v>-0.80719862379251028</c:v>
                </c:pt>
                <c:pt idx="15">
                  <c:v>-12.516469038208168</c:v>
                </c:pt>
                <c:pt idx="16">
                  <c:v>-13.503649635036496</c:v>
                </c:pt>
                <c:pt idx="17">
                  <c:v>-2.1220159151193636</c:v>
                </c:pt>
                <c:pt idx="18">
                  <c:v>-2.0107238605898123</c:v>
                </c:pt>
                <c:pt idx="19">
                  <c:v>-1.6851918250268914</c:v>
                </c:pt>
                <c:pt idx="20">
                  <c:v>-1.3644600788828483</c:v>
                </c:pt>
                <c:pt idx="21">
                  <c:v>0</c:v>
                </c:pt>
                <c:pt idx="23">
                  <c:v>-2.9411764705882355</c:v>
                </c:pt>
                <c:pt idx="24">
                  <c:v>-4.2943692088382042</c:v>
                </c:pt>
                <c:pt idx="25">
                  <c:v>-3.0890880337374802</c:v>
                </c:pt>
              </c:numCache>
            </c:numRef>
          </c:val>
          <c:extLst>
            <c:ext xmlns:c16="http://schemas.microsoft.com/office/drawing/2014/chart" uri="{C3380CC4-5D6E-409C-BE32-E72D297353CC}">
              <c16:uniqueId val="{00000020-E95B-45FD-B729-5C53DAAB887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{CA9AFD00-696C-4B2D-9E5A-CA99EF7BF21E}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95B-45FD-B729-5C53DAAB887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{81C3DF51-B97D-485B-8850-AE4EF4C0E8F8}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95B-45FD-B729-5C53DAAB887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{CF89EFD9-3EDB-4355-AE4C-D5D1546BCC29}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95B-45FD-B729-5C53DAAB887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{119AC4EE-49A8-4D6A-9551-A216F6735A78}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95B-45FD-B729-5C53DAAB887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{FEC2B453-46B2-4530-8851-6DFBEFF7F483}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95B-45FD-B729-5C53DAAB887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{628D8DA7-8BD8-4CDF-8239-94EEB6F9CC30}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95B-45FD-B729-5C53DAAB887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{EBA855C1-96DD-4D35-8A2E-D4ABBA1CE22A}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95B-45FD-B729-5C53DAAB887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{D9145CEB-3D2C-4650-BA1B-1486B95B548D}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95B-45FD-B729-5C53DAAB887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{A10FBF90-C911-476C-ADDC-6144F770253C}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95B-45FD-B729-5C53DAAB887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{44AFD87F-0F96-4BFF-B767-4B7DA207F7E8}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95B-45FD-B729-5C53DAAB887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{E02C5A4D-CA80-43E0-9F2E-459DE731B70F}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95B-45FD-B729-5C53DAAB887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{16A47C9C-7D93-4678-A7B7-4D90DB43329C}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95B-45FD-B729-5C53DAAB887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{B012AA4A-C33F-4622-95B4-252AC7B42168}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95B-45FD-B729-5C53DAAB887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{BA4650F4-7605-48D7-BC6B-C73B9D1A5E93}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95B-45FD-B729-5C53DAAB887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{FE81DD3D-2A56-4358-8879-671EE7861618}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95B-45FD-B729-5C53DAAB887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{18E8B02A-2E80-4B46-8DBC-BA40DD0278F8}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95B-45FD-B729-5C53DAAB887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{DFBE0491-0396-49D1-A0A8-5F140A32E443}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95B-45FD-B729-5C53DAAB887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{EF4EC00D-EA21-43E9-B2D2-C5023E1FB686}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95B-45FD-B729-5C53DAAB887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{B0969E7C-17DD-4CE8-A7C3-B3F933F3D0CB}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95B-45FD-B729-5C53DAAB887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{13A34D1B-9DE9-44F5-8F46-0CE457466965}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95B-45FD-B729-5C53DAAB887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{CA98A8C3-723D-4AEF-99D7-09B4D010C798}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95B-45FD-B729-5C53DAAB887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{F9E4382A-49AE-4786-86C0-0114FF2BFE5E}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95B-45FD-B729-5C53DAAB887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{90A2488D-7F03-4A5D-9FA8-6AFE5EE4015A}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95B-45FD-B729-5C53DAAB887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{1545822F-7D36-45BE-A6D2-90228FF80E12}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95B-45FD-B729-5C53DAAB887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{A561E2B8-8A75-40FE-B07E-0594212A9E68}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95B-45FD-B729-5C53DAAB887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{9DBEFE6F-C10F-43E7-8B69-12CB197E4C3A}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95B-45FD-B729-5C53DAAB887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{BF4A70A5-EE2D-41FE-901E-2845E53E8B70}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95B-45FD-B729-5C53DAAB887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{39889041-5F07-437A-BC27-42D2E115BA4C}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95B-45FD-B729-5C53DAAB887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{3035D73C-1FFF-443C-B2FC-209EB9C0B626}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95B-45FD-B729-5C53DAAB887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{3B651238-1932-41F1-97EB-FB68670AC0A8}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95B-45FD-B729-5C53DAAB887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{FDAC3724-CB33-438B-9AA8-BD0EA20C3233}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95B-45FD-B729-5C53DAAB887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{20E01152-97EE-4789-8AD1-2D337D3AEB63}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95B-45FD-B729-5C53DAAB88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95B-45FD-B729-5C53DAAB887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95B-45FD-B729-5C53DAAB887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{4D9C5952-3B1A-44E7-B28B-648DE001F8A9}</c15:txfldGUID>
                      <c15:f>Diagramm!$I$46</c15:f>
                      <c15:dlblFieldTableCache>
                        <c:ptCount val="1"/>
                      </c15:dlblFieldTableCache>
                    </c15:dlblFTEntry>
                  </c15:dlblFieldTable>
                  <c15:showDataLabelsRange val="0"/>
                </c:ext>
                <c:ext xmlns:c16="http://schemas.microsoft.com/office/drawing/2014/chart" uri="{C3380CC4-5D6E-409C-BE32-E72D297353CC}">
                  <c16:uniqueId val="{00000000-4BF2-4F60-BE30-E29C85A3EC9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{F24BB476-256D-442C-B4FE-2C96BFC8F594}</c15:txfldGUID>
                      <c15:f>Diagramm!$I$47</c15:f>
                      <c15:dlblFieldTableCache>
                        <c:ptCount val="1"/>
                      </c15:dlblFieldTableCache>
                    </c15:dlblFTEntry>
                  </c15:dlblFieldTable>
                  <c15:showDataLabelsRange val="0"/>
                </c:ext>
                <c:ext xmlns:c16="http://schemas.microsoft.com/office/drawing/2014/chart" uri="{C3380CC4-5D6E-409C-BE32-E72D297353CC}">
                  <c16:uniqueId val="{00000001-4BF2-4F60-BE30-E29C85A3EC9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{9E696FA3-A9D6-4BFD-840A-17B2F9D66D19}</c15:txfldGUID>
                      <c15:f>Diagramm!$I$48</c15:f>
                      <c15:dlblFieldTableCache>
                        <c:ptCount val="1"/>
                      </c15:dlblFieldTableCache>
                    </c15:dlblFTEntry>
                  </c15:dlblFieldTable>
                  <c15:showDataLabelsRange val="0"/>
                </c:ext>
                <c:ext xmlns:c16="http://schemas.microsoft.com/office/drawing/2014/chart" uri="{C3380CC4-5D6E-409C-BE32-E72D297353CC}">
                  <c16:uniqueId val="{00000002-4BF2-4F60-BE30-E29C85A3EC9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{FCC2552D-EFB5-4AFB-8B96-E3864B608F16}</c15:txfldGUID>
                      <c15:f>Diagramm!$I$49</c15:f>
                      <c15:dlblFieldTableCache>
                        <c:ptCount val="1"/>
                      </c15:dlblFieldTableCache>
                    </c15:dlblFTEntry>
                  </c15:dlblFieldTable>
                  <c15:showDataLabelsRange val="0"/>
                </c:ext>
                <c:ext xmlns:c16="http://schemas.microsoft.com/office/drawing/2014/chart" uri="{C3380CC4-5D6E-409C-BE32-E72D297353CC}">
                  <c16:uniqueId val="{00000003-4BF2-4F60-BE30-E29C85A3EC9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{B605CEDE-3C16-40CF-9E58-66839DB1244E}</c15:txfldGUID>
                      <c15:f>Diagramm!$I$50</c15:f>
                      <c15:dlblFieldTableCache>
                        <c:ptCount val="1"/>
                      </c15:dlblFieldTableCache>
                    </c15:dlblFTEntry>
                  </c15:dlblFieldTable>
                  <c15:showDataLabelsRange val="0"/>
                </c:ext>
                <c:ext xmlns:c16="http://schemas.microsoft.com/office/drawing/2014/chart" uri="{C3380CC4-5D6E-409C-BE32-E72D297353CC}">
                  <c16:uniqueId val="{00000004-4BF2-4F60-BE30-E29C85A3EC9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{793CCC6B-4E6A-464F-BF28-9BFDF87A4D27}</c15:txfldGUID>
                      <c15:f>Diagramm!$I$51</c15:f>
                      <c15:dlblFieldTableCache>
                        <c:ptCount val="1"/>
                      </c15:dlblFieldTableCache>
                    </c15:dlblFTEntry>
                  </c15:dlblFieldTable>
                  <c15:showDataLabelsRange val="0"/>
                </c:ext>
                <c:ext xmlns:c16="http://schemas.microsoft.com/office/drawing/2014/chart" uri="{C3380CC4-5D6E-409C-BE32-E72D297353CC}">
                  <c16:uniqueId val="{00000005-4BF2-4F60-BE30-E29C85A3EC9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{5B5EE956-01C0-4EEE-891B-6530ACD7EF15}</c15:txfldGUID>
                      <c15:f>Diagramm!$I$52</c15:f>
                      <c15:dlblFieldTableCache>
                        <c:ptCount val="1"/>
                      </c15:dlblFieldTableCache>
                    </c15:dlblFTEntry>
                  </c15:dlblFieldTable>
                  <c15:showDataLabelsRange val="0"/>
                </c:ext>
                <c:ext xmlns:c16="http://schemas.microsoft.com/office/drawing/2014/chart" uri="{C3380CC4-5D6E-409C-BE32-E72D297353CC}">
                  <c16:uniqueId val="{00000006-4BF2-4F60-BE30-E29C85A3EC9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{6B53036B-9D5D-4D61-998B-3A14C2632C53}</c15:txfldGUID>
                      <c15:f>Diagramm!$I$53</c15:f>
                      <c15:dlblFieldTableCache>
                        <c:ptCount val="1"/>
                      </c15:dlblFieldTableCache>
                    </c15:dlblFTEntry>
                  </c15:dlblFieldTable>
                  <c15:showDataLabelsRange val="0"/>
                </c:ext>
                <c:ext xmlns:c16="http://schemas.microsoft.com/office/drawing/2014/chart" uri="{C3380CC4-5D6E-409C-BE32-E72D297353CC}">
                  <c16:uniqueId val="{00000007-4BF2-4F60-BE30-E29C85A3EC9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{77B302E8-BF0A-4AB7-9927-A55ED83CAF55}</c15:txfldGUID>
                      <c15:f>Diagramm!$I$54</c15:f>
                      <c15:dlblFieldTableCache>
                        <c:ptCount val="1"/>
                      </c15:dlblFieldTableCache>
                    </c15:dlblFTEntry>
                  </c15:dlblFieldTable>
                  <c15:showDataLabelsRange val="0"/>
                </c:ext>
                <c:ext xmlns:c16="http://schemas.microsoft.com/office/drawing/2014/chart" uri="{C3380CC4-5D6E-409C-BE32-E72D297353CC}">
                  <c16:uniqueId val="{00000008-4BF2-4F60-BE30-E29C85A3EC9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{8496043B-331E-4C32-AD43-06B4F01F2C29}</c15:txfldGUID>
                      <c15:f>Diagramm!$I$55</c15:f>
                      <c15:dlblFieldTableCache>
                        <c:ptCount val="1"/>
                      </c15:dlblFieldTableCache>
                    </c15:dlblFTEntry>
                  </c15:dlblFieldTable>
                  <c15:showDataLabelsRange val="0"/>
                </c:ext>
                <c:ext xmlns:c16="http://schemas.microsoft.com/office/drawing/2014/chart" uri="{C3380CC4-5D6E-409C-BE32-E72D297353CC}">
                  <c16:uniqueId val="{00000009-4BF2-4F60-BE30-E29C85A3EC9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{511FE0FD-C03D-4B22-9A56-F6E38812941C}</c15:txfldGUID>
                      <c15:f>Diagramm!$I$56</c15:f>
                      <c15:dlblFieldTableCache>
                        <c:ptCount val="1"/>
                      </c15:dlblFieldTableCache>
                    </c15:dlblFTEntry>
                  </c15:dlblFieldTable>
                  <c15:showDataLabelsRange val="0"/>
                </c:ext>
                <c:ext xmlns:c16="http://schemas.microsoft.com/office/drawing/2014/chart" uri="{C3380CC4-5D6E-409C-BE32-E72D297353CC}">
                  <c16:uniqueId val="{0000000A-4BF2-4F60-BE30-E29C85A3EC9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{75604F73-C599-4E00-B705-8420140D7B11}</c15:txfldGUID>
                      <c15:f>Diagramm!$I$57</c15:f>
                      <c15:dlblFieldTableCache>
                        <c:ptCount val="1"/>
                      </c15:dlblFieldTableCache>
                    </c15:dlblFTEntry>
                  </c15:dlblFieldTable>
                  <c15:showDataLabelsRange val="0"/>
                </c:ext>
                <c:ext xmlns:c16="http://schemas.microsoft.com/office/drawing/2014/chart" uri="{C3380CC4-5D6E-409C-BE32-E72D297353CC}">
                  <c16:uniqueId val="{0000000B-4BF2-4F60-BE30-E29C85A3EC9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{A796B609-F612-4257-AE51-9184916E571F}</c15:txfldGUID>
                      <c15:f>Diagramm!$I$58</c15:f>
                      <c15:dlblFieldTableCache>
                        <c:ptCount val="1"/>
                      </c15:dlblFieldTableCache>
                    </c15:dlblFTEntry>
                  </c15:dlblFieldTable>
                  <c15:showDataLabelsRange val="0"/>
                </c:ext>
                <c:ext xmlns:c16="http://schemas.microsoft.com/office/drawing/2014/chart" uri="{C3380CC4-5D6E-409C-BE32-E72D297353CC}">
                  <c16:uniqueId val="{0000000C-4BF2-4F60-BE30-E29C85A3EC9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{A12BBA5F-A09C-42BA-A5DF-4619BDC44D4B}</c15:txfldGUID>
                      <c15:f>Diagramm!$I$59</c15:f>
                      <c15:dlblFieldTableCache>
                        <c:ptCount val="1"/>
                      </c15:dlblFieldTableCache>
                    </c15:dlblFTEntry>
                  </c15:dlblFieldTable>
                  <c15:showDataLabelsRange val="0"/>
                </c:ext>
                <c:ext xmlns:c16="http://schemas.microsoft.com/office/drawing/2014/chart" uri="{C3380CC4-5D6E-409C-BE32-E72D297353CC}">
                  <c16:uniqueId val="{0000000D-4BF2-4F60-BE30-E29C85A3EC9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{B10B665F-46F2-4C10-B40B-7FDA49637305}</c15:txfldGUID>
                      <c15:f>Diagramm!$I$60</c15:f>
                      <c15:dlblFieldTableCache>
                        <c:ptCount val="1"/>
                      </c15:dlblFieldTableCache>
                    </c15:dlblFTEntry>
                  </c15:dlblFieldTable>
                  <c15:showDataLabelsRange val="0"/>
                </c:ext>
                <c:ext xmlns:c16="http://schemas.microsoft.com/office/drawing/2014/chart" uri="{C3380CC4-5D6E-409C-BE32-E72D297353CC}">
                  <c16:uniqueId val="{0000000E-4BF2-4F60-BE30-E29C85A3EC9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{5D92E892-18E8-4B52-BBA8-AF1F5B8CA2F1}</c15:txfldGUID>
                      <c15:f>Diagramm!$I$61</c15:f>
                      <c15:dlblFieldTableCache>
                        <c:ptCount val="1"/>
                      </c15:dlblFieldTableCache>
                    </c15:dlblFTEntry>
                  </c15:dlblFieldTable>
                  <c15:showDataLabelsRange val="0"/>
                </c:ext>
                <c:ext xmlns:c16="http://schemas.microsoft.com/office/drawing/2014/chart" uri="{C3380CC4-5D6E-409C-BE32-E72D297353CC}">
                  <c16:uniqueId val="{0000000F-4BF2-4F60-BE30-E29C85A3EC9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{AA567776-FDB8-4AC4-AAD2-3035E167ED55}</c15:txfldGUID>
                      <c15:f>Diagramm!$I$62</c15:f>
                      <c15:dlblFieldTableCache>
                        <c:ptCount val="1"/>
                      </c15:dlblFieldTableCache>
                    </c15:dlblFTEntry>
                  </c15:dlblFieldTable>
                  <c15:showDataLabelsRange val="0"/>
                </c:ext>
                <c:ext xmlns:c16="http://schemas.microsoft.com/office/drawing/2014/chart" uri="{C3380CC4-5D6E-409C-BE32-E72D297353CC}">
                  <c16:uniqueId val="{00000010-4BF2-4F60-BE30-E29C85A3EC9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{AB859145-E64A-4575-B4E0-3D25AA959324}</c15:txfldGUID>
                      <c15:f>Diagramm!$I$63</c15:f>
                      <c15:dlblFieldTableCache>
                        <c:ptCount val="1"/>
                      </c15:dlblFieldTableCache>
                    </c15:dlblFTEntry>
                  </c15:dlblFieldTable>
                  <c15:showDataLabelsRange val="0"/>
                </c:ext>
                <c:ext xmlns:c16="http://schemas.microsoft.com/office/drawing/2014/chart" uri="{C3380CC4-5D6E-409C-BE32-E72D297353CC}">
                  <c16:uniqueId val="{00000011-4BF2-4F60-BE30-E29C85A3EC9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{3663DC47-5636-436C-A2A3-C911978CFFB7}</c15:txfldGUID>
                      <c15:f>Diagramm!$I$64</c15:f>
                      <c15:dlblFieldTableCache>
                        <c:ptCount val="1"/>
                      </c15:dlblFieldTableCache>
                    </c15:dlblFTEntry>
                  </c15:dlblFieldTable>
                  <c15:showDataLabelsRange val="0"/>
                </c:ext>
                <c:ext xmlns:c16="http://schemas.microsoft.com/office/drawing/2014/chart" uri="{C3380CC4-5D6E-409C-BE32-E72D297353CC}">
                  <c16:uniqueId val="{00000012-4BF2-4F60-BE30-E29C85A3EC9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{2329066B-3D00-44D2-ACFD-499BFA19293F}</c15:txfldGUID>
                      <c15:f>Diagramm!$I$65</c15:f>
                      <c15:dlblFieldTableCache>
                        <c:ptCount val="1"/>
                      </c15:dlblFieldTableCache>
                    </c15:dlblFTEntry>
                  </c15:dlblFieldTable>
                  <c15:showDataLabelsRange val="0"/>
                </c:ext>
                <c:ext xmlns:c16="http://schemas.microsoft.com/office/drawing/2014/chart" uri="{C3380CC4-5D6E-409C-BE32-E72D297353CC}">
                  <c16:uniqueId val="{00000013-4BF2-4F60-BE30-E29C85A3EC9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{94CEE3A5-43F8-4512-A5A6-961A10394721}</c15:txfldGUID>
                      <c15:f>Diagramm!$I$66</c15:f>
                      <c15:dlblFieldTableCache>
                        <c:ptCount val="1"/>
                      </c15:dlblFieldTableCache>
                    </c15:dlblFTEntry>
                  </c15:dlblFieldTable>
                  <c15:showDataLabelsRange val="0"/>
                </c:ext>
                <c:ext xmlns:c16="http://schemas.microsoft.com/office/drawing/2014/chart" uri="{C3380CC4-5D6E-409C-BE32-E72D297353CC}">
                  <c16:uniqueId val="{00000014-4BF2-4F60-BE30-E29C85A3EC9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{835EBEFF-FCB9-4CD3-99FB-67E1D1E4EBB7}</c15:txfldGUID>
                      <c15:f>Diagramm!$I$67</c15:f>
                      <c15:dlblFieldTableCache>
                        <c:ptCount val="1"/>
                      </c15:dlblFieldTableCache>
                    </c15:dlblFTEntry>
                  </c15:dlblFieldTable>
                  <c15:showDataLabelsRange val="0"/>
                </c:ext>
                <c:ext xmlns:c16="http://schemas.microsoft.com/office/drawing/2014/chart" uri="{C3380CC4-5D6E-409C-BE32-E72D297353CC}">
                  <c16:uniqueId val="{00000015-4BF2-4F60-BE30-E29C85A3EC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BF2-4F60-BE30-E29C85A3EC9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{26ACE9DD-A89D-4E5A-A73C-8EEF50128C79}</c15:txfldGUID>
                      <c15:f>Diagramm!$K$46</c15:f>
                      <c15:dlblFieldTableCache>
                        <c:ptCount val="1"/>
                      </c15:dlblFieldTableCache>
                    </c15:dlblFTEntry>
                  </c15:dlblFieldTable>
                  <c15:showDataLabelsRange val="0"/>
                </c:ext>
                <c:ext xmlns:c16="http://schemas.microsoft.com/office/drawing/2014/chart" uri="{C3380CC4-5D6E-409C-BE32-E72D297353CC}">
                  <c16:uniqueId val="{00000017-4BF2-4F60-BE30-E29C85A3EC9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{9EFD4F97-BFF7-40EC-936C-AABE46EEAE2A}</c15:txfldGUID>
                      <c15:f>Diagramm!$K$47</c15:f>
                      <c15:dlblFieldTableCache>
                        <c:ptCount val="1"/>
                      </c15:dlblFieldTableCache>
                    </c15:dlblFTEntry>
                  </c15:dlblFieldTable>
                  <c15:showDataLabelsRange val="0"/>
                </c:ext>
                <c:ext xmlns:c16="http://schemas.microsoft.com/office/drawing/2014/chart" uri="{C3380CC4-5D6E-409C-BE32-E72D297353CC}">
                  <c16:uniqueId val="{00000018-4BF2-4F60-BE30-E29C85A3EC9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{29C01AAA-B6FB-4205-B4B3-964148F810BA}</c15:txfldGUID>
                      <c15:f>Diagramm!$K$48</c15:f>
                      <c15:dlblFieldTableCache>
                        <c:ptCount val="1"/>
                      </c15:dlblFieldTableCache>
                    </c15:dlblFTEntry>
                  </c15:dlblFieldTable>
                  <c15:showDataLabelsRange val="0"/>
                </c:ext>
                <c:ext xmlns:c16="http://schemas.microsoft.com/office/drawing/2014/chart" uri="{C3380CC4-5D6E-409C-BE32-E72D297353CC}">
                  <c16:uniqueId val="{00000019-4BF2-4F60-BE30-E29C85A3EC9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{C2962E6B-2E30-412C-A5A4-9BB5D6930E5A}</c15:txfldGUID>
                      <c15:f>Diagramm!$K$49</c15:f>
                      <c15:dlblFieldTableCache>
                        <c:ptCount val="1"/>
                      </c15:dlblFieldTableCache>
                    </c15:dlblFTEntry>
                  </c15:dlblFieldTable>
                  <c15:showDataLabelsRange val="0"/>
                </c:ext>
                <c:ext xmlns:c16="http://schemas.microsoft.com/office/drawing/2014/chart" uri="{C3380CC4-5D6E-409C-BE32-E72D297353CC}">
                  <c16:uniqueId val="{0000001A-4BF2-4F60-BE30-E29C85A3EC9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{584F9B8E-9C09-47C0-893E-FFB707EAE699}</c15:txfldGUID>
                      <c15:f>Diagramm!$K$50</c15:f>
                      <c15:dlblFieldTableCache>
                        <c:ptCount val="1"/>
                      </c15:dlblFieldTableCache>
                    </c15:dlblFTEntry>
                  </c15:dlblFieldTable>
                  <c15:showDataLabelsRange val="0"/>
                </c:ext>
                <c:ext xmlns:c16="http://schemas.microsoft.com/office/drawing/2014/chart" uri="{C3380CC4-5D6E-409C-BE32-E72D297353CC}">
                  <c16:uniqueId val="{0000001B-4BF2-4F60-BE30-E29C85A3EC9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{9B350609-9283-45B6-8AF0-CB2D0873D450}</c15:txfldGUID>
                      <c15:f>Diagramm!$K$51</c15:f>
                      <c15:dlblFieldTableCache>
                        <c:ptCount val="1"/>
                      </c15:dlblFieldTableCache>
                    </c15:dlblFTEntry>
                  </c15:dlblFieldTable>
                  <c15:showDataLabelsRange val="0"/>
                </c:ext>
                <c:ext xmlns:c16="http://schemas.microsoft.com/office/drawing/2014/chart" uri="{C3380CC4-5D6E-409C-BE32-E72D297353CC}">
                  <c16:uniqueId val="{0000001C-4BF2-4F60-BE30-E29C85A3EC9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{52D2D28F-178A-4702-9760-B83451DB5915}</c15:txfldGUID>
                      <c15:f>Diagramm!$K$52</c15:f>
                      <c15:dlblFieldTableCache>
                        <c:ptCount val="1"/>
                      </c15:dlblFieldTableCache>
                    </c15:dlblFTEntry>
                  </c15:dlblFieldTable>
                  <c15:showDataLabelsRange val="0"/>
                </c:ext>
                <c:ext xmlns:c16="http://schemas.microsoft.com/office/drawing/2014/chart" uri="{C3380CC4-5D6E-409C-BE32-E72D297353CC}">
                  <c16:uniqueId val="{0000001D-4BF2-4F60-BE30-E29C85A3EC9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{AD3D1A1D-33BD-4F13-B840-3588925E4491}</c15:txfldGUID>
                      <c15:f>Diagramm!$K$53</c15:f>
                      <c15:dlblFieldTableCache>
                        <c:ptCount val="1"/>
                      </c15:dlblFieldTableCache>
                    </c15:dlblFTEntry>
                  </c15:dlblFieldTable>
                  <c15:showDataLabelsRange val="0"/>
                </c:ext>
                <c:ext xmlns:c16="http://schemas.microsoft.com/office/drawing/2014/chart" uri="{C3380CC4-5D6E-409C-BE32-E72D297353CC}">
                  <c16:uniqueId val="{0000001E-4BF2-4F60-BE30-E29C85A3EC9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{7EFCD05B-3143-4BC6-A925-C6C037FA614B}</c15:txfldGUID>
                      <c15:f>Diagramm!$K$54</c15:f>
                      <c15:dlblFieldTableCache>
                        <c:ptCount val="1"/>
                      </c15:dlblFieldTableCache>
                    </c15:dlblFTEntry>
                  </c15:dlblFieldTable>
                  <c15:showDataLabelsRange val="0"/>
                </c:ext>
                <c:ext xmlns:c16="http://schemas.microsoft.com/office/drawing/2014/chart" uri="{C3380CC4-5D6E-409C-BE32-E72D297353CC}">
                  <c16:uniqueId val="{0000001F-4BF2-4F60-BE30-E29C85A3EC9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{3E0AEB19-B696-455F-8A52-502B33D16B0F}</c15:txfldGUID>
                      <c15:f>Diagramm!$K$55</c15:f>
                      <c15:dlblFieldTableCache>
                        <c:ptCount val="1"/>
                      </c15:dlblFieldTableCache>
                    </c15:dlblFTEntry>
                  </c15:dlblFieldTable>
                  <c15:showDataLabelsRange val="0"/>
                </c:ext>
                <c:ext xmlns:c16="http://schemas.microsoft.com/office/drawing/2014/chart" uri="{C3380CC4-5D6E-409C-BE32-E72D297353CC}">
                  <c16:uniqueId val="{00000020-4BF2-4F60-BE30-E29C85A3EC9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{C18B0590-1DAB-4F44-B2F8-F5368AA819A9}</c15:txfldGUID>
                      <c15:f>Diagramm!$K$56</c15:f>
                      <c15:dlblFieldTableCache>
                        <c:ptCount val="1"/>
                      </c15:dlblFieldTableCache>
                    </c15:dlblFTEntry>
                  </c15:dlblFieldTable>
                  <c15:showDataLabelsRange val="0"/>
                </c:ext>
                <c:ext xmlns:c16="http://schemas.microsoft.com/office/drawing/2014/chart" uri="{C3380CC4-5D6E-409C-BE32-E72D297353CC}">
                  <c16:uniqueId val="{00000021-4BF2-4F60-BE30-E29C85A3EC9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{42F1ECB4-FDC0-437C-9E59-6B37534FCA1E}</c15:txfldGUID>
                      <c15:f>Diagramm!$K$57</c15:f>
                      <c15:dlblFieldTableCache>
                        <c:ptCount val="1"/>
                      </c15:dlblFieldTableCache>
                    </c15:dlblFTEntry>
                  </c15:dlblFieldTable>
                  <c15:showDataLabelsRange val="0"/>
                </c:ext>
                <c:ext xmlns:c16="http://schemas.microsoft.com/office/drawing/2014/chart" uri="{C3380CC4-5D6E-409C-BE32-E72D297353CC}">
                  <c16:uniqueId val="{00000022-4BF2-4F60-BE30-E29C85A3EC9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{ABF151D3-B606-4B00-B23D-9FBB38365A9D}</c15:txfldGUID>
                      <c15:f>Diagramm!$K$58</c15:f>
                      <c15:dlblFieldTableCache>
                        <c:ptCount val="1"/>
                      </c15:dlblFieldTableCache>
                    </c15:dlblFTEntry>
                  </c15:dlblFieldTable>
                  <c15:showDataLabelsRange val="0"/>
                </c:ext>
                <c:ext xmlns:c16="http://schemas.microsoft.com/office/drawing/2014/chart" uri="{C3380CC4-5D6E-409C-BE32-E72D297353CC}">
                  <c16:uniqueId val="{00000023-4BF2-4F60-BE30-E29C85A3EC9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{98B928BD-6722-4BBA-9787-B2A804C58BC1}</c15:txfldGUID>
                      <c15:f>Diagramm!$K$59</c15:f>
                      <c15:dlblFieldTableCache>
                        <c:ptCount val="1"/>
                      </c15:dlblFieldTableCache>
                    </c15:dlblFTEntry>
                  </c15:dlblFieldTable>
                  <c15:showDataLabelsRange val="0"/>
                </c:ext>
                <c:ext xmlns:c16="http://schemas.microsoft.com/office/drawing/2014/chart" uri="{C3380CC4-5D6E-409C-BE32-E72D297353CC}">
                  <c16:uniqueId val="{00000024-4BF2-4F60-BE30-E29C85A3EC9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{CBCC3EE2-0044-4CAE-AC62-0F360EF08B65}</c15:txfldGUID>
                      <c15:f>Diagramm!$K$60</c15:f>
                      <c15:dlblFieldTableCache>
                        <c:ptCount val="1"/>
                      </c15:dlblFieldTableCache>
                    </c15:dlblFTEntry>
                  </c15:dlblFieldTable>
                  <c15:showDataLabelsRange val="0"/>
                </c:ext>
                <c:ext xmlns:c16="http://schemas.microsoft.com/office/drawing/2014/chart" uri="{C3380CC4-5D6E-409C-BE32-E72D297353CC}">
                  <c16:uniqueId val="{00000025-4BF2-4F60-BE30-E29C85A3EC9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{4A644906-CE54-4A79-BCCF-40AF660CB924}</c15:txfldGUID>
                      <c15:f>Diagramm!$K$61</c15:f>
                      <c15:dlblFieldTableCache>
                        <c:ptCount val="1"/>
                      </c15:dlblFieldTableCache>
                    </c15:dlblFTEntry>
                  </c15:dlblFieldTable>
                  <c15:showDataLabelsRange val="0"/>
                </c:ext>
                <c:ext xmlns:c16="http://schemas.microsoft.com/office/drawing/2014/chart" uri="{C3380CC4-5D6E-409C-BE32-E72D297353CC}">
                  <c16:uniqueId val="{00000026-4BF2-4F60-BE30-E29C85A3EC9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{24624850-6611-4F48-A9ED-1A2A796DDA10}</c15:txfldGUID>
                      <c15:f>Diagramm!$K$62</c15:f>
                      <c15:dlblFieldTableCache>
                        <c:ptCount val="1"/>
                      </c15:dlblFieldTableCache>
                    </c15:dlblFTEntry>
                  </c15:dlblFieldTable>
                  <c15:showDataLabelsRange val="0"/>
                </c:ext>
                <c:ext xmlns:c16="http://schemas.microsoft.com/office/drawing/2014/chart" uri="{C3380CC4-5D6E-409C-BE32-E72D297353CC}">
                  <c16:uniqueId val="{00000027-4BF2-4F60-BE30-E29C85A3EC9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{A731FF16-233A-4440-9A88-199608336020}</c15:txfldGUID>
                      <c15:f>Diagramm!$K$63</c15:f>
                      <c15:dlblFieldTableCache>
                        <c:ptCount val="1"/>
                      </c15:dlblFieldTableCache>
                    </c15:dlblFTEntry>
                  </c15:dlblFieldTable>
                  <c15:showDataLabelsRange val="0"/>
                </c:ext>
                <c:ext xmlns:c16="http://schemas.microsoft.com/office/drawing/2014/chart" uri="{C3380CC4-5D6E-409C-BE32-E72D297353CC}">
                  <c16:uniqueId val="{00000028-4BF2-4F60-BE30-E29C85A3EC9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{E801808B-6858-414E-9D77-733B46E10348}</c15:txfldGUID>
                      <c15:f>Diagramm!$K$64</c15:f>
                      <c15:dlblFieldTableCache>
                        <c:ptCount val="1"/>
                      </c15:dlblFieldTableCache>
                    </c15:dlblFTEntry>
                  </c15:dlblFieldTable>
                  <c15:showDataLabelsRange val="0"/>
                </c:ext>
                <c:ext xmlns:c16="http://schemas.microsoft.com/office/drawing/2014/chart" uri="{C3380CC4-5D6E-409C-BE32-E72D297353CC}">
                  <c16:uniqueId val="{00000029-4BF2-4F60-BE30-E29C85A3EC9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{AA8232AB-F68F-4115-95E3-769F1A8476BE}</c15:txfldGUID>
                      <c15:f>Diagramm!$K$65</c15:f>
                      <c15:dlblFieldTableCache>
                        <c:ptCount val="1"/>
                      </c15:dlblFieldTableCache>
                    </c15:dlblFTEntry>
                  </c15:dlblFieldTable>
                  <c15:showDataLabelsRange val="0"/>
                </c:ext>
                <c:ext xmlns:c16="http://schemas.microsoft.com/office/drawing/2014/chart" uri="{C3380CC4-5D6E-409C-BE32-E72D297353CC}">
                  <c16:uniqueId val="{0000002A-4BF2-4F60-BE30-E29C85A3EC9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{BE56F283-9BBA-4144-AB17-03E45CD65A84}</c15:txfldGUID>
                      <c15:f>Diagramm!$K$66</c15:f>
                      <c15:dlblFieldTableCache>
                        <c:ptCount val="1"/>
                      </c15:dlblFieldTableCache>
                    </c15:dlblFTEntry>
                  </c15:dlblFieldTable>
                  <c15:showDataLabelsRange val="0"/>
                </c:ext>
                <c:ext xmlns:c16="http://schemas.microsoft.com/office/drawing/2014/chart" uri="{C3380CC4-5D6E-409C-BE32-E72D297353CC}">
                  <c16:uniqueId val="{0000002B-4BF2-4F60-BE30-E29C85A3EC9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{E7951796-D45E-4203-B9FD-4E1E9EDF8029}</c15:txfldGUID>
                      <c15:f>Diagramm!$K$67</c15:f>
                      <c15:dlblFieldTableCache>
                        <c:ptCount val="1"/>
                      </c15:dlblFieldTableCache>
                    </c15:dlblFTEntry>
                  </c15:dlblFieldTable>
                  <c15:showDataLabelsRange val="0"/>
                </c:ext>
                <c:ext xmlns:c16="http://schemas.microsoft.com/office/drawing/2014/chart" uri="{C3380CC4-5D6E-409C-BE32-E72D297353CC}">
                  <c16:uniqueId val="{0000002C-4BF2-4F60-BE30-E29C85A3EC9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BF2-4F60-BE30-E29C85A3EC9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{AF3280A5-9E75-4965-A0ED-D4DAE96E534E}</c15:txfldGUID>
                      <c15:f>Diagramm!$J$46</c15:f>
                      <c15:dlblFieldTableCache>
                        <c:ptCount val="1"/>
                      </c15:dlblFieldTableCache>
                    </c15:dlblFTEntry>
                  </c15:dlblFieldTable>
                  <c15:showDataLabelsRange val="0"/>
                </c:ext>
                <c:ext xmlns:c16="http://schemas.microsoft.com/office/drawing/2014/chart" uri="{C3380CC4-5D6E-409C-BE32-E72D297353CC}">
                  <c16:uniqueId val="{0000002E-4BF2-4F60-BE30-E29C85A3EC9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{EEC5A4AA-CBB4-4957-8972-6BA88BCA99EA}</c15:txfldGUID>
                      <c15:f>Diagramm!$J$47</c15:f>
                      <c15:dlblFieldTableCache>
                        <c:ptCount val="1"/>
                      </c15:dlblFieldTableCache>
                    </c15:dlblFTEntry>
                  </c15:dlblFieldTable>
                  <c15:showDataLabelsRange val="0"/>
                </c:ext>
                <c:ext xmlns:c16="http://schemas.microsoft.com/office/drawing/2014/chart" uri="{C3380CC4-5D6E-409C-BE32-E72D297353CC}">
                  <c16:uniqueId val="{0000002F-4BF2-4F60-BE30-E29C85A3EC9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{831C2D46-A49E-40BB-98B7-FD1944615A0E}</c15:txfldGUID>
                      <c15:f>Diagramm!$J$48</c15:f>
                      <c15:dlblFieldTableCache>
                        <c:ptCount val="1"/>
                      </c15:dlblFieldTableCache>
                    </c15:dlblFTEntry>
                  </c15:dlblFieldTable>
                  <c15:showDataLabelsRange val="0"/>
                </c:ext>
                <c:ext xmlns:c16="http://schemas.microsoft.com/office/drawing/2014/chart" uri="{C3380CC4-5D6E-409C-BE32-E72D297353CC}">
                  <c16:uniqueId val="{00000030-4BF2-4F60-BE30-E29C85A3EC9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{459081A2-B5FB-4B55-8F0F-55F253419512}</c15:txfldGUID>
                      <c15:f>Diagramm!$J$49</c15:f>
                      <c15:dlblFieldTableCache>
                        <c:ptCount val="1"/>
                      </c15:dlblFieldTableCache>
                    </c15:dlblFTEntry>
                  </c15:dlblFieldTable>
                  <c15:showDataLabelsRange val="0"/>
                </c:ext>
                <c:ext xmlns:c16="http://schemas.microsoft.com/office/drawing/2014/chart" uri="{C3380CC4-5D6E-409C-BE32-E72D297353CC}">
                  <c16:uniqueId val="{00000031-4BF2-4F60-BE30-E29C85A3EC9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{349F5567-00B3-4AA1-BF34-76D4717886E7}</c15:txfldGUID>
                      <c15:f>Diagramm!$J$50</c15:f>
                      <c15:dlblFieldTableCache>
                        <c:ptCount val="1"/>
                      </c15:dlblFieldTableCache>
                    </c15:dlblFTEntry>
                  </c15:dlblFieldTable>
                  <c15:showDataLabelsRange val="0"/>
                </c:ext>
                <c:ext xmlns:c16="http://schemas.microsoft.com/office/drawing/2014/chart" uri="{C3380CC4-5D6E-409C-BE32-E72D297353CC}">
                  <c16:uniqueId val="{00000032-4BF2-4F60-BE30-E29C85A3EC9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{17361618-9D90-4DFA-B28A-31C2CFAF0A42}</c15:txfldGUID>
                      <c15:f>Diagramm!$J$51</c15:f>
                      <c15:dlblFieldTableCache>
                        <c:ptCount val="1"/>
                      </c15:dlblFieldTableCache>
                    </c15:dlblFTEntry>
                  </c15:dlblFieldTable>
                  <c15:showDataLabelsRange val="0"/>
                </c:ext>
                <c:ext xmlns:c16="http://schemas.microsoft.com/office/drawing/2014/chart" uri="{C3380CC4-5D6E-409C-BE32-E72D297353CC}">
                  <c16:uniqueId val="{00000033-4BF2-4F60-BE30-E29C85A3EC9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{97135C35-A78A-48DA-995B-08FB9361940A}</c15:txfldGUID>
                      <c15:f>Diagramm!$J$52</c15:f>
                      <c15:dlblFieldTableCache>
                        <c:ptCount val="1"/>
                      </c15:dlblFieldTableCache>
                    </c15:dlblFTEntry>
                  </c15:dlblFieldTable>
                  <c15:showDataLabelsRange val="0"/>
                </c:ext>
                <c:ext xmlns:c16="http://schemas.microsoft.com/office/drawing/2014/chart" uri="{C3380CC4-5D6E-409C-BE32-E72D297353CC}">
                  <c16:uniqueId val="{00000034-4BF2-4F60-BE30-E29C85A3EC9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{ADA0317F-A1B3-4363-8A38-EE1FAE8470EA}</c15:txfldGUID>
                      <c15:f>Diagramm!$J$53</c15:f>
                      <c15:dlblFieldTableCache>
                        <c:ptCount val="1"/>
                      </c15:dlblFieldTableCache>
                    </c15:dlblFTEntry>
                  </c15:dlblFieldTable>
                  <c15:showDataLabelsRange val="0"/>
                </c:ext>
                <c:ext xmlns:c16="http://schemas.microsoft.com/office/drawing/2014/chart" uri="{C3380CC4-5D6E-409C-BE32-E72D297353CC}">
                  <c16:uniqueId val="{00000035-4BF2-4F60-BE30-E29C85A3EC9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{748BF575-1861-4ACE-A5B3-4E7FE51F4C2B}</c15:txfldGUID>
                      <c15:f>Diagramm!$J$54</c15:f>
                      <c15:dlblFieldTableCache>
                        <c:ptCount val="1"/>
                      </c15:dlblFieldTableCache>
                    </c15:dlblFTEntry>
                  </c15:dlblFieldTable>
                  <c15:showDataLabelsRange val="0"/>
                </c:ext>
                <c:ext xmlns:c16="http://schemas.microsoft.com/office/drawing/2014/chart" uri="{C3380CC4-5D6E-409C-BE32-E72D297353CC}">
                  <c16:uniqueId val="{00000036-4BF2-4F60-BE30-E29C85A3EC9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{0FE23D4D-5C58-4C7C-BC7B-DFDF23FFE88D}</c15:txfldGUID>
                      <c15:f>Diagramm!$J$55</c15:f>
                      <c15:dlblFieldTableCache>
                        <c:ptCount val="1"/>
                      </c15:dlblFieldTableCache>
                    </c15:dlblFTEntry>
                  </c15:dlblFieldTable>
                  <c15:showDataLabelsRange val="0"/>
                </c:ext>
                <c:ext xmlns:c16="http://schemas.microsoft.com/office/drawing/2014/chart" uri="{C3380CC4-5D6E-409C-BE32-E72D297353CC}">
                  <c16:uniqueId val="{00000037-4BF2-4F60-BE30-E29C85A3EC9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{09E863A0-FDAB-4E5F-8D4F-8F0057D73C42}</c15:txfldGUID>
                      <c15:f>Diagramm!$J$56</c15:f>
                      <c15:dlblFieldTableCache>
                        <c:ptCount val="1"/>
                      </c15:dlblFieldTableCache>
                    </c15:dlblFTEntry>
                  </c15:dlblFieldTable>
                  <c15:showDataLabelsRange val="0"/>
                </c:ext>
                <c:ext xmlns:c16="http://schemas.microsoft.com/office/drawing/2014/chart" uri="{C3380CC4-5D6E-409C-BE32-E72D297353CC}">
                  <c16:uniqueId val="{00000038-4BF2-4F60-BE30-E29C85A3EC9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{C15260AD-EC6F-4F40-9A42-7E5B5B2D0FCC}</c15:txfldGUID>
                      <c15:f>Diagramm!$J$57</c15:f>
                      <c15:dlblFieldTableCache>
                        <c:ptCount val="1"/>
                      </c15:dlblFieldTableCache>
                    </c15:dlblFTEntry>
                  </c15:dlblFieldTable>
                  <c15:showDataLabelsRange val="0"/>
                </c:ext>
                <c:ext xmlns:c16="http://schemas.microsoft.com/office/drawing/2014/chart" uri="{C3380CC4-5D6E-409C-BE32-E72D297353CC}">
                  <c16:uniqueId val="{00000039-4BF2-4F60-BE30-E29C85A3EC9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{2291B8C6-5241-4DD0-842A-EEC429BCCA77}</c15:txfldGUID>
                      <c15:f>Diagramm!$J$58</c15:f>
                      <c15:dlblFieldTableCache>
                        <c:ptCount val="1"/>
                      </c15:dlblFieldTableCache>
                    </c15:dlblFTEntry>
                  </c15:dlblFieldTable>
                  <c15:showDataLabelsRange val="0"/>
                </c:ext>
                <c:ext xmlns:c16="http://schemas.microsoft.com/office/drawing/2014/chart" uri="{C3380CC4-5D6E-409C-BE32-E72D297353CC}">
                  <c16:uniqueId val="{0000003A-4BF2-4F60-BE30-E29C85A3EC9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{FABE0B7E-2CBD-4481-9CF1-FA38C74B1C20}</c15:txfldGUID>
                      <c15:f>Diagramm!$J$59</c15:f>
                      <c15:dlblFieldTableCache>
                        <c:ptCount val="1"/>
                      </c15:dlblFieldTableCache>
                    </c15:dlblFTEntry>
                  </c15:dlblFieldTable>
                  <c15:showDataLabelsRange val="0"/>
                </c:ext>
                <c:ext xmlns:c16="http://schemas.microsoft.com/office/drawing/2014/chart" uri="{C3380CC4-5D6E-409C-BE32-E72D297353CC}">
                  <c16:uniqueId val="{0000003B-4BF2-4F60-BE30-E29C85A3EC9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{63746D0C-A90A-4215-9E3F-74B0B1609872}</c15:txfldGUID>
                      <c15:f>Diagramm!$J$60</c15:f>
                      <c15:dlblFieldTableCache>
                        <c:ptCount val="1"/>
                      </c15:dlblFieldTableCache>
                    </c15:dlblFTEntry>
                  </c15:dlblFieldTable>
                  <c15:showDataLabelsRange val="0"/>
                </c:ext>
                <c:ext xmlns:c16="http://schemas.microsoft.com/office/drawing/2014/chart" uri="{C3380CC4-5D6E-409C-BE32-E72D297353CC}">
                  <c16:uniqueId val="{0000003C-4BF2-4F60-BE30-E29C85A3EC9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{7AF18668-9812-4281-93CC-31E17901175E}</c15:txfldGUID>
                      <c15:f>Diagramm!$J$61</c15:f>
                      <c15:dlblFieldTableCache>
                        <c:ptCount val="1"/>
                      </c15:dlblFieldTableCache>
                    </c15:dlblFTEntry>
                  </c15:dlblFieldTable>
                  <c15:showDataLabelsRange val="0"/>
                </c:ext>
                <c:ext xmlns:c16="http://schemas.microsoft.com/office/drawing/2014/chart" uri="{C3380CC4-5D6E-409C-BE32-E72D297353CC}">
                  <c16:uniqueId val="{0000003D-4BF2-4F60-BE30-E29C85A3EC9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{79CD0120-4218-49B2-8341-2F7B7BA1225D}</c15:txfldGUID>
                      <c15:f>Diagramm!$J$62</c15:f>
                      <c15:dlblFieldTableCache>
                        <c:ptCount val="1"/>
                      </c15:dlblFieldTableCache>
                    </c15:dlblFTEntry>
                  </c15:dlblFieldTable>
                  <c15:showDataLabelsRange val="0"/>
                </c:ext>
                <c:ext xmlns:c16="http://schemas.microsoft.com/office/drawing/2014/chart" uri="{C3380CC4-5D6E-409C-BE32-E72D297353CC}">
                  <c16:uniqueId val="{0000003E-4BF2-4F60-BE30-E29C85A3EC9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{C44098E2-727E-4E2F-BFA0-4E0237A0E0DB}</c15:txfldGUID>
                      <c15:f>Diagramm!$J$63</c15:f>
                      <c15:dlblFieldTableCache>
                        <c:ptCount val="1"/>
                      </c15:dlblFieldTableCache>
                    </c15:dlblFTEntry>
                  </c15:dlblFieldTable>
                  <c15:showDataLabelsRange val="0"/>
                </c:ext>
                <c:ext xmlns:c16="http://schemas.microsoft.com/office/drawing/2014/chart" uri="{C3380CC4-5D6E-409C-BE32-E72D297353CC}">
                  <c16:uniqueId val="{0000003F-4BF2-4F60-BE30-E29C85A3EC9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{D31778C5-308C-439E-8E7A-6E4E0BA9F2DA}</c15:txfldGUID>
                      <c15:f>Diagramm!$J$64</c15:f>
                      <c15:dlblFieldTableCache>
                        <c:ptCount val="1"/>
                      </c15:dlblFieldTableCache>
                    </c15:dlblFTEntry>
                  </c15:dlblFieldTable>
                  <c15:showDataLabelsRange val="0"/>
                </c:ext>
                <c:ext xmlns:c16="http://schemas.microsoft.com/office/drawing/2014/chart" uri="{C3380CC4-5D6E-409C-BE32-E72D297353CC}">
                  <c16:uniqueId val="{00000040-4BF2-4F60-BE30-E29C85A3EC9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{99167114-6421-400D-BF9D-50BFB86E81A2}</c15:txfldGUID>
                      <c15:f>Diagramm!$J$65</c15:f>
                      <c15:dlblFieldTableCache>
                        <c:ptCount val="1"/>
                      </c15:dlblFieldTableCache>
                    </c15:dlblFTEntry>
                  </c15:dlblFieldTable>
                  <c15:showDataLabelsRange val="0"/>
                </c:ext>
                <c:ext xmlns:c16="http://schemas.microsoft.com/office/drawing/2014/chart" uri="{C3380CC4-5D6E-409C-BE32-E72D297353CC}">
                  <c16:uniqueId val="{00000041-4BF2-4F60-BE30-E29C85A3EC9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{08EA982E-E81B-4FD4-BBC2-B931EF754356}</c15:txfldGUID>
                      <c15:f>Diagramm!$J$66</c15:f>
                      <c15:dlblFieldTableCache>
                        <c:ptCount val="1"/>
                      </c15:dlblFieldTableCache>
                    </c15:dlblFTEntry>
                  </c15:dlblFieldTable>
                  <c15:showDataLabelsRange val="0"/>
                </c:ext>
                <c:ext xmlns:c16="http://schemas.microsoft.com/office/drawing/2014/chart" uri="{C3380CC4-5D6E-409C-BE32-E72D297353CC}">
                  <c16:uniqueId val="{00000042-4BF2-4F60-BE30-E29C85A3EC9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{C5E66498-9707-43EF-8A99-4906255F5731}</c15:txfldGUID>
                      <c15:f>Diagramm!$J$67</c15:f>
                      <c15:dlblFieldTableCache>
                        <c:ptCount val="1"/>
                      </c15:dlblFieldTableCache>
                    </c15:dlblFTEntry>
                  </c15:dlblFieldTable>
                  <c15:showDataLabelsRange val="0"/>
                </c:ext>
                <c:ext xmlns:c16="http://schemas.microsoft.com/office/drawing/2014/chart" uri="{C3380CC4-5D6E-409C-BE32-E72D297353CC}">
                  <c16:uniqueId val="{00000043-4BF2-4F60-BE30-E29C85A3EC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BF2-4F60-BE30-E29C85A3EC9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E5-4C64-92C3-D9D7CB1975D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E5-4C64-92C3-D9D7CB1975D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E5-4C64-92C3-D9D7CB1975D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5-4C64-92C3-D9D7CB1975D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E5-4C64-92C3-D9D7CB1975D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E5-4C64-92C3-D9D7CB1975D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E5-4C64-92C3-D9D7CB1975D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E5-4C64-92C3-D9D7CB1975D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E5-4C64-92C3-D9D7CB1975D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E5-4C64-92C3-D9D7CB1975D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E5-4C64-92C3-D9D7CB1975D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E5-4C64-92C3-D9D7CB1975D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E5-4C64-92C3-D9D7CB1975D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E5-4C64-92C3-D9D7CB1975D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E5-4C64-92C3-D9D7CB1975D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2E5-4C64-92C3-D9D7CB1975D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E5-4C64-92C3-D9D7CB1975D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E5-4C64-92C3-D9D7CB1975D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2E5-4C64-92C3-D9D7CB1975D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E5-4C64-92C3-D9D7CB1975D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2E5-4C64-92C3-D9D7CB1975D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2E5-4C64-92C3-D9D7CB1975D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2E5-4C64-92C3-D9D7CB1975D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2E5-4C64-92C3-D9D7CB1975D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2E5-4C64-92C3-D9D7CB1975D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2E5-4C64-92C3-D9D7CB1975D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2E5-4C64-92C3-D9D7CB1975D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2E5-4C64-92C3-D9D7CB1975D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2E5-4C64-92C3-D9D7CB1975D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2E5-4C64-92C3-D9D7CB1975D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2E5-4C64-92C3-D9D7CB1975D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2E5-4C64-92C3-D9D7CB1975D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2E5-4C64-92C3-D9D7CB1975D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2E5-4C64-92C3-D9D7CB1975D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2E5-4C64-92C3-D9D7CB1975D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2E5-4C64-92C3-D9D7CB1975D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2E5-4C64-92C3-D9D7CB1975D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2E5-4C64-92C3-D9D7CB1975D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2E5-4C64-92C3-D9D7CB1975D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2E5-4C64-92C3-D9D7CB1975D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2E5-4C64-92C3-D9D7CB1975D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2E5-4C64-92C3-D9D7CB1975D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2E5-4C64-92C3-D9D7CB1975D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2E5-4C64-92C3-D9D7CB1975D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2E5-4C64-92C3-D9D7CB1975D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2E5-4C64-92C3-D9D7CB1975D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2E5-4C64-92C3-D9D7CB1975D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2E5-4C64-92C3-D9D7CB1975D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2E5-4C64-92C3-D9D7CB1975D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2E5-4C64-92C3-D9D7CB1975D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2E5-4C64-92C3-D9D7CB1975D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2E5-4C64-92C3-D9D7CB1975D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2E5-4C64-92C3-D9D7CB1975D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2E5-4C64-92C3-D9D7CB1975D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2E5-4C64-92C3-D9D7CB1975D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2E5-4C64-92C3-D9D7CB1975D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2E5-4C64-92C3-D9D7CB1975D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2E5-4C64-92C3-D9D7CB1975D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2E5-4C64-92C3-D9D7CB1975D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2E5-4C64-92C3-D9D7CB1975D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2E5-4C64-92C3-D9D7CB1975D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2E5-4C64-92C3-D9D7CB1975D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2E5-4C64-92C3-D9D7CB1975D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2E5-4C64-92C3-D9D7CB1975D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2E5-4C64-92C3-D9D7CB1975D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2E5-4C64-92C3-D9D7CB1975D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2E5-4C64-92C3-D9D7CB1975D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2E5-4C64-92C3-D9D7CB1975D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2E5-4C64-92C3-D9D7CB1975D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100.5414545599794</c:v>
                </c:pt>
                <c:pt idx="2">
                  <c:v>102.8586137875634</c:v>
                </c:pt>
                <c:pt idx="3">
                  <c:v>102.4427589328907</c:v>
                </c:pt>
                <c:pt idx="4">
                  <c:v>103.20035150164877</c:v>
                </c:pt>
                <c:pt idx="5">
                  <c:v>103.24606446859785</c:v>
                </c:pt>
                <c:pt idx="6">
                  <c:v>105.75051371610915</c:v>
                </c:pt>
                <c:pt idx="7">
                  <c:v>104.95386540859847</c:v>
                </c:pt>
                <c:pt idx="8">
                  <c:v>104.76258105175329</c:v>
                </c:pt>
                <c:pt idx="9">
                  <c:v>105.43673636044898</c:v>
                </c:pt>
                <c:pt idx="10">
                  <c:v>107.31096800536129</c:v>
                </c:pt>
                <c:pt idx="11">
                  <c:v>107.11213878989344</c:v>
                </c:pt>
                <c:pt idx="12">
                  <c:v>106.58754920801175</c:v>
                </c:pt>
                <c:pt idx="13">
                  <c:v>107.2648112231991</c:v>
                </c:pt>
                <c:pt idx="14">
                  <c:v>108.78221543678075</c:v>
                </c:pt>
                <c:pt idx="15">
                  <c:v>108.67925030734204</c:v>
                </c:pt>
                <c:pt idx="16">
                  <c:v>108.66149769881812</c:v>
                </c:pt>
                <c:pt idx="17">
                  <c:v>109.05782468411451</c:v>
                </c:pt>
                <c:pt idx="18">
                  <c:v>111.440668563237</c:v>
                </c:pt>
                <c:pt idx="19">
                  <c:v>111.20012071773797</c:v>
                </c:pt>
                <c:pt idx="20">
                  <c:v>110.86148971014428</c:v>
                </c:pt>
                <c:pt idx="21">
                  <c:v>111.07718390370984</c:v>
                </c:pt>
                <c:pt idx="22">
                  <c:v>113.55855476014007</c:v>
                </c:pt>
                <c:pt idx="23">
                  <c:v>113.08544774297773</c:v>
                </c:pt>
                <c:pt idx="24">
                  <c:v>112.59236904122601</c:v>
                </c:pt>
              </c:numCache>
            </c:numRef>
          </c:val>
          <c:smooth val="0"/>
          <c:extLst>
            <c:ext xmlns:c16="http://schemas.microsoft.com/office/drawing/2014/chart" uri="{C3380CC4-5D6E-409C-BE32-E72D297353CC}">
              <c16:uniqueId val="{00000000-8B11-4C24-89EE-DE99ABA2CEA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100.86128739800544</c:v>
                </c:pt>
                <c:pt idx="2">
                  <c:v>103.94378966455122</c:v>
                </c:pt>
                <c:pt idx="3">
                  <c:v>103.20338470837112</c:v>
                </c:pt>
                <c:pt idx="4">
                  <c:v>100.6195225143548</c:v>
                </c:pt>
                <c:pt idx="5">
                  <c:v>101.94922937443336</c:v>
                </c:pt>
                <c:pt idx="6">
                  <c:v>105.68651153419965</c:v>
                </c:pt>
                <c:pt idx="7">
                  <c:v>104.95618011483832</c:v>
                </c:pt>
                <c:pt idx="8">
                  <c:v>104.3467311373023</c:v>
                </c:pt>
                <c:pt idx="9">
                  <c:v>105.64118061851515</c:v>
                </c:pt>
                <c:pt idx="10">
                  <c:v>109.04603606326182</c:v>
                </c:pt>
                <c:pt idx="11">
                  <c:v>108.970484537121</c:v>
                </c:pt>
                <c:pt idx="12">
                  <c:v>108.61287398005439</c:v>
                </c:pt>
                <c:pt idx="13">
                  <c:v>111.02548604815151</c:v>
                </c:pt>
                <c:pt idx="14">
                  <c:v>114.25909136697894</c:v>
                </c:pt>
                <c:pt idx="15">
                  <c:v>114.51092978744836</c:v>
                </c:pt>
                <c:pt idx="16">
                  <c:v>113.23662737987308</c:v>
                </c:pt>
                <c:pt idx="17">
                  <c:v>114.8080991236023</c:v>
                </c:pt>
                <c:pt idx="18">
                  <c:v>119.0641684295356</c:v>
                </c:pt>
                <c:pt idx="19">
                  <c:v>117.50277022262516</c:v>
                </c:pt>
                <c:pt idx="20">
                  <c:v>117.07968167623652</c:v>
                </c:pt>
                <c:pt idx="21">
                  <c:v>119.22030825022665</c:v>
                </c:pt>
                <c:pt idx="22">
                  <c:v>122.6704946106578</c:v>
                </c:pt>
                <c:pt idx="23">
                  <c:v>122.413619421779</c:v>
                </c:pt>
                <c:pt idx="24">
                  <c:v>118.33887377858365</c:v>
                </c:pt>
              </c:numCache>
            </c:numRef>
          </c:val>
          <c:smooth val="0"/>
          <c:extLst>
            <c:ext xmlns:c16="http://schemas.microsoft.com/office/drawing/2014/chart" uri="{C3380CC4-5D6E-409C-BE32-E72D297353CC}">
              <c16:uniqueId val="{00000001-8B11-4C24-89EE-DE99ABA2CEA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101.54631170271769</c:v>
                </c:pt>
                <c:pt idx="2">
                  <c:v>100.92512479201332</c:v>
                </c:pt>
                <c:pt idx="3">
                  <c:v>100.81641708264004</c:v>
                </c:pt>
                <c:pt idx="4">
                  <c:v>97.919023849140316</c:v>
                </c:pt>
                <c:pt idx="5">
                  <c:v>99.498613422074328</c:v>
                </c:pt>
                <c:pt idx="6">
                  <c:v>97.273433166943974</c:v>
                </c:pt>
                <c:pt idx="7">
                  <c:v>97.424292845257895</c:v>
                </c:pt>
                <c:pt idx="8">
                  <c:v>95.689406544647809</c:v>
                </c:pt>
                <c:pt idx="9">
                  <c:v>97.273433166943974</c:v>
                </c:pt>
                <c:pt idx="10">
                  <c:v>95.159179145867995</c:v>
                </c:pt>
                <c:pt idx="11">
                  <c:v>95.98003327787022</c:v>
                </c:pt>
                <c:pt idx="12">
                  <c:v>94.25845812534665</c:v>
                </c:pt>
                <c:pt idx="13">
                  <c:v>95.7271214642263</c:v>
                </c:pt>
                <c:pt idx="14">
                  <c:v>94.222961730449256</c:v>
                </c:pt>
                <c:pt idx="15">
                  <c:v>94.795341098169715</c:v>
                </c:pt>
                <c:pt idx="16">
                  <c:v>91.684969495285642</c:v>
                </c:pt>
                <c:pt idx="17">
                  <c:v>93.313366611203548</c:v>
                </c:pt>
                <c:pt idx="18">
                  <c:v>91.738214087631718</c:v>
                </c:pt>
                <c:pt idx="19">
                  <c:v>89.384359400998335</c:v>
                </c:pt>
                <c:pt idx="20">
                  <c:v>88.354963948973932</c:v>
                </c:pt>
                <c:pt idx="21">
                  <c:v>89.690515806988358</c:v>
                </c:pt>
                <c:pt idx="22">
                  <c:v>86.939545202440385</c:v>
                </c:pt>
                <c:pt idx="23">
                  <c:v>87.017193566278422</c:v>
                </c:pt>
                <c:pt idx="24">
                  <c:v>83.336661120354961</c:v>
                </c:pt>
              </c:numCache>
            </c:numRef>
          </c:val>
          <c:smooth val="0"/>
          <c:extLst>
            <c:ext xmlns:c16="http://schemas.microsoft.com/office/drawing/2014/chart" uri="{C3380CC4-5D6E-409C-BE32-E72D297353CC}">
              <c16:uniqueId val="{00000002-8B11-4C24-89EE-DE99ABA2CEA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B11-4C24-89EE-DE99ABA2CEA2}"/>
                </c:ext>
              </c:extLst>
            </c:dLbl>
            <c:dLbl>
              <c:idx val="1"/>
              <c:delete val="1"/>
              <c:extLst>
                <c:ext xmlns:c15="http://schemas.microsoft.com/office/drawing/2012/chart" uri="{CE6537A1-D6FC-4f65-9D91-7224C49458BB}"/>
                <c:ext xmlns:c16="http://schemas.microsoft.com/office/drawing/2014/chart" uri="{C3380CC4-5D6E-409C-BE32-E72D297353CC}">
                  <c16:uniqueId val="{00000004-8B11-4C24-89EE-DE99ABA2CEA2}"/>
                </c:ext>
              </c:extLst>
            </c:dLbl>
            <c:dLbl>
              <c:idx val="2"/>
              <c:delete val="1"/>
              <c:extLst>
                <c:ext xmlns:c15="http://schemas.microsoft.com/office/drawing/2012/chart" uri="{CE6537A1-D6FC-4f65-9D91-7224C49458BB}"/>
                <c:ext xmlns:c16="http://schemas.microsoft.com/office/drawing/2014/chart" uri="{C3380CC4-5D6E-409C-BE32-E72D297353CC}">
                  <c16:uniqueId val="{00000005-8B11-4C24-89EE-DE99ABA2CEA2}"/>
                </c:ext>
              </c:extLst>
            </c:dLbl>
            <c:dLbl>
              <c:idx val="3"/>
              <c:delete val="1"/>
              <c:extLst>
                <c:ext xmlns:c15="http://schemas.microsoft.com/office/drawing/2012/chart" uri="{CE6537A1-D6FC-4f65-9D91-7224C49458BB}"/>
                <c:ext xmlns:c16="http://schemas.microsoft.com/office/drawing/2014/chart" uri="{C3380CC4-5D6E-409C-BE32-E72D297353CC}">
                  <c16:uniqueId val="{00000006-8B11-4C24-89EE-DE99ABA2CEA2}"/>
                </c:ext>
              </c:extLst>
            </c:dLbl>
            <c:dLbl>
              <c:idx val="4"/>
              <c:delete val="1"/>
              <c:extLst>
                <c:ext xmlns:c15="http://schemas.microsoft.com/office/drawing/2012/chart" uri="{CE6537A1-D6FC-4f65-9D91-7224C49458BB}"/>
                <c:ext xmlns:c16="http://schemas.microsoft.com/office/drawing/2014/chart" uri="{C3380CC4-5D6E-409C-BE32-E72D297353CC}">
                  <c16:uniqueId val="{00000007-8B11-4C24-89EE-DE99ABA2CEA2}"/>
                </c:ext>
              </c:extLst>
            </c:dLbl>
            <c:dLbl>
              <c:idx val="5"/>
              <c:delete val="1"/>
              <c:extLst>
                <c:ext xmlns:c15="http://schemas.microsoft.com/office/drawing/2012/chart" uri="{CE6537A1-D6FC-4f65-9D91-7224C49458BB}"/>
                <c:ext xmlns:c16="http://schemas.microsoft.com/office/drawing/2014/chart" uri="{C3380CC4-5D6E-409C-BE32-E72D297353CC}">
                  <c16:uniqueId val="{00000008-8B11-4C24-89EE-DE99ABA2CEA2}"/>
                </c:ext>
              </c:extLst>
            </c:dLbl>
            <c:dLbl>
              <c:idx val="6"/>
              <c:delete val="1"/>
              <c:extLst>
                <c:ext xmlns:c15="http://schemas.microsoft.com/office/drawing/2012/chart" uri="{CE6537A1-D6FC-4f65-9D91-7224C49458BB}"/>
                <c:ext xmlns:c16="http://schemas.microsoft.com/office/drawing/2014/chart" uri="{C3380CC4-5D6E-409C-BE32-E72D297353CC}">
                  <c16:uniqueId val="{00000009-8B11-4C24-89EE-DE99ABA2CEA2}"/>
                </c:ext>
              </c:extLst>
            </c:dLbl>
            <c:dLbl>
              <c:idx val="7"/>
              <c:delete val="1"/>
              <c:extLst>
                <c:ext xmlns:c15="http://schemas.microsoft.com/office/drawing/2012/chart" uri="{CE6537A1-D6FC-4f65-9D91-7224C49458BB}"/>
                <c:ext xmlns:c16="http://schemas.microsoft.com/office/drawing/2014/chart" uri="{C3380CC4-5D6E-409C-BE32-E72D297353CC}">
                  <c16:uniqueId val="{0000000A-8B11-4C24-89EE-DE99ABA2CEA2}"/>
                </c:ext>
              </c:extLst>
            </c:dLbl>
            <c:dLbl>
              <c:idx val="8"/>
              <c:delete val="1"/>
              <c:extLst>
                <c:ext xmlns:c15="http://schemas.microsoft.com/office/drawing/2012/chart" uri="{CE6537A1-D6FC-4f65-9D91-7224C49458BB}"/>
                <c:ext xmlns:c16="http://schemas.microsoft.com/office/drawing/2014/chart" uri="{C3380CC4-5D6E-409C-BE32-E72D297353CC}">
                  <c16:uniqueId val="{0000000B-8B11-4C24-89EE-DE99ABA2CEA2}"/>
                </c:ext>
              </c:extLst>
            </c:dLbl>
            <c:dLbl>
              <c:idx val="9"/>
              <c:delete val="1"/>
              <c:extLst>
                <c:ext xmlns:c15="http://schemas.microsoft.com/office/drawing/2012/chart" uri="{CE6537A1-D6FC-4f65-9D91-7224C49458BB}"/>
                <c:ext xmlns:c16="http://schemas.microsoft.com/office/drawing/2014/chart" uri="{C3380CC4-5D6E-409C-BE32-E72D297353CC}">
                  <c16:uniqueId val="{0000000C-8B11-4C24-89EE-DE99ABA2CEA2}"/>
                </c:ext>
              </c:extLst>
            </c:dLbl>
            <c:dLbl>
              <c:idx val="10"/>
              <c:delete val="1"/>
              <c:extLst>
                <c:ext xmlns:c15="http://schemas.microsoft.com/office/drawing/2012/chart" uri="{CE6537A1-D6FC-4f65-9D91-7224C49458BB}"/>
                <c:ext xmlns:c16="http://schemas.microsoft.com/office/drawing/2014/chart" uri="{C3380CC4-5D6E-409C-BE32-E72D297353CC}">
                  <c16:uniqueId val="{0000000D-8B11-4C24-89EE-DE99ABA2CEA2}"/>
                </c:ext>
              </c:extLst>
            </c:dLbl>
            <c:dLbl>
              <c:idx val="11"/>
              <c:delete val="1"/>
              <c:extLst>
                <c:ext xmlns:c15="http://schemas.microsoft.com/office/drawing/2012/chart" uri="{CE6537A1-D6FC-4f65-9D91-7224C49458BB}"/>
                <c:ext xmlns:c16="http://schemas.microsoft.com/office/drawing/2014/chart" uri="{C3380CC4-5D6E-409C-BE32-E72D297353CC}">
                  <c16:uniqueId val="{0000000E-8B11-4C24-89EE-DE99ABA2CEA2}"/>
                </c:ext>
              </c:extLst>
            </c:dLbl>
            <c:dLbl>
              <c:idx val="12"/>
              <c:delete val="1"/>
              <c:extLst>
                <c:ext xmlns:c15="http://schemas.microsoft.com/office/drawing/2012/chart" uri="{CE6537A1-D6FC-4f65-9D91-7224C49458BB}"/>
                <c:ext xmlns:c16="http://schemas.microsoft.com/office/drawing/2014/chart" uri="{C3380CC4-5D6E-409C-BE32-E72D297353CC}">
                  <c16:uniqueId val="{0000000F-8B11-4C24-89EE-DE99ABA2CEA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B11-4C24-89EE-DE99ABA2CEA2}"/>
                </c:ext>
              </c:extLst>
            </c:dLbl>
            <c:dLbl>
              <c:idx val="14"/>
              <c:delete val="1"/>
              <c:extLst>
                <c:ext xmlns:c15="http://schemas.microsoft.com/office/drawing/2012/chart" uri="{CE6537A1-D6FC-4f65-9D91-7224C49458BB}"/>
                <c:ext xmlns:c16="http://schemas.microsoft.com/office/drawing/2014/chart" uri="{C3380CC4-5D6E-409C-BE32-E72D297353CC}">
                  <c16:uniqueId val="{00000011-8B11-4C24-89EE-DE99ABA2CEA2}"/>
                </c:ext>
              </c:extLst>
            </c:dLbl>
            <c:dLbl>
              <c:idx val="15"/>
              <c:delete val="1"/>
              <c:extLst>
                <c:ext xmlns:c15="http://schemas.microsoft.com/office/drawing/2012/chart" uri="{CE6537A1-D6FC-4f65-9D91-7224C49458BB}"/>
                <c:ext xmlns:c16="http://schemas.microsoft.com/office/drawing/2014/chart" uri="{C3380CC4-5D6E-409C-BE32-E72D297353CC}">
                  <c16:uniqueId val="{00000012-8B11-4C24-89EE-DE99ABA2CEA2}"/>
                </c:ext>
              </c:extLst>
            </c:dLbl>
            <c:dLbl>
              <c:idx val="16"/>
              <c:delete val="1"/>
              <c:extLst>
                <c:ext xmlns:c15="http://schemas.microsoft.com/office/drawing/2012/chart" uri="{CE6537A1-D6FC-4f65-9D91-7224C49458BB}"/>
                <c:ext xmlns:c16="http://schemas.microsoft.com/office/drawing/2014/chart" uri="{C3380CC4-5D6E-409C-BE32-E72D297353CC}">
                  <c16:uniqueId val="{00000013-8B11-4C24-89EE-DE99ABA2CEA2}"/>
                </c:ext>
              </c:extLst>
            </c:dLbl>
            <c:dLbl>
              <c:idx val="17"/>
              <c:delete val="1"/>
              <c:extLst>
                <c:ext xmlns:c15="http://schemas.microsoft.com/office/drawing/2012/chart" uri="{CE6537A1-D6FC-4f65-9D91-7224C49458BB}"/>
                <c:ext xmlns:c16="http://schemas.microsoft.com/office/drawing/2014/chart" uri="{C3380CC4-5D6E-409C-BE32-E72D297353CC}">
                  <c16:uniqueId val="{00000014-8B11-4C24-89EE-DE99ABA2CEA2}"/>
                </c:ext>
              </c:extLst>
            </c:dLbl>
            <c:dLbl>
              <c:idx val="18"/>
              <c:delete val="1"/>
              <c:extLst>
                <c:ext xmlns:c15="http://schemas.microsoft.com/office/drawing/2012/chart" uri="{CE6537A1-D6FC-4f65-9D91-7224C49458BB}"/>
                <c:ext xmlns:c16="http://schemas.microsoft.com/office/drawing/2014/chart" uri="{C3380CC4-5D6E-409C-BE32-E72D297353CC}">
                  <c16:uniqueId val="{00000015-8B11-4C24-89EE-DE99ABA2CEA2}"/>
                </c:ext>
              </c:extLst>
            </c:dLbl>
            <c:dLbl>
              <c:idx val="19"/>
              <c:delete val="1"/>
              <c:extLst>
                <c:ext xmlns:c15="http://schemas.microsoft.com/office/drawing/2012/chart" uri="{CE6537A1-D6FC-4f65-9D91-7224C49458BB}"/>
                <c:ext xmlns:c16="http://schemas.microsoft.com/office/drawing/2014/chart" uri="{C3380CC4-5D6E-409C-BE32-E72D297353CC}">
                  <c16:uniqueId val="{00000016-8B11-4C24-89EE-DE99ABA2CEA2}"/>
                </c:ext>
              </c:extLst>
            </c:dLbl>
            <c:dLbl>
              <c:idx val="20"/>
              <c:delete val="1"/>
              <c:extLst>
                <c:ext xmlns:c15="http://schemas.microsoft.com/office/drawing/2012/chart" uri="{CE6537A1-D6FC-4f65-9D91-7224C49458BB}"/>
                <c:ext xmlns:c16="http://schemas.microsoft.com/office/drawing/2014/chart" uri="{C3380CC4-5D6E-409C-BE32-E72D297353CC}">
                  <c16:uniqueId val="{00000017-8B11-4C24-89EE-DE99ABA2CEA2}"/>
                </c:ext>
              </c:extLst>
            </c:dLbl>
            <c:dLbl>
              <c:idx val="21"/>
              <c:delete val="1"/>
              <c:extLst>
                <c:ext xmlns:c15="http://schemas.microsoft.com/office/drawing/2012/chart" uri="{CE6537A1-D6FC-4f65-9D91-7224C49458BB}"/>
                <c:ext xmlns:c16="http://schemas.microsoft.com/office/drawing/2014/chart" uri="{C3380CC4-5D6E-409C-BE32-E72D297353CC}">
                  <c16:uniqueId val="{00000018-8B11-4C24-89EE-DE99ABA2CEA2}"/>
                </c:ext>
              </c:extLst>
            </c:dLbl>
            <c:dLbl>
              <c:idx val="22"/>
              <c:delete val="1"/>
              <c:extLst>
                <c:ext xmlns:c15="http://schemas.microsoft.com/office/drawing/2012/chart" uri="{CE6537A1-D6FC-4f65-9D91-7224C49458BB}"/>
                <c:ext xmlns:c16="http://schemas.microsoft.com/office/drawing/2014/chart" uri="{C3380CC4-5D6E-409C-BE32-E72D297353CC}">
                  <c16:uniqueId val="{00000019-8B11-4C24-89EE-DE99ABA2CEA2}"/>
                </c:ext>
              </c:extLst>
            </c:dLbl>
            <c:dLbl>
              <c:idx val="23"/>
              <c:delete val="1"/>
              <c:extLst>
                <c:ext xmlns:c15="http://schemas.microsoft.com/office/drawing/2012/chart" uri="{CE6537A1-D6FC-4f65-9D91-7224C49458BB}"/>
                <c:ext xmlns:c16="http://schemas.microsoft.com/office/drawing/2014/chart" uri="{C3380CC4-5D6E-409C-BE32-E72D297353CC}">
                  <c16:uniqueId val="{0000001A-8B11-4C24-89EE-DE99ABA2CEA2}"/>
                </c:ext>
              </c:extLst>
            </c:dLbl>
            <c:dLbl>
              <c:idx val="24"/>
              <c:delete val="1"/>
              <c:extLst>
                <c:ext xmlns:c15="http://schemas.microsoft.com/office/drawing/2012/chart" uri="{CE6537A1-D6FC-4f65-9D91-7224C49458BB}"/>
                <c:ext xmlns:c16="http://schemas.microsoft.com/office/drawing/2014/chart" uri="{C3380CC4-5D6E-409C-BE32-E72D297353CC}">
                  <c16:uniqueId val="{0000001B-8B11-4C24-89EE-DE99ABA2CEA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B11-4C24-89EE-DE99ABA2CEA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Mönchengladbach (365)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253692</v>
      </c>
      <c r="F11" s="238">
        <v>254803</v>
      </c>
      <c r="G11" s="238">
        <v>255869</v>
      </c>
      <c r="H11" s="238">
        <v>250278</v>
      </c>
      <c r="I11" s="265">
        <v>249792</v>
      </c>
      <c r="J11" s="263">
        <v>3900</v>
      </c>
      <c r="K11" s="266">
        <v>1.5612990007686396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17.82200463554231</v>
      </c>
      <c r="E13" s="115">
        <v>45213</v>
      </c>
      <c r="F13" s="114">
        <v>45554</v>
      </c>
      <c r="G13" s="114">
        <v>45920</v>
      </c>
      <c r="H13" s="114">
        <v>44663</v>
      </c>
      <c r="I13" s="140">
        <v>44168</v>
      </c>
      <c r="J13" s="115">
        <v>1045</v>
      </c>
      <c r="K13" s="116">
        <v>2.3659663104510051</v>
      </c>
    </row>
    <row r="14" spans="1:255" ht="14.1" customHeight="1" x14ac:dyDescent="0.2">
      <c r="A14" s="306" t="s">
        <v>230</v>
      </c>
      <c r="B14" s="307"/>
      <c r="C14" s="308"/>
      <c r="D14" s="113">
        <v>58.876511675575109</v>
      </c>
      <c r="E14" s="115">
        <v>149365</v>
      </c>
      <c r="F14" s="114">
        <v>150396</v>
      </c>
      <c r="G14" s="114">
        <v>151078</v>
      </c>
      <c r="H14" s="114">
        <v>147637</v>
      </c>
      <c r="I14" s="140">
        <v>147891</v>
      </c>
      <c r="J14" s="115">
        <v>1474</v>
      </c>
      <c r="K14" s="116">
        <v>0.99667998728793505</v>
      </c>
    </row>
    <row r="15" spans="1:255" ht="14.1" customHeight="1" x14ac:dyDescent="0.2">
      <c r="A15" s="306" t="s">
        <v>231</v>
      </c>
      <c r="B15" s="307"/>
      <c r="C15" s="308"/>
      <c r="D15" s="113">
        <v>11.718934771297478</v>
      </c>
      <c r="E15" s="115">
        <v>29730</v>
      </c>
      <c r="F15" s="114">
        <v>29636</v>
      </c>
      <c r="G15" s="114">
        <v>29664</v>
      </c>
      <c r="H15" s="114">
        <v>29182</v>
      </c>
      <c r="I15" s="140">
        <v>29104</v>
      </c>
      <c r="J15" s="115">
        <v>626</v>
      </c>
      <c r="K15" s="116">
        <v>2.1509070918086861</v>
      </c>
    </row>
    <row r="16" spans="1:255" ht="14.1" customHeight="1" x14ac:dyDescent="0.2">
      <c r="A16" s="306" t="s">
        <v>232</v>
      </c>
      <c r="B16" s="307"/>
      <c r="C16" s="308"/>
      <c r="D16" s="113">
        <v>11.245526070983713</v>
      </c>
      <c r="E16" s="115">
        <v>28529</v>
      </c>
      <c r="F16" s="114">
        <v>28353</v>
      </c>
      <c r="G16" s="114">
        <v>28332</v>
      </c>
      <c r="H16" s="114">
        <v>27981</v>
      </c>
      <c r="I16" s="140">
        <v>27771</v>
      </c>
      <c r="J16" s="115">
        <v>758</v>
      </c>
      <c r="K16" s="116">
        <v>2.7294659897014872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0.48089809690490831</v>
      </c>
      <c r="E18" s="115">
        <v>1220</v>
      </c>
      <c r="F18" s="114">
        <v>1025</v>
      </c>
      <c r="G18" s="114">
        <v>1269</v>
      </c>
      <c r="H18" s="114">
        <v>1342</v>
      </c>
      <c r="I18" s="140">
        <v>1136</v>
      </c>
      <c r="J18" s="115">
        <v>84</v>
      </c>
      <c r="K18" s="116">
        <v>7.394366197183099</v>
      </c>
    </row>
    <row r="19" spans="1:255" ht="14.1" customHeight="1" x14ac:dyDescent="0.2">
      <c r="A19" s="306" t="s">
        <v>235</v>
      </c>
      <c r="B19" s="307" t="s">
        <v>236</v>
      </c>
      <c r="C19" s="308"/>
      <c r="D19" s="113">
        <v>0.35160746101571982</v>
      </c>
      <c r="E19" s="115">
        <v>892</v>
      </c>
      <c r="F19" s="114">
        <v>703</v>
      </c>
      <c r="G19" s="114">
        <v>949</v>
      </c>
      <c r="H19" s="114">
        <v>1024</v>
      </c>
      <c r="I19" s="140">
        <v>824</v>
      </c>
      <c r="J19" s="115">
        <v>68</v>
      </c>
      <c r="K19" s="116">
        <v>8.2524271844660202</v>
      </c>
    </row>
    <row r="20" spans="1:255" ht="14.1" customHeight="1" x14ac:dyDescent="0.2">
      <c r="A20" s="306">
        <v>12</v>
      </c>
      <c r="B20" s="307" t="s">
        <v>237</v>
      </c>
      <c r="C20" s="308"/>
      <c r="D20" s="113">
        <v>1.3599167494442079</v>
      </c>
      <c r="E20" s="115">
        <v>3450</v>
      </c>
      <c r="F20" s="114">
        <v>3370</v>
      </c>
      <c r="G20" s="114">
        <v>3493</v>
      </c>
      <c r="H20" s="114">
        <v>3439</v>
      </c>
      <c r="I20" s="140">
        <v>3370</v>
      </c>
      <c r="J20" s="115">
        <v>80</v>
      </c>
      <c r="K20" s="116">
        <v>2.3738872403560829</v>
      </c>
    </row>
    <row r="21" spans="1:255" ht="14.1" customHeight="1" x14ac:dyDescent="0.2">
      <c r="A21" s="306">
        <v>21</v>
      </c>
      <c r="B21" s="307" t="s">
        <v>238</v>
      </c>
      <c r="C21" s="308"/>
      <c r="D21" s="113">
        <v>0.50967314696561183</v>
      </c>
      <c r="E21" s="115">
        <v>1293</v>
      </c>
      <c r="F21" s="114">
        <v>1286</v>
      </c>
      <c r="G21" s="114">
        <v>1299</v>
      </c>
      <c r="H21" s="114">
        <v>1296</v>
      </c>
      <c r="I21" s="140">
        <v>1291</v>
      </c>
      <c r="J21" s="115">
        <v>2</v>
      </c>
      <c r="K21" s="116">
        <v>0.15491866769945778</v>
      </c>
    </row>
    <row r="22" spans="1:255" ht="14.1" customHeight="1" x14ac:dyDescent="0.2">
      <c r="A22" s="306">
        <v>22</v>
      </c>
      <c r="B22" s="307" t="s">
        <v>239</v>
      </c>
      <c r="C22" s="308"/>
      <c r="D22" s="113">
        <v>0.89202655188180946</v>
      </c>
      <c r="E22" s="115">
        <v>2263</v>
      </c>
      <c r="F22" s="114">
        <v>2256</v>
      </c>
      <c r="G22" s="114">
        <v>2278</v>
      </c>
      <c r="H22" s="114">
        <v>2229</v>
      </c>
      <c r="I22" s="140">
        <v>2227</v>
      </c>
      <c r="J22" s="115">
        <v>36</v>
      </c>
      <c r="K22" s="116">
        <v>1.6165244723843737</v>
      </c>
    </row>
    <row r="23" spans="1:255" ht="14.1" customHeight="1" x14ac:dyDescent="0.2">
      <c r="A23" s="306">
        <v>23</v>
      </c>
      <c r="B23" s="307" t="s">
        <v>240</v>
      </c>
      <c r="C23" s="308"/>
      <c r="D23" s="113">
        <v>0.84945524494268643</v>
      </c>
      <c r="E23" s="115">
        <v>2155</v>
      </c>
      <c r="F23" s="114">
        <v>2198</v>
      </c>
      <c r="G23" s="114">
        <v>2188</v>
      </c>
      <c r="H23" s="114">
        <v>2192</v>
      </c>
      <c r="I23" s="140">
        <v>2210</v>
      </c>
      <c r="J23" s="115">
        <v>-55</v>
      </c>
      <c r="K23" s="116">
        <v>-2.4886877828054299</v>
      </c>
    </row>
    <row r="24" spans="1:255" ht="14.1" customHeight="1" x14ac:dyDescent="0.2">
      <c r="A24" s="306">
        <v>24</v>
      </c>
      <c r="B24" s="307" t="s">
        <v>241</v>
      </c>
      <c r="C24" s="308"/>
      <c r="D24" s="113">
        <v>2.5499424498998784</v>
      </c>
      <c r="E24" s="115">
        <v>6469</v>
      </c>
      <c r="F24" s="114">
        <v>6584</v>
      </c>
      <c r="G24" s="114">
        <v>6754</v>
      </c>
      <c r="H24" s="114">
        <v>6711</v>
      </c>
      <c r="I24" s="140">
        <v>6688</v>
      </c>
      <c r="J24" s="115">
        <v>-219</v>
      </c>
      <c r="K24" s="116">
        <v>-3.2745215311004783</v>
      </c>
    </row>
    <row r="25" spans="1:255" ht="14.1" customHeight="1" x14ac:dyDescent="0.2">
      <c r="A25" s="306">
        <v>25</v>
      </c>
      <c r="B25" s="307" t="s">
        <v>242</v>
      </c>
      <c r="C25" s="308"/>
      <c r="D25" s="113">
        <v>5.6639547167431372</v>
      </c>
      <c r="E25" s="115">
        <v>14369</v>
      </c>
      <c r="F25" s="114">
        <v>14499</v>
      </c>
      <c r="G25" s="114">
        <v>14566</v>
      </c>
      <c r="H25" s="114">
        <v>14210</v>
      </c>
      <c r="I25" s="140">
        <v>14268</v>
      </c>
      <c r="J25" s="115">
        <v>101</v>
      </c>
      <c r="K25" s="116">
        <v>0.70787776843285677</v>
      </c>
    </row>
    <row r="26" spans="1:255" ht="14.1" customHeight="1" x14ac:dyDescent="0.2">
      <c r="A26" s="306">
        <v>26</v>
      </c>
      <c r="B26" s="307" t="s">
        <v>243</v>
      </c>
      <c r="C26" s="308"/>
      <c r="D26" s="113">
        <v>3.1948189142740016</v>
      </c>
      <c r="E26" s="115">
        <v>8105</v>
      </c>
      <c r="F26" s="114">
        <v>8170</v>
      </c>
      <c r="G26" s="114">
        <v>8203</v>
      </c>
      <c r="H26" s="114">
        <v>8044</v>
      </c>
      <c r="I26" s="140">
        <v>8089</v>
      </c>
      <c r="J26" s="115">
        <v>16</v>
      </c>
      <c r="K26" s="116">
        <v>0.19779948077636297</v>
      </c>
    </row>
    <row r="27" spans="1:255" ht="14.1" customHeight="1" x14ac:dyDescent="0.2">
      <c r="A27" s="306">
        <v>27</v>
      </c>
      <c r="B27" s="307" t="s">
        <v>244</v>
      </c>
      <c r="C27" s="308"/>
      <c r="D27" s="113">
        <v>2.5613736341705691</v>
      </c>
      <c r="E27" s="115">
        <v>6498</v>
      </c>
      <c r="F27" s="114">
        <v>6545</v>
      </c>
      <c r="G27" s="114">
        <v>6598</v>
      </c>
      <c r="H27" s="114">
        <v>6484</v>
      </c>
      <c r="I27" s="140">
        <v>6522</v>
      </c>
      <c r="J27" s="115">
        <v>-24</v>
      </c>
      <c r="K27" s="116">
        <v>-0.36798528058877644</v>
      </c>
    </row>
    <row r="28" spans="1:255" ht="14.1" customHeight="1" x14ac:dyDescent="0.2">
      <c r="A28" s="306">
        <v>28</v>
      </c>
      <c r="B28" s="307" t="s">
        <v>245</v>
      </c>
      <c r="C28" s="308"/>
      <c r="D28" s="113">
        <v>0.41073427620894626</v>
      </c>
      <c r="E28" s="115">
        <v>1042</v>
      </c>
      <c r="F28" s="114">
        <v>1057</v>
      </c>
      <c r="G28" s="114">
        <v>1067</v>
      </c>
      <c r="H28" s="114">
        <v>1068</v>
      </c>
      <c r="I28" s="140">
        <v>1076</v>
      </c>
      <c r="J28" s="115">
        <v>-34</v>
      </c>
      <c r="K28" s="116">
        <v>-3.1598513011152418</v>
      </c>
    </row>
    <row r="29" spans="1:255" ht="14.1" customHeight="1" x14ac:dyDescent="0.2">
      <c r="A29" s="306">
        <v>29</v>
      </c>
      <c r="B29" s="307" t="s">
        <v>246</v>
      </c>
      <c r="C29" s="308"/>
      <c r="D29" s="113">
        <v>2.0047932138183309</v>
      </c>
      <c r="E29" s="115">
        <v>5086</v>
      </c>
      <c r="F29" s="114">
        <v>5228</v>
      </c>
      <c r="G29" s="114">
        <v>5174</v>
      </c>
      <c r="H29" s="114">
        <v>5110</v>
      </c>
      <c r="I29" s="140">
        <v>5144</v>
      </c>
      <c r="J29" s="115">
        <v>-58</v>
      </c>
      <c r="K29" s="116">
        <v>-1.1275272161741836</v>
      </c>
    </row>
    <row r="30" spans="1:255" ht="14.1" customHeight="1" x14ac:dyDescent="0.2">
      <c r="A30" s="306" t="s">
        <v>247</v>
      </c>
      <c r="B30" s="307" t="s">
        <v>248</v>
      </c>
      <c r="C30" s="308"/>
      <c r="D30" s="113">
        <v>0.71977043028554311</v>
      </c>
      <c r="E30" s="115">
        <v>1826</v>
      </c>
      <c r="F30" s="114">
        <v>1888</v>
      </c>
      <c r="G30" s="114">
        <v>1852</v>
      </c>
      <c r="H30" s="114">
        <v>1847</v>
      </c>
      <c r="I30" s="140">
        <v>1842</v>
      </c>
      <c r="J30" s="115">
        <v>-16</v>
      </c>
      <c r="K30" s="116">
        <v>-0.86862106406080353</v>
      </c>
    </row>
    <row r="31" spans="1:255" ht="14.1" customHeight="1" x14ac:dyDescent="0.2">
      <c r="A31" s="306" t="s">
        <v>249</v>
      </c>
      <c r="B31" s="307" t="s">
        <v>250</v>
      </c>
      <c r="C31" s="308"/>
      <c r="D31" s="113">
        <v>1.2061870299418191</v>
      </c>
      <c r="E31" s="115">
        <v>3060</v>
      </c>
      <c r="F31" s="114">
        <v>3137</v>
      </c>
      <c r="G31" s="114">
        <v>3116</v>
      </c>
      <c r="H31" s="114">
        <v>3062</v>
      </c>
      <c r="I31" s="140">
        <v>3101</v>
      </c>
      <c r="J31" s="115">
        <v>-41</v>
      </c>
      <c r="K31" s="116">
        <v>-1.3221541438245727</v>
      </c>
    </row>
    <row r="32" spans="1:255" ht="14.1" customHeight="1" x14ac:dyDescent="0.2">
      <c r="A32" s="306">
        <v>31</v>
      </c>
      <c r="B32" s="307" t="s">
        <v>251</v>
      </c>
      <c r="C32" s="308"/>
      <c r="D32" s="113">
        <v>0.5999400848272709</v>
      </c>
      <c r="E32" s="115">
        <v>1522</v>
      </c>
      <c r="F32" s="114">
        <v>1503</v>
      </c>
      <c r="G32" s="114">
        <v>1489</v>
      </c>
      <c r="H32" s="114">
        <v>1468</v>
      </c>
      <c r="I32" s="140">
        <v>1469</v>
      </c>
      <c r="J32" s="115">
        <v>53</v>
      </c>
      <c r="K32" s="116">
        <v>3.6078965282505107</v>
      </c>
    </row>
    <row r="33" spans="1:11" ht="14.1" customHeight="1" x14ac:dyDescent="0.2">
      <c r="A33" s="306">
        <v>32</v>
      </c>
      <c r="B33" s="307" t="s">
        <v>252</v>
      </c>
      <c r="C33" s="308"/>
      <c r="D33" s="113">
        <v>1.550305094366397</v>
      </c>
      <c r="E33" s="115">
        <v>3933</v>
      </c>
      <c r="F33" s="114">
        <v>3816</v>
      </c>
      <c r="G33" s="114">
        <v>3882</v>
      </c>
      <c r="H33" s="114">
        <v>3745</v>
      </c>
      <c r="I33" s="140">
        <v>3761</v>
      </c>
      <c r="J33" s="115">
        <v>172</v>
      </c>
      <c r="K33" s="116">
        <v>4.5732517947354427</v>
      </c>
    </row>
    <row r="34" spans="1:11" ht="14.1" customHeight="1" x14ac:dyDescent="0.2">
      <c r="A34" s="306">
        <v>33</v>
      </c>
      <c r="B34" s="307" t="s">
        <v>253</v>
      </c>
      <c r="C34" s="308"/>
      <c r="D34" s="113">
        <v>0.83014048531289908</v>
      </c>
      <c r="E34" s="115">
        <v>2106</v>
      </c>
      <c r="F34" s="114">
        <v>2091</v>
      </c>
      <c r="G34" s="114">
        <v>2195</v>
      </c>
      <c r="H34" s="114">
        <v>2118</v>
      </c>
      <c r="I34" s="140">
        <v>2106</v>
      </c>
      <c r="J34" s="115">
        <v>0</v>
      </c>
      <c r="K34" s="116">
        <v>0</v>
      </c>
    </row>
    <row r="35" spans="1:11" ht="14.1" customHeight="1" x14ac:dyDescent="0.2">
      <c r="A35" s="306">
        <v>34</v>
      </c>
      <c r="B35" s="307" t="s">
        <v>254</v>
      </c>
      <c r="C35" s="308"/>
      <c r="D35" s="113">
        <v>1.9953329233874146</v>
      </c>
      <c r="E35" s="115">
        <v>5062</v>
      </c>
      <c r="F35" s="114">
        <v>5090</v>
      </c>
      <c r="G35" s="114">
        <v>5136</v>
      </c>
      <c r="H35" s="114">
        <v>4996</v>
      </c>
      <c r="I35" s="140">
        <v>4995</v>
      </c>
      <c r="J35" s="115">
        <v>67</v>
      </c>
      <c r="K35" s="116">
        <v>1.3413413413413413</v>
      </c>
    </row>
    <row r="36" spans="1:11" ht="14.1" customHeight="1" x14ac:dyDescent="0.2">
      <c r="A36" s="306">
        <v>41</v>
      </c>
      <c r="B36" s="307" t="s">
        <v>255</v>
      </c>
      <c r="C36" s="308"/>
      <c r="D36" s="113">
        <v>2.2192264635857653</v>
      </c>
      <c r="E36" s="115">
        <v>5630</v>
      </c>
      <c r="F36" s="114">
        <v>5699</v>
      </c>
      <c r="G36" s="114">
        <v>5726</v>
      </c>
      <c r="H36" s="114">
        <v>5577</v>
      </c>
      <c r="I36" s="140">
        <v>5588</v>
      </c>
      <c r="J36" s="115">
        <v>42</v>
      </c>
      <c r="K36" s="116">
        <v>0.7516105941302792</v>
      </c>
    </row>
    <row r="37" spans="1:11" ht="14.1" customHeight="1" x14ac:dyDescent="0.2">
      <c r="A37" s="306">
        <v>42</v>
      </c>
      <c r="B37" s="307" t="s">
        <v>256</v>
      </c>
      <c r="C37" s="308"/>
      <c r="D37" s="113">
        <v>8.8296044021884804E-2</v>
      </c>
      <c r="E37" s="115">
        <v>224</v>
      </c>
      <c r="F37" s="114">
        <v>221</v>
      </c>
      <c r="G37" s="114">
        <v>223</v>
      </c>
      <c r="H37" s="114">
        <v>224</v>
      </c>
      <c r="I37" s="140">
        <v>220</v>
      </c>
      <c r="J37" s="115">
        <v>4</v>
      </c>
      <c r="K37" s="116">
        <v>1.8181818181818181</v>
      </c>
    </row>
    <row r="38" spans="1:11" ht="14.1" customHeight="1" x14ac:dyDescent="0.2">
      <c r="A38" s="306">
        <v>43</v>
      </c>
      <c r="B38" s="307" t="s">
        <v>257</v>
      </c>
      <c r="C38" s="308"/>
      <c r="D38" s="113">
        <v>1.8865395834318781</v>
      </c>
      <c r="E38" s="115">
        <v>4786</v>
      </c>
      <c r="F38" s="114">
        <v>4741</v>
      </c>
      <c r="G38" s="114">
        <v>4737</v>
      </c>
      <c r="H38" s="114">
        <v>4577</v>
      </c>
      <c r="I38" s="140">
        <v>4554</v>
      </c>
      <c r="J38" s="115">
        <v>232</v>
      </c>
      <c r="K38" s="116">
        <v>5.0944224857268336</v>
      </c>
    </row>
    <row r="39" spans="1:11" ht="14.1" customHeight="1" x14ac:dyDescent="0.2">
      <c r="A39" s="306">
        <v>51</v>
      </c>
      <c r="B39" s="307" t="s">
        <v>258</v>
      </c>
      <c r="C39" s="308"/>
      <c r="D39" s="113">
        <v>9.2860634154801893</v>
      </c>
      <c r="E39" s="115">
        <v>23558</v>
      </c>
      <c r="F39" s="114">
        <v>24259</v>
      </c>
      <c r="G39" s="114">
        <v>24449</v>
      </c>
      <c r="H39" s="114">
        <v>23091</v>
      </c>
      <c r="I39" s="140">
        <v>23086</v>
      </c>
      <c r="J39" s="115">
        <v>472</v>
      </c>
      <c r="K39" s="116">
        <v>2.0445291518669322</v>
      </c>
    </row>
    <row r="40" spans="1:11" ht="14.1" customHeight="1" x14ac:dyDescent="0.2">
      <c r="A40" s="306" t="s">
        <v>259</v>
      </c>
      <c r="B40" s="307" t="s">
        <v>260</v>
      </c>
      <c r="C40" s="308"/>
      <c r="D40" s="113">
        <v>8.2001009097645969</v>
      </c>
      <c r="E40" s="115">
        <v>20803</v>
      </c>
      <c r="F40" s="114">
        <v>21482</v>
      </c>
      <c r="G40" s="114">
        <v>21658</v>
      </c>
      <c r="H40" s="114">
        <v>20340</v>
      </c>
      <c r="I40" s="140">
        <v>20306</v>
      </c>
      <c r="J40" s="115">
        <v>497</v>
      </c>
      <c r="K40" s="116">
        <v>2.4475524475524475</v>
      </c>
    </row>
    <row r="41" spans="1:11" ht="14.1" customHeight="1" x14ac:dyDescent="0.2">
      <c r="A41" s="306"/>
      <c r="B41" s="307" t="s">
        <v>261</v>
      </c>
      <c r="C41" s="308"/>
      <c r="D41" s="113">
        <v>7.4925500212856537</v>
      </c>
      <c r="E41" s="115">
        <v>19008</v>
      </c>
      <c r="F41" s="114">
        <v>19646</v>
      </c>
      <c r="G41" s="114">
        <v>19330</v>
      </c>
      <c r="H41" s="114">
        <v>18005</v>
      </c>
      <c r="I41" s="140">
        <v>17985</v>
      </c>
      <c r="J41" s="115">
        <v>1023</v>
      </c>
      <c r="K41" s="116">
        <v>5.6880733944954125</v>
      </c>
    </row>
    <row r="42" spans="1:11" ht="14.1" customHeight="1" x14ac:dyDescent="0.2">
      <c r="A42" s="306">
        <v>52</v>
      </c>
      <c r="B42" s="307" t="s">
        <v>262</v>
      </c>
      <c r="C42" s="308"/>
      <c r="D42" s="113">
        <v>3.949277076139571</v>
      </c>
      <c r="E42" s="115">
        <v>10019</v>
      </c>
      <c r="F42" s="114">
        <v>9952</v>
      </c>
      <c r="G42" s="114">
        <v>9828</v>
      </c>
      <c r="H42" s="114">
        <v>9757</v>
      </c>
      <c r="I42" s="140">
        <v>9668</v>
      </c>
      <c r="J42" s="115">
        <v>351</v>
      </c>
      <c r="K42" s="116">
        <v>3.6305337194869671</v>
      </c>
    </row>
    <row r="43" spans="1:11" ht="14.1" customHeight="1" x14ac:dyDescent="0.2">
      <c r="A43" s="306" t="s">
        <v>263</v>
      </c>
      <c r="B43" s="307" t="s">
        <v>264</v>
      </c>
      <c r="C43" s="308"/>
      <c r="D43" s="113">
        <v>3.3205619412515963</v>
      </c>
      <c r="E43" s="115">
        <v>8424</v>
      </c>
      <c r="F43" s="114">
        <v>8332</v>
      </c>
      <c r="G43" s="114">
        <v>8200</v>
      </c>
      <c r="H43" s="114">
        <v>8211</v>
      </c>
      <c r="I43" s="140">
        <v>8124</v>
      </c>
      <c r="J43" s="115">
        <v>300</v>
      </c>
      <c r="K43" s="116">
        <v>3.692762186115214</v>
      </c>
    </row>
    <row r="44" spans="1:11" ht="14.1" customHeight="1" x14ac:dyDescent="0.2">
      <c r="A44" s="306">
        <v>53</v>
      </c>
      <c r="B44" s="307" t="s">
        <v>265</v>
      </c>
      <c r="C44" s="308"/>
      <c r="D44" s="113">
        <v>0.97559245068823608</v>
      </c>
      <c r="E44" s="115">
        <v>2475</v>
      </c>
      <c r="F44" s="114">
        <v>2432</v>
      </c>
      <c r="G44" s="114">
        <v>2431</v>
      </c>
      <c r="H44" s="114">
        <v>2322</v>
      </c>
      <c r="I44" s="140">
        <v>2319</v>
      </c>
      <c r="J44" s="115">
        <v>156</v>
      </c>
      <c r="K44" s="116">
        <v>6.7270375161707632</v>
      </c>
    </row>
    <row r="45" spans="1:11" ht="14.1" customHeight="1" x14ac:dyDescent="0.2">
      <c r="A45" s="306" t="s">
        <v>266</v>
      </c>
      <c r="B45" s="307" t="s">
        <v>267</v>
      </c>
      <c r="C45" s="308"/>
      <c r="D45" s="113">
        <v>0.9164656354950097</v>
      </c>
      <c r="E45" s="115">
        <v>2325</v>
      </c>
      <c r="F45" s="114">
        <v>2284</v>
      </c>
      <c r="G45" s="114">
        <v>2280</v>
      </c>
      <c r="H45" s="114">
        <v>2179</v>
      </c>
      <c r="I45" s="140">
        <v>2179</v>
      </c>
      <c r="J45" s="115">
        <v>146</v>
      </c>
      <c r="K45" s="116">
        <v>6.7003212482790273</v>
      </c>
    </row>
    <row r="46" spans="1:11" ht="14.1" customHeight="1" x14ac:dyDescent="0.2">
      <c r="A46" s="306">
        <v>54</v>
      </c>
      <c r="B46" s="307" t="s">
        <v>268</v>
      </c>
      <c r="C46" s="308"/>
      <c r="D46" s="113">
        <v>2.6003973321980984</v>
      </c>
      <c r="E46" s="115">
        <v>6597</v>
      </c>
      <c r="F46" s="114">
        <v>6560</v>
      </c>
      <c r="G46" s="114">
        <v>6681</v>
      </c>
      <c r="H46" s="114">
        <v>6621</v>
      </c>
      <c r="I46" s="140">
        <v>6508</v>
      </c>
      <c r="J46" s="115">
        <v>89</v>
      </c>
      <c r="K46" s="116">
        <v>1.3675476336816226</v>
      </c>
    </row>
    <row r="47" spans="1:11" ht="14.1" customHeight="1" x14ac:dyDescent="0.2">
      <c r="A47" s="306">
        <v>61</v>
      </c>
      <c r="B47" s="307" t="s">
        <v>269</v>
      </c>
      <c r="C47" s="308"/>
      <c r="D47" s="113">
        <v>3.896062942465667</v>
      </c>
      <c r="E47" s="115">
        <v>9884</v>
      </c>
      <c r="F47" s="114">
        <v>9842</v>
      </c>
      <c r="G47" s="114">
        <v>9881</v>
      </c>
      <c r="H47" s="114">
        <v>9604</v>
      </c>
      <c r="I47" s="140">
        <v>9609</v>
      </c>
      <c r="J47" s="115">
        <v>275</v>
      </c>
      <c r="K47" s="116">
        <v>2.8619003018003957</v>
      </c>
    </row>
    <row r="48" spans="1:11" ht="14.1" customHeight="1" x14ac:dyDescent="0.2">
      <c r="A48" s="306">
        <v>62</v>
      </c>
      <c r="B48" s="307" t="s">
        <v>270</v>
      </c>
      <c r="C48" s="308"/>
      <c r="D48" s="113">
        <v>6.7842107752708012</v>
      </c>
      <c r="E48" s="115">
        <v>17211</v>
      </c>
      <c r="F48" s="114">
        <v>17452</v>
      </c>
      <c r="G48" s="114">
        <v>17480</v>
      </c>
      <c r="H48" s="114">
        <v>17234</v>
      </c>
      <c r="I48" s="140">
        <v>17244</v>
      </c>
      <c r="J48" s="115">
        <v>-33</v>
      </c>
      <c r="K48" s="116">
        <v>-0.19137091162143355</v>
      </c>
    </row>
    <row r="49" spans="1:11" ht="14.1" customHeight="1" x14ac:dyDescent="0.2">
      <c r="A49" s="306">
        <v>63</v>
      </c>
      <c r="B49" s="307" t="s">
        <v>271</v>
      </c>
      <c r="C49" s="308"/>
      <c r="D49" s="113">
        <v>1.9231982088516784</v>
      </c>
      <c r="E49" s="115">
        <v>4879</v>
      </c>
      <c r="F49" s="114">
        <v>4984</v>
      </c>
      <c r="G49" s="114">
        <v>5057</v>
      </c>
      <c r="H49" s="114">
        <v>4930</v>
      </c>
      <c r="I49" s="140">
        <v>4805</v>
      </c>
      <c r="J49" s="115">
        <v>74</v>
      </c>
      <c r="K49" s="116">
        <v>1.5400624349635796</v>
      </c>
    </row>
    <row r="50" spans="1:11" ht="14.1" customHeight="1" x14ac:dyDescent="0.2">
      <c r="A50" s="306" t="s">
        <v>272</v>
      </c>
      <c r="B50" s="307" t="s">
        <v>273</v>
      </c>
      <c r="C50" s="308"/>
      <c r="D50" s="113">
        <v>0.56249310187156076</v>
      </c>
      <c r="E50" s="115">
        <v>1427</v>
      </c>
      <c r="F50" s="114">
        <v>1476</v>
      </c>
      <c r="G50" s="114">
        <v>1482</v>
      </c>
      <c r="H50" s="114">
        <v>1384</v>
      </c>
      <c r="I50" s="140">
        <v>1354</v>
      </c>
      <c r="J50" s="115">
        <v>73</v>
      </c>
      <c r="K50" s="116">
        <v>5.3914327917282128</v>
      </c>
    </row>
    <row r="51" spans="1:11" ht="14.1" customHeight="1" x14ac:dyDescent="0.2">
      <c r="A51" s="306" t="s">
        <v>274</v>
      </c>
      <c r="B51" s="307" t="s">
        <v>275</v>
      </c>
      <c r="C51" s="308"/>
      <c r="D51" s="113">
        <v>1.053639846743295</v>
      </c>
      <c r="E51" s="115">
        <v>2673</v>
      </c>
      <c r="F51" s="114">
        <v>2715</v>
      </c>
      <c r="G51" s="114">
        <v>2774</v>
      </c>
      <c r="H51" s="114">
        <v>2792</v>
      </c>
      <c r="I51" s="140">
        <v>2701</v>
      </c>
      <c r="J51" s="115">
        <v>-28</v>
      </c>
      <c r="K51" s="116">
        <v>-1.036653091447612</v>
      </c>
    </row>
    <row r="52" spans="1:11" ht="14.1" customHeight="1" x14ac:dyDescent="0.2">
      <c r="A52" s="306">
        <v>71</v>
      </c>
      <c r="B52" s="307" t="s">
        <v>276</v>
      </c>
      <c r="C52" s="308"/>
      <c r="D52" s="113">
        <v>13.532945461425665</v>
      </c>
      <c r="E52" s="115">
        <v>34332</v>
      </c>
      <c r="F52" s="114">
        <v>34497</v>
      </c>
      <c r="G52" s="114">
        <v>34722</v>
      </c>
      <c r="H52" s="114">
        <v>34215</v>
      </c>
      <c r="I52" s="140">
        <v>34230</v>
      </c>
      <c r="J52" s="115">
        <v>102</v>
      </c>
      <c r="K52" s="116">
        <v>0.29798422436459249</v>
      </c>
    </row>
    <row r="53" spans="1:11" ht="14.1" customHeight="1" x14ac:dyDescent="0.2">
      <c r="A53" s="306" t="s">
        <v>277</v>
      </c>
      <c r="B53" s="307" t="s">
        <v>278</v>
      </c>
      <c r="C53" s="308"/>
      <c r="D53" s="113">
        <v>5.7479147943175191</v>
      </c>
      <c r="E53" s="115">
        <v>14582</v>
      </c>
      <c r="F53" s="114">
        <v>14710</v>
      </c>
      <c r="G53" s="114">
        <v>14870</v>
      </c>
      <c r="H53" s="114">
        <v>14620</v>
      </c>
      <c r="I53" s="140">
        <v>14581</v>
      </c>
      <c r="J53" s="115">
        <v>1</v>
      </c>
      <c r="K53" s="116">
        <v>6.8582401755709482E-3</v>
      </c>
    </row>
    <row r="54" spans="1:11" ht="14.1" customHeight="1" x14ac:dyDescent="0.2">
      <c r="A54" s="306" t="s">
        <v>279</v>
      </c>
      <c r="B54" s="307" t="s">
        <v>280</v>
      </c>
      <c r="C54" s="308"/>
      <c r="D54" s="113">
        <v>6.4523122526528232</v>
      </c>
      <c r="E54" s="115">
        <v>16369</v>
      </c>
      <c r="F54" s="114">
        <v>16373</v>
      </c>
      <c r="G54" s="114">
        <v>16443</v>
      </c>
      <c r="H54" s="114">
        <v>16278</v>
      </c>
      <c r="I54" s="140">
        <v>16344</v>
      </c>
      <c r="J54" s="115">
        <v>25</v>
      </c>
      <c r="K54" s="116">
        <v>0.15296133137542831</v>
      </c>
    </row>
    <row r="55" spans="1:11" ht="14.1" customHeight="1" x14ac:dyDescent="0.2">
      <c r="A55" s="306">
        <v>72</v>
      </c>
      <c r="B55" s="307" t="s">
        <v>281</v>
      </c>
      <c r="C55" s="308"/>
      <c r="D55" s="113">
        <v>3.9729278022168613</v>
      </c>
      <c r="E55" s="115">
        <v>10079</v>
      </c>
      <c r="F55" s="114">
        <v>10174</v>
      </c>
      <c r="G55" s="114">
        <v>10218</v>
      </c>
      <c r="H55" s="114">
        <v>10017</v>
      </c>
      <c r="I55" s="140">
        <v>10047</v>
      </c>
      <c r="J55" s="115">
        <v>32</v>
      </c>
      <c r="K55" s="116">
        <v>0.31850303573205935</v>
      </c>
    </row>
    <row r="56" spans="1:11" ht="14.1" customHeight="1" x14ac:dyDescent="0.2">
      <c r="A56" s="306" t="s">
        <v>282</v>
      </c>
      <c r="B56" s="307" t="s">
        <v>283</v>
      </c>
      <c r="C56" s="308"/>
      <c r="D56" s="113">
        <v>2.0580073474922345</v>
      </c>
      <c r="E56" s="115">
        <v>5221</v>
      </c>
      <c r="F56" s="114">
        <v>5314</v>
      </c>
      <c r="G56" s="114">
        <v>5316</v>
      </c>
      <c r="H56" s="114">
        <v>5199</v>
      </c>
      <c r="I56" s="140">
        <v>5220</v>
      </c>
      <c r="J56" s="115">
        <v>1</v>
      </c>
      <c r="K56" s="116">
        <v>1.9157088122605363E-2</v>
      </c>
    </row>
    <row r="57" spans="1:11" ht="14.1" customHeight="1" x14ac:dyDescent="0.2">
      <c r="A57" s="306" t="s">
        <v>284</v>
      </c>
      <c r="B57" s="307" t="s">
        <v>285</v>
      </c>
      <c r="C57" s="308"/>
      <c r="D57" s="113">
        <v>1.3575516768364788</v>
      </c>
      <c r="E57" s="115">
        <v>3444</v>
      </c>
      <c r="F57" s="114">
        <v>3458</v>
      </c>
      <c r="G57" s="114">
        <v>3489</v>
      </c>
      <c r="H57" s="114">
        <v>3467</v>
      </c>
      <c r="I57" s="140">
        <v>3460</v>
      </c>
      <c r="J57" s="115">
        <v>-16</v>
      </c>
      <c r="K57" s="116">
        <v>-0.46242774566473988</v>
      </c>
    </row>
    <row r="58" spans="1:11" ht="14.1" customHeight="1" x14ac:dyDescent="0.2">
      <c r="A58" s="306">
        <v>73</v>
      </c>
      <c r="B58" s="307" t="s">
        <v>286</v>
      </c>
      <c r="C58" s="308"/>
      <c r="D58" s="113">
        <v>2.1198934140611452</v>
      </c>
      <c r="E58" s="115">
        <v>5378</v>
      </c>
      <c r="F58" s="114">
        <v>5326</v>
      </c>
      <c r="G58" s="114">
        <v>5296</v>
      </c>
      <c r="H58" s="114">
        <v>5186</v>
      </c>
      <c r="I58" s="140">
        <v>5193</v>
      </c>
      <c r="J58" s="115">
        <v>185</v>
      </c>
      <c r="K58" s="116">
        <v>3.5624879645676875</v>
      </c>
    </row>
    <row r="59" spans="1:11" ht="14.1" customHeight="1" x14ac:dyDescent="0.2">
      <c r="A59" s="306" t="s">
        <v>287</v>
      </c>
      <c r="B59" s="307" t="s">
        <v>288</v>
      </c>
      <c r="C59" s="308"/>
      <c r="D59" s="113">
        <v>1.4584614414329187</v>
      </c>
      <c r="E59" s="115">
        <v>3700</v>
      </c>
      <c r="F59" s="114">
        <v>3677</v>
      </c>
      <c r="G59" s="114">
        <v>3659</v>
      </c>
      <c r="H59" s="114">
        <v>3559</v>
      </c>
      <c r="I59" s="140">
        <v>3552</v>
      </c>
      <c r="J59" s="115">
        <v>148</v>
      </c>
      <c r="K59" s="116">
        <v>4.166666666666667</v>
      </c>
    </row>
    <row r="60" spans="1:11" ht="14.1" customHeight="1" x14ac:dyDescent="0.2">
      <c r="A60" s="306">
        <v>81</v>
      </c>
      <c r="B60" s="307" t="s">
        <v>289</v>
      </c>
      <c r="C60" s="308"/>
      <c r="D60" s="113">
        <v>8.4330605616259078</v>
      </c>
      <c r="E60" s="115">
        <v>21394</v>
      </c>
      <c r="F60" s="114">
        <v>21354</v>
      </c>
      <c r="G60" s="114">
        <v>21193</v>
      </c>
      <c r="H60" s="114">
        <v>20797</v>
      </c>
      <c r="I60" s="140">
        <v>20792</v>
      </c>
      <c r="J60" s="115">
        <v>602</v>
      </c>
      <c r="K60" s="116">
        <v>2.8953443632166218</v>
      </c>
    </row>
    <row r="61" spans="1:11" ht="14.1" customHeight="1" x14ac:dyDescent="0.2">
      <c r="A61" s="306" t="s">
        <v>290</v>
      </c>
      <c r="B61" s="307" t="s">
        <v>291</v>
      </c>
      <c r="C61" s="308"/>
      <c r="D61" s="113">
        <v>2.3315674124528956</v>
      </c>
      <c r="E61" s="115">
        <v>5915</v>
      </c>
      <c r="F61" s="114">
        <v>5949</v>
      </c>
      <c r="G61" s="114">
        <v>5961</v>
      </c>
      <c r="H61" s="114">
        <v>5778</v>
      </c>
      <c r="I61" s="140">
        <v>5831</v>
      </c>
      <c r="J61" s="115">
        <v>84</v>
      </c>
      <c r="K61" s="116">
        <v>1.440576230492197</v>
      </c>
    </row>
    <row r="62" spans="1:11" ht="14.1" customHeight="1" x14ac:dyDescent="0.2">
      <c r="A62" s="306" t="s">
        <v>292</v>
      </c>
      <c r="B62" s="307" t="s">
        <v>293</v>
      </c>
      <c r="C62" s="308"/>
      <c r="D62" s="113">
        <v>3.389149046875739</v>
      </c>
      <c r="E62" s="115">
        <v>8598</v>
      </c>
      <c r="F62" s="114">
        <v>8616</v>
      </c>
      <c r="G62" s="114">
        <v>8510</v>
      </c>
      <c r="H62" s="114">
        <v>8367</v>
      </c>
      <c r="I62" s="140">
        <v>8316</v>
      </c>
      <c r="J62" s="115">
        <v>282</v>
      </c>
      <c r="K62" s="116">
        <v>3.3910533910533909</v>
      </c>
    </row>
    <row r="63" spans="1:11" ht="14.1" customHeight="1" x14ac:dyDescent="0.2">
      <c r="A63" s="306"/>
      <c r="B63" s="307" t="s">
        <v>294</v>
      </c>
      <c r="C63" s="308"/>
      <c r="D63" s="113">
        <v>2.9784147706667929</v>
      </c>
      <c r="E63" s="115">
        <v>7556</v>
      </c>
      <c r="F63" s="114">
        <v>7590</v>
      </c>
      <c r="G63" s="114">
        <v>7481</v>
      </c>
      <c r="H63" s="114">
        <v>7379</v>
      </c>
      <c r="I63" s="140">
        <v>7349</v>
      </c>
      <c r="J63" s="115">
        <v>207</v>
      </c>
      <c r="K63" s="116">
        <v>2.8167097564294461</v>
      </c>
    </row>
    <row r="64" spans="1:11" ht="14.1" customHeight="1" x14ac:dyDescent="0.2">
      <c r="A64" s="306" t="s">
        <v>295</v>
      </c>
      <c r="B64" s="307" t="s">
        <v>296</v>
      </c>
      <c r="C64" s="308"/>
      <c r="D64" s="113">
        <v>0.88414297652271256</v>
      </c>
      <c r="E64" s="115">
        <v>2243</v>
      </c>
      <c r="F64" s="114">
        <v>2201</v>
      </c>
      <c r="G64" s="114">
        <v>2204</v>
      </c>
      <c r="H64" s="114">
        <v>2178</v>
      </c>
      <c r="I64" s="140">
        <v>2154</v>
      </c>
      <c r="J64" s="115">
        <v>89</v>
      </c>
      <c r="K64" s="116">
        <v>4.1318477251624888</v>
      </c>
    </row>
    <row r="65" spans="1:11" ht="14.1" customHeight="1" x14ac:dyDescent="0.2">
      <c r="A65" s="306" t="s">
        <v>297</v>
      </c>
      <c r="B65" s="307" t="s">
        <v>298</v>
      </c>
      <c r="C65" s="308"/>
      <c r="D65" s="113">
        <v>0.77456127903126626</v>
      </c>
      <c r="E65" s="115">
        <v>1965</v>
      </c>
      <c r="F65" s="114">
        <v>1987</v>
      </c>
      <c r="G65" s="114">
        <v>1953</v>
      </c>
      <c r="H65" s="114">
        <v>1929</v>
      </c>
      <c r="I65" s="140">
        <v>1931</v>
      </c>
      <c r="J65" s="115">
        <v>34</v>
      </c>
      <c r="K65" s="116">
        <v>1.7607457276022787</v>
      </c>
    </row>
    <row r="66" spans="1:11" ht="14.1" customHeight="1" x14ac:dyDescent="0.2">
      <c r="A66" s="306">
        <v>82</v>
      </c>
      <c r="B66" s="307" t="s">
        <v>299</v>
      </c>
      <c r="C66" s="308"/>
      <c r="D66" s="113">
        <v>2.9370260000315342</v>
      </c>
      <c r="E66" s="115">
        <v>7451</v>
      </c>
      <c r="F66" s="114">
        <v>7534</v>
      </c>
      <c r="G66" s="114">
        <v>7484</v>
      </c>
      <c r="H66" s="114">
        <v>7408</v>
      </c>
      <c r="I66" s="140">
        <v>7403</v>
      </c>
      <c r="J66" s="115">
        <v>48</v>
      </c>
      <c r="K66" s="116">
        <v>0.6483857895447791</v>
      </c>
    </row>
    <row r="67" spans="1:11" ht="14.1" customHeight="1" x14ac:dyDescent="0.2">
      <c r="A67" s="306" t="s">
        <v>300</v>
      </c>
      <c r="B67" s="307" t="s">
        <v>301</v>
      </c>
      <c r="C67" s="308"/>
      <c r="D67" s="113">
        <v>1.8522460306198067</v>
      </c>
      <c r="E67" s="115">
        <v>4699</v>
      </c>
      <c r="F67" s="114">
        <v>4687</v>
      </c>
      <c r="G67" s="114">
        <v>4625</v>
      </c>
      <c r="H67" s="114">
        <v>4635</v>
      </c>
      <c r="I67" s="140">
        <v>4603</v>
      </c>
      <c r="J67" s="115">
        <v>96</v>
      </c>
      <c r="K67" s="116">
        <v>2.0855963502063872</v>
      </c>
    </row>
    <row r="68" spans="1:11" ht="14.1" customHeight="1" x14ac:dyDescent="0.2">
      <c r="A68" s="306" t="s">
        <v>302</v>
      </c>
      <c r="B68" s="307" t="s">
        <v>303</v>
      </c>
      <c r="C68" s="308"/>
      <c r="D68" s="113">
        <v>0.58929725809249012</v>
      </c>
      <c r="E68" s="115">
        <v>1495</v>
      </c>
      <c r="F68" s="114">
        <v>1504</v>
      </c>
      <c r="G68" s="114">
        <v>1516</v>
      </c>
      <c r="H68" s="114">
        <v>1480</v>
      </c>
      <c r="I68" s="140">
        <v>1500</v>
      </c>
      <c r="J68" s="115">
        <v>-5</v>
      </c>
      <c r="K68" s="116">
        <v>-0.33333333333333331</v>
      </c>
    </row>
    <row r="69" spans="1:11" ht="14.1" customHeight="1" x14ac:dyDescent="0.2">
      <c r="A69" s="306">
        <v>83</v>
      </c>
      <c r="B69" s="307" t="s">
        <v>304</v>
      </c>
      <c r="C69" s="308"/>
      <c r="D69" s="113">
        <v>5.9871813064661081</v>
      </c>
      <c r="E69" s="115">
        <v>15189</v>
      </c>
      <c r="F69" s="114">
        <v>15143</v>
      </c>
      <c r="G69" s="114">
        <v>14897</v>
      </c>
      <c r="H69" s="114">
        <v>14427</v>
      </c>
      <c r="I69" s="140">
        <v>14415</v>
      </c>
      <c r="J69" s="115">
        <v>774</v>
      </c>
      <c r="K69" s="116">
        <v>5.3694068678459939</v>
      </c>
    </row>
    <row r="70" spans="1:11" ht="14.1" customHeight="1" x14ac:dyDescent="0.2">
      <c r="A70" s="306" t="s">
        <v>305</v>
      </c>
      <c r="B70" s="307" t="s">
        <v>306</v>
      </c>
      <c r="C70" s="308"/>
      <c r="D70" s="113">
        <v>5.1286599498604604</v>
      </c>
      <c r="E70" s="115">
        <v>13011</v>
      </c>
      <c r="F70" s="114">
        <v>12984</v>
      </c>
      <c r="G70" s="114">
        <v>12777</v>
      </c>
      <c r="H70" s="114">
        <v>12311</v>
      </c>
      <c r="I70" s="140">
        <v>12339</v>
      </c>
      <c r="J70" s="115">
        <v>672</v>
      </c>
      <c r="K70" s="116">
        <v>5.446146365183564</v>
      </c>
    </row>
    <row r="71" spans="1:11" ht="14.1" customHeight="1" x14ac:dyDescent="0.2">
      <c r="A71" s="306"/>
      <c r="B71" s="307" t="s">
        <v>307</v>
      </c>
      <c r="C71" s="308"/>
      <c r="D71" s="113">
        <v>2.8530659224571528</v>
      </c>
      <c r="E71" s="115">
        <v>7238</v>
      </c>
      <c r="F71" s="114">
        <v>7245</v>
      </c>
      <c r="G71" s="114">
        <v>7147</v>
      </c>
      <c r="H71" s="114">
        <v>6818</v>
      </c>
      <c r="I71" s="140">
        <v>6820</v>
      </c>
      <c r="J71" s="115">
        <v>418</v>
      </c>
      <c r="K71" s="116">
        <v>6.129032258064516</v>
      </c>
    </row>
    <row r="72" spans="1:11" ht="14.1" customHeight="1" x14ac:dyDescent="0.2">
      <c r="A72" s="306">
        <v>84</v>
      </c>
      <c r="B72" s="307" t="s">
        <v>308</v>
      </c>
      <c r="C72" s="308"/>
      <c r="D72" s="113">
        <v>1.4955142456206738</v>
      </c>
      <c r="E72" s="115">
        <v>3794</v>
      </c>
      <c r="F72" s="114">
        <v>3720</v>
      </c>
      <c r="G72" s="114">
        <v>3679</v>
      </c>
      <c r="H72" s="114">
        <v>3655</v>
      </c>
      <c r="I72" s="140">
        <v>3606</v>
      </c>
      <c r="J72" s="115">
        <v>188</v>
      </c>
      <c r="K72" s="116">
        <v>5.213533000554631</v>
      </c>
    </row>
    <row r="73" spans="1:11" ht="14.1" customHeight="1" x14ac:dyDescent="0.2">
      <c r="A73" s="306" t="s">
        <v>309</v>
      </c>
      <c r="B73" s="307" t="s">
        <v>310</v>
      </c>
      <c r="C73" s="308"/>
      <c r="D73" s="113">
        <v>0.70873342478280754</v>
      </c>
      <c r="E73" s="115">
        <v>1798</v>
      </c>
      <c r="F73" s="114">
        <v>1754</v>
      </c>
      <c r="G73" s="114">
        <v>1736</v>
      </c>
      <c r="H73" s="114">
        <v>1771</v>
      </c>
      <c r="I73" s="140">
        <v>1723</v>
      </c>
      <c r="J73" s="115">
        <v>75</v>
      </c>
      <c r="K73" s="116">
        <v>4.3528728961114336</v>
      </c>
    </row>
    <row r="74" spans="1:11" ht="14.1" customHeight="1" x14ac:dyDescent="0.2">
      <c r="A74" s="306" t="s">
        <v>311</v>
      </c>
      <c r="B74" s="307" t="s">
        <v>312</v>
      </c>
      <c r="C74" s="308"/>
      <c r="D74" s="113">
        <v>0.25936962931428664</v>
      </c>
      <c r="E74" s="115">
        <v>658</v>
      </c>
      <c r="F74" s="114">
        <v>638</v>
      </c>
      <c r="G74" s="114">
        <v>621</v>
      </c>
      <c r="H74" s="114">
        <v>613</v>
      </c>
      <c r="I74" s="140">
        <v>626</v>
      </c>
      <c r="J74" s="115">
        <v>32</v>
      </c>
      <c r="K74" s="116">
        <v>5.1118210862619806</v>
      </c>
    </row>
    <row r="75" spans="1:11" ht="14.1" customHeight="1" x14ac:dyDescent="0.2">
      <c r="A75" s="306" t="s">
        <v>313</v>
      </c>
      <c r="B75" s="307" t="s">
        <v>314</v>
      </c>
      <c r="C75" s="308"/>
      <c r="D75" s="113">
        <v>7.0952178231871721E-2</v>
      </c>
      <c r="E75" s="115">
        <v>180</v>
      </c>
      <c r="F75" s="114">
        <v>178</v>
      </c>
      <c r="G75" s="114">
        <v>170</v>
      </c>
      <c r="H75" s="114">
        <v>162</v>
      </c>
      <c r="I75" s="140">
        <v>156</v>
      </c>
      <c r="J75" s="115">
        <v>24</v>
      </c>
      <c r="K75" s="116">
        <v>15.384615384615385</v>
      </c>
    </row>
    <row r="76" spans="1:11" ht="14.1" customHeight="1" x14ac:dyDescent="0.2">
      <c r="A76" s="306">
        <v>91</v>
      </c>
      <c r="B76" s="307" t="s">
        <v>315</v>
      </c>
      <c r="C76" s="308"/>
      <c r="D76" s="113">
        <v>0.15097046812670481</v>
      </c>
      <c r="E76" s="115">
        <v>383</v>
      </c>
      <c r="F76" s="114">
        <v>394</v>
      </c>
      <c r="G76" s="114">
        <v>396</v>
      </c>
      <c r="H76" s="114">
        <v>387</v>
      </c>
      <c r="I76" s="140">
        <v>380</v>
      </c>
      <c r="J76" s="115">
        <v>3</v>
      </c>
      <c r="K76" s="116">
        <v>0.78947368421052633</v>
      </c>
    </row>
    <row r="77" spans="1:11" ht="14.1" customHeight="1" x14ac:dyDescent="0.2">
      <c r="A77" s="306">
        <v>92</v>
      </c>
      <c r="B77" s="307" t="s">
        <v>316</v>
      </c>
      <c r="C77" s="308"/>
      <c r="D77" s="113">
        <v>1.620468915062359</v>
      </c>
      <c r="E77" s="115">
        <v>4111</v>
      </c>
      <c r="F77" s="114">
        <v>4028</v>
      </c>
      <c r="G77" s="114">
        <v>4106</v>
      </c>
      <c r="H77" s="114">
        <v>4090</v>
      </c>
      <c r="I77" s="140">
        <v>4042</v>
      </c>
      <c r="J77" s="115">
        <v>69</v>
      </c>
      <c r="K77" s="116">
        <v>1.7070757050964869</v>
      </c>
    </row>
    <row r="78" spans="1:11" ht="14.1" customHeight="1" x14ac:dyDescent="0.2">
      <c r="A78" s="306">
        <v>93</v>
      </c>
      <c r="B78" s="307" t="s">
        <v>317</v>
      </c>
      <c r="C78" s="308"/>
      <c r="D78" s="113">
        <v>0.15885404348580168</v>
      </c>
      <c r="E78" s="115">
        <v>403</v>
      </c>
      <c r="F78" s="114">
        <v>402</v>
      </c>
      <c r="G78" s="114">
        <v>400</v>
      </c>
      <c r="H78" s="114">
        <v>400</v>
      </c>
      <c r="I78" s="140">
        <v>395</v>
      </c>
      <c r="J78" s="115">
        <v>8</v>
      </c>
      <c r="K78" s="116">
        <v>2.0253164556962027</v>
      </c>
    </row>
    <row r="79" spans="1:11" ht="14.1" customHeight="1" x14ac:dyDescent="0.2">
      <c r="A79" s="306">
        <v>94</v>
      </c>
      <c r="B79" s="307" t="s">
        <v>318</v>
      </c>
      <c r="C79" s="308"/>
      <c r="D79" s="113">
        <v>0.18841745108241489</v>
      </c>
      <c r="E79" s="115">
        <v>478</v>
      </c>
      <c r="F79" s="114">
        <v>499</v>
      </c>
      <c r="G79" s="114">
        <v>512</v>
      </c>
      <c r="H79" s="114">
        <v>482</v>
      </c>
      <c r="I79" s="140">
        <v>470</v>
      </c>
      <c r="J79" s="115">
        <v>8</v>
      </c>
      <c r="K79" s="116">
        <v>1.7021276595744681</v>
      </c>
    </row>
    <row r="80" spans="1:11" ht="14.1" customHeight="1" x14ac:dyDescent="0.2">
      <c r="A80" s="306" t="s">
        <v>319</v>
      </c>
      <c r="B80" s="307" t="s">
        <v>320</v>
      </c>
      <c r="C80" s="308"/>
      <c r="D80" s="113">
        <v>3.547608911593586E-3</v>
      </c>
      <c r="E80" s="115">
        <v>9</v>
      </c>
      <c r="F80" s="114">
        <v>8</v>
      </c>
      <c r="G80" s="114">
        <v>7</v>
      </c>
      <c r="H80" s="114">
        <v>10</v>
      </c>
      <c r="I80" s="140">
        <v>8</v>
      </c>
      <c r="J80" s="115">
        <v>1</v>
      </c>
      <c r="K80" s="116">
        <v>12.5</v>
      </c>
    </row>
    <row r="81" spans="1:11" ht="14.1" customHeight="1" x14ac:dyDescent="0.2">
      <c r="A81" s="310" t="s">
        <v>321</v>
      </c>
      <c r="B81" s="311" t="s">
        <v>224</v>
      </c>
      <c r="C81" s="312"/>
      <c r="D81" s="125">
        <v>0.33702284660139065</v>
      </c>
      <c r="E81" s="143">
        <v>855</v>
      </c>
      <c r="F81" s="144">
        <v>864</v>
      </c>
      <c r="G81" s="144">
        <v>875</v>
      </c>
      <c r="H81" s="144">
        <v>815</v>
      </c>
      <c r="I81" s="145">
        <v>858</v>
      </c>
      <c r="J81" s="143">
        <v>-3</v>
      </c>
      <c r="K81" s="146">
        <v>-0.34965034965034963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61059</v>
      </c>
      <c r="E12" s="114">
        <v>63527</v>
      </c>
      <c r="F12" s="114">
        <v>63543</v>
      </c>
      <c r="G12" s="114">
        <v>64098</v>
      </c>
      <c r="H12" s="140">
        <v>63071</v>
      </c>
      <c r="I12" s="115">
        <v>-2012</v>
      </c>
      <c r="J12" s="116">
        <v>-3.1900556515672811</v>
      </c>
      <c r="K12"/>
      <c r="L12"/>
      <c r="M12"/>
      <c r="N12"/>
      <c r="O12"/>
      <c r="P12"/>
    </row>
    <row r="13" spans="1:16" s="110" customFormat="1" ht="14.45" customHeight="1" x14ac:dyDescent="0.2">
      <c r="A13" s="120" t="s">
        <v>105</v>
      </c>
      <c r="B13" s="119" t="s">
        <v>106</v>
      </c>
      <c r="C13" s="113">
        <v>40.55749357179122</v>
      </c>
      <c r="D13" s="115">
        <v>24764</v>
      </c>
      <c r="E13" s="114">
        <v>25637</v>
      </c>
      <c r="F13" s="114">
        <v>25738</v>
      </c>
      <c r="G13" s="114">
        <v>25794</v>
      </c>
      <c r="H13" s="140">
        <v>25306</v>
      </c>
      <c r="I13" s="115">
        <v>-542</v>
      </c>
      <c r="J13" s="116">
        <v>-2.1417845570220502</v>
      </c>
      <c r="K13"/>
      <c r="L13"/>
      <c r="M13"/>
      <c r="N13"/>
      <c r="O13"/>
      <c r="P13"/>
    </row>
    <row r="14" spans="1:16" s="110" customFormat="1" ht="14.45" customHeight="1" x14ac:dyDescent="0.2">
      <c r="A14" s="120"/>
      <c r="B14" s="119" t="s">
        <v>107</v>
      </c>
      <c r="C14" s="113">
        <v>59.44250642820878</v>
      </c>
      <c r="D14" s="115">
        <v>36295</v>
      </c>
      <c r="E14" s="114">
        <v>37890</v>
      </c>
      <c r="F14" s="114">
        <v>37805</v>
      </c>
      <c r="G14" s="114">
        <v>38304</v>
      </c>
      <c r="H14" s="140">
        <v>37765</v>
      </c>
      <c r="I14" s="115">
        <v>-1470</v>
      </c>
      <c r="J14" s="116">
        <v>-3.8924930491195551</v>
      </c>
      <c r="K14"/>
      <c r="L14"/>
      <c r="M14"/>
      <c r="N14"/>
      <c r="O14"/>
      <c r="P14"/>
    </row>
    <row r="15" spans="1:16" s="110" customFormat="1" ht="14.45" customHeight="1" x14ac:dyDescent="0.2">
      <c r="A15" s="118" t="s">
        <v>105</v>
      </c>
      <c r="B15" s="121" t="s">
        <v>108</v>
      </c>
      <c r="C15" s="113">
        <v>16.547929052228174</v>
      </c>
      <c r="D15" s="115">
        <v>10104</v>
      </c>
      <c r="E15" s="114">
        <v>10715</v>
      </c>
      <c r="F15" s="114">
        <v>10748</v>
      </c>
      <c r="G15" s="114">
        <v>11142</v>
      </c>
      <c r="H15" s="140">
        <v>10600</v>
      </c>
      <c r="I15" s="115">
        <v>-496</v>
      </c>
      <c r="J15" s="116">
        <v>-4.6792452830188678</v>
      </c>
      <c r="K15"/>
      <c r="L15"/>
      <c r="M15"/>
      <c r="N15"/>
      <c r="O15"/>
      <c r="P15"/>
    </row>
    <row r="16" spans="1:16" s="110" customFormat="1" ht="14.45" customHeight="1" x14ac:dyDescent="0.2">
      <c r="A16" s="118"/>
      <c r="B16" s="121" t="s">
        <v>109</v>
      </c>
      <c r="C16" s="113">
        <v>49.252362469087274</v>
      </c>
      <c r="D16" s="115">
        <v>30073</v>
      </c>
      <c r="E16" s="114">
        <v>31406</v>
      </c>
      <c r="F16" s="114">
        <v>31543</v>
      </c>
      <c r="G16" s="114">
        <v>31753</v>
      </c>
      <c r="H16" s="140">
        <v>31614</v>
      </c>
      <c r="I16" s="115">
        <v>-1541</v>
      </c>
      <c r="J16" s="116">
        <v>-4.8744227241095714</v>
      </c>
      <c r="K16"/>
      <c r="L16"/>
      <c r="M16"/>
      <c r="N16"/>
      <c r="O16"/>
      <c r="P16"/>
    </row>
    <row r="17" spans="1:16" s="110" customFormat="1" ht="14.45" customHeight="1" x14ac:dyDescent="0.2">
      <c r="A17" s="118"/>
      <c r="B17" s="121" t="s">
        <v>110</v>
      </c>
      <c r="C17" s="113">
        <v>19.256784421624985</v>
      </c>
      <c r="D17" s="115">
        <v>11758</v>
      </c>
      <c r="E17" s="114">
        <v>12039</v>
      </c>
      <c r="F17" s="114">
        <v>11980</v>
      </c>
      <c r="G17" s="114">
        <v>11973</v>
      </c>
      <c r="H17" s="140">
        <v>11819</v>
      </c>
      <c r="I17" s="115">
        <v>-61</v>
      </c>
      <c r="J17" s="116">
        <v>-0.51611811489973769</v>
      </c>
      <c r="K17"/>
      <c r="L17"/>
      <c r="M17"/>
      <c r="N17"/>
      <c r="O17"/>
      <c r="P17"/>
    </row>
    <row r="18" spans="1:16" s="110" customFormat="1" ht="14.45" customHeight="1" x14ac:dyDescent="0.2">
      <c r="A18" s="120"/>
      <c r="B18" s="121" t="s">
        <v>111</v>
      </c>
      <c r="C18" s="113">
        <v>14.941286296860413</v>
      </c>
      <c r="D18" s="115">
        <v>9123</v>
      </c>
      <c r="E18" s="114">
        <v>9366</v>
      </c>
      <c r="F18" s="114">
        <v>9272</v>
      </c>
      <c r="G18" s="114">
        <v>9230</v>
      </c>
      <c r="H18" s="140">
        <v>9038</v>
      </c>
      <c r="I18" s="115">
        <v>85</v>
      </c>
      <c r="J18" s="116">
        <v>0.94047355609648153</v>
      </c>
      <c r="K18"/>
      <c r="L18"/>
      <c r="M18"/>
      <c r="N18"/>
      <c r="O18"/>
      <c r="P18"/>
    </row>
    <row r="19" spans="1:16" s="110" customFormat="1" ht="14.45" customHeight="1" x14ac:dyDescent="0.2">
      <c r="A19" s="120"/>
      <c r="B19" s="121" t="s">
        <v>112</v>
      </c>
      <c r="C19" s="113">
        <v>1.3920961692788942</v>
      </c>
      <c r="D19" s="115">
        <v>850</v>
      </c>
      <c r="E19" s="114">
        <v>818</v>
      </c>
      <c r="F19" s="114">
        <v>881</v>
      </c>
      <c r="G19" s="114">
        <v>780</v>
      </c>
      <c r="H19" s="140">
        <v>789</v>
      </c>
      <c r="I19" s="115">
        <v>61</v>
      </c>
      <c r="J19" s="116">
        <v>7.7313054499366283</v>
      </c>
      <c r="K19"/>
      <c r="L19"/>
      <c r="M19"/>
      <c r="N19"/>
      <c r="O19"/>
      <c r="P19"/>
    </row>
    <row r="20" spans="1:16" s="110" customFormat="1" ht="14.45" customHeight="1" x14ac:dyDescent="0.2">
      <c r="A20" s="120" t="s">
        <v>113</v>
      </c>
      <c r="B20" s="119" t="s">
        <v>116</v>
      </c>
      <c r="C20" s="113">
        <v>85.482893594719854</v>
      </c>
      <c r="D20" s="115">
        <v>52195</v>
      </c>
      <c r="E20" s="114">
        <v>54357</v>
      </c>
      <c r="F20" s="114">
        <v>54398</v>
      </c>
      <c r="G20" s="114">
        <v>54897</v>
      </c>
      <c r="H20" s="140">
        <v>54128</v>
      </c>
      <c r="I20" s="115">
        <v>-1933</v>
      </c>
      <c r="J20" s="116">
        <v>-3.5711646467632279</v>
      </c>
      <c r="K20"/>
      <c r="L20"/>
      <c r="M20"/>
      <c r="N20"/>
      <c r="O20"/>
      <c r="P20"/>
    </row>
    <row r="21" spans="1:16" s="110" customFormat="1" ht="14.45" customHeight="1" x14ac:dyDescent="0.2">
      <c r="A21" s="123"/>
      <c r="B21" s="124" t="s">
        <v>117</v>
      </c>
      <c r="C21" s="125">
        <v>14.114217396288835</v>
      </c>
      <c r="D21" s="143">
        <v>8618</v>
      </c>
      <c r="E21" s="144">
        <v>8912</v>
      </c>
      <c r="F21" s="144">
        <v>8903</v>
      </c>
      <c r="G21" s="144">
        <v>8928</v>
      </c>
      <c r="H21" s="145">
        <v>8671</v>
      </c>
      <c r="I21" s="143">
        <v>-53</v>
      </c>
      <c r="J21" s="146">
        <v>-0.61123284511590359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65777</v>
      </c>
      <c r="E56" s="114">
        <v>68317</v>
      </c>
      <c r="F56" s="114">
        <v>68375</v>
      </c>
      <c r="G56" s="114">
        <v>69035</v>
      </c>
      <c r="H56" s="140">
        <v>68085</v>
      </c>
      <c r="I56" s="115">
        <v>-2308</v>
      </c>
      <c r="J56" s="116">
        <v>-3.3898802966879638</v>
      </c>
      <c r="K56"/>
      <c r="L56"/>
      <c r="M56"/>
      <c r="N56"/>
      <c r="O56"/>
      <c r="P56"/>
    </row>
    <row r="57" spans="1:16" s="110" customFormat="1" ht="14.45" customHeight="1" x14ac:dyDescent="0.2">
      <c r="A57" s="120" t="s">
        <v>105</v>
      </c>
      <c r="B57" s="119" t="s">
        <v>106</v>
      </c>
      <c r="C57" s="113">
        <v>40.727001839548777</v>
      </c>
      <c r="D57" s="115">
        <v>26789</v>
      </c>
      <c r="E57" s="114">
        <v>27730</v>
      </c>
      <c r="F57" s="114">
        <v>27770</v>
      </c>
      <c r="G57" s="114">
        <v>27906</v>
      </c>
      <c r="H57" s="140">
        <v>27499</v>
      </c>
      <c r="I57" s="115">
        <v>-710</v>
      </c>
      <c r="J57" s="116">
        <v>-2.581912069529801</v>
      </c>
    </row>
    <row r="58" spans="1:16" s="110" customFormat="1" ht="14.45" customHeight="1" x14ac:dyDescent="0.2">
      <c r="A58" s="120"/>
      <c r="B58" s="119" t="s">
        <v>107</v>
      </c>
      <c r="C58" s="113">
        <v>59.272998160451223</v>
      </c>
      <c r="D58" s="115">
        <v>38988</v>
      </c>
      <c r="E58" s="114">
        <v>40587</v>
      </c>
      <c r="F58" s="114">
        <v>40605</v>
      </c>
      <c r="G58" s="114">
        <v>41129</v>
      </c>
      <c r="H58" s="140">
        <v>40586</v>
      </c>
      <c r="I58" s="115">
        <v>-1598</v>
      </c>
      <c r="J58" s="116">
        <v>-3.9373182870940719</v>
      </c>
    </row>
    <row r="59" spans="1:16" s="110" customFormat="1" ht="14.45" customHeight="1" x14ac:dyDescent="0.2">
      <c r="A59" s="118" t="s">
        <v>105</v>
      </c>
      <c r="B59" s="121" t="s">
        <v>108</v>
      </c>
      <c r="C59" s="113">
        <v>17.050032686197302</v>
      </c>
      <c r="D59" s="115">
        <v>11215</v>
      </c>
      <c r="E59" s="114">
        <v>11784</v>
      </c>
      <c r="F59" s="114">
        <v>11776</v>
      </c>
      <c r="G59" s="114">
        <v>12236</v>
      </c>
      <c r="H59" s="140">
        <v>11664</v>
      </c>
      <c r="I59" s="115">
        <v>-449</v>
      </c>
      <c r="J59" s="116">
        <v>-3.8494513031550071</v>
      </c>
    </row>
    <row r="60" spans="1:16" s="110" customFormat="1" ht="14.45" customHeight="1" x14ac:dyDescent="0.2">
      <c r="A60" s="118"/>
      <c r="B60" s="121" t="s">
        <v>109</v>
      </c>
      <c r="C60" s="113">
        <v>49.161561031971665</v>
      </c>
      <c r="D60" s="115">
        <v>32337</v>
      </c>
      <c r="E60" s="114">
        <v>33852</v>
      </c>
      <c r="F60" s="114">
        <v>33967</v>
      </c>
      <c r="G60" s="114">
        <v>34217</v>
      </c>
      <c r="H60" s="140">
        <v>34188</v>
      </c>
      <c r="I60" s="115">
        <v>-1851</v>
      </c>
      <c r="J60" s="116">
        <v>-5.4141804141804144</v>
      </c>
    </row>
    <row r="61" spans="1:16" s="110" customFormat="1" ht="14.45" customHeight="1" x14ac:dyDescent="0.2">
      <c r="A61" s="118"/>
      <c r="B61" s="121" t="s">
        <v>110</v>
      </c>
      <c r="C61" s="113">
        <v>18.9899204889247</v>
      </c>
      <c r="D61" s="115">
        <v>12491</v>
      </c>
      <c r="E61" s="114">
        <v>12747</v>
      </c>
      <c r="F61" s="114">
        <v>12809</v>
      </c>
      <c r="G61" s="114">
        <v>12770</v>
      </c>
      <c r="H61" s="140">
        <v>12595</v>
      </c>
      <c r="I61" s="115">
        <v>-104</v>
      </c>
      <c r="J61" s="116">
        <v>-0.82572449384676461</v>
      </c>
    </row>
    <row r="62" spans="1:16" s="110" customFormat="1" ht="14.45" customHeight="1" x14ac:dyDescent="0.2">
      <c r="A62" s="120"/>
      <c r="B62" s="121" t="s">
        <v>111</v>
      </c>
      <c r="C62" s="113">
        <v>14.795445216413032</v>
      </c>
      <c r="D62" s="115">
        <v>9732</v>
      </c>
      <c r="E62" s="114">
        <v>9933</v>
      </c>
      <c r="F62" s="114">
        <v>9823</v>
      </c>
      <c r="G62" s="114">
        <v>9812</v>
      </c>
      <c r="H62" s="140">
        <v>9638</v>
      </c>
      <c r="I62" s="115">
        <v>94</v>
      </c>
      <c r="J62" s="116">
        <v>0.97530608009960573</v>
      </c>
    </row>
    <row r="63" spans="1:16" s="110" customFormat="1" ht="14.45" customHeight="1" x14ac:dyDescent="0.2">
      <c r="A63" s="120"/>
      <c r="B63" s="121" t="s">
        <v>112</v>
      </c>
      <c r="C63" s="113">
        <v>1.4229897988658651</v>
      </c>
      <c r="D63" s="115">
        <v>936</v>
      </c>
      <c r="E63" s="114">
        <v>883</v>
      </c>
      <c r="F63" s="114">
        <v>936</v>
      </c>
      <c r="G63" s="114">
        <v>824</v>
      </c>
      <c r="H63" s="140">
        <v>842</v>
      </c>
      <c r="I63" s="115">
        <v>94</v>
      </c>
      <c r="J63" s="116">
        <v>11.163895486935868</v>
      </c>
    </row>
    <row r="64" spans="1:16" s="110" customFormat="1" ht="14.45" customHeight="1" x14ac:dyDescent="0.2">
      <c r="A64" s="120" t="s">
        <v>113</v>
      </c>
      <c r="B64" s="119" t="s">
        <v>116</v>
      </c>
      <c r="C64" s="113">
        <v>85.589187709989815</v>
      </c>
      <c r="D64" s="115">
        <v>56298</v>
      </c>
      <c r="E64" s="114">
        <v>58375</v>
      </c>
      <c r="F64" s="114">
        <v>58487</v>
      </c>
      <c r="G64" s="114">
        <v>59160</v>
      </c>
      <c r="H64" s="140">
        <v>58388</v>
      </c>
      <c r="I64" s="115">
        <v>-2090</v>
      </c>
      <c r="J64" s="116">
        <v>-3.5795026375282593</v>
      </c>
    </row>
    <row r="65" spans="1:10" s="110" customFormat="1" ht="14.45" customHeight="1" x14ac:dyDescent="0.2">
      <c r="A65" s="123"/>
      <c r="B65" s="124" t="s">
        <v>117</v>
      </c>
      <c r="C65" s="125">
        <v>13.997293886920961</v>
      </c>
      <c r="D65" s="143">
        <v>9207</v>
      </c>
      <c r="E65" s="144">
        <v>9667</v>
      </c>
      <c r="F65" s="144">
        <v>9633</v>
      </c>
      <c r="G65" s="144">
        <v>9601</v>
      </c>
      <c r="H65" s="145">
        <v>9419</v>
      </c>
      <c r="I65" s="143">
        <v>-212</v>
      </c>
      <c r="J65" s="146">
        <v>-2.2507697207771526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61059</v>
      </c>
      <c r="G11" s="114">
        <v>63527</v>
      </c>
      <c r="H11" s="114">
        <v>63543</v>
      </c>
      <c r="I11" s="114">
        <v>64098</v>
      </c>
      <c r="J11" s="140">
        <v>63071</v>
      </c>
      <c r="K11" s="114">
        <v>-2012</v>
      </c>
      <c r="L11" s="116">
        <v>-3.1900556515672811</v>
      </c>
    </row>
    <row r="12" spans="1:17" s="110" customFormat="1" ht="24" customHeight="1" x14ac:dyDescent="0.2">
      <c r="A12" s="604" t="s">
        <v>185</v>
      </c>
      <c r="B12" s="605"/>
      <c r="C12" s="605"/>
      <c r="D12" s="606"/>
      <c r="E12" s="113">
        <v>40.55749357179122</v>
      </c>
      <c r="F12" s="115">
        <v>24764</v>
      </c>
      <c r="G12" s="114">
        <v>25637</v>
      </c>
      <c r="H12" s="114">
        <v>25738</v>
      </c>
      <c r="I12" s="114">
        <v>25794</v>
      </c>
      <c r="J12" s="140">
        <v>25306</v>
      </c>
      <c r="K12" s="114">
        <v>-542</v>
      </c>
      <c r="L12" s="116">
        <v>-2.1417845570220502</v>
      </c>
    </row>
    <row r="13" spans="1:17" s="110" customFormat="1" ht="15" customHeight="1" x14ac:dyDescent="0.2">
      <c r="A13" s="120"/>
      <c r="B13" s="612" t="s">
        <v>107</v>
      </c>
      <c r="C13" s="612"/>
      <c r="E13" s="113">
        <v>59.44250642820878</v>
      </c>
      <c r="F13" s="115">
        <v>36295</v>
      </c>
      <c r="G13" s="114">
        <v>37890</v>
      </c>
      <c r="H13" s="114">
        <v>37805</v>
      </c>
      <c r="I13" s="114">
        <v>38304</v>
      </c>
      <c r="J13" s="140">
        <v>37765</v>
      </c>
      <c r="K13" s="114">
        <v>-1470</v>
      </c>
      <c r="L13" s="116">
        <v>-3.8924930491195551</v>
      </c>
    </row>
    <row r="14" spans="1:17" s="110" customFormat="1" ht="22.5" customHeight="1" x14ac:dyDescent="0.2">
      <c r="A14" s="604" t="s">
        <v>186</v>
      </c>
      <c r="B14" s="605"/>
      <c r="C14" s="605"/>
      <c r="D14" s="606"/>
      <c r="E14" s="113">
        <v>16.547929052228174</v>
      </c>
      <c r="F14" s="115">
        <v>10104</v>
      </c>
      <c r="G14" s="114">
        <v>10715</v>
      </c>
      <c r="H14" s="114">
        <v>10748</v>
      </c>
      <c r="I14" s="114">
        <v>11142</v>
      </c>
      <c r="J14" s="140">
        <v>10600</v>
      </c>
      <c r="K14" s="114">
        <v>-496</v>
      </c>
      <c r="L14" s="116">
        <v>-4.6792452830188678</v>
      </c>
    </row>
    <row r="15" spans="1:17" s="110" customFormat="1" ht="15" customHeight="1" x14ac:dyDescent="0.2">
      <c r="A15" s="120"/>
      <c r="B15" s="119"/>
      <c r="C15" s="258" t="s">
        <v>106</v>
      </c>
      <c r="E15" s="113">
        <v>48.010688836104514</v>
      </c>
      <c r="F15" s="115">
        <v>4851</v>
      </c>
      <c r="G15" s="114">
        <v>5049</v>
      </c>
      <c r="H15" s="114">
        <v>5089</v>
      </c>
      <c r="I15" s="114">
        <v>5256</v>
      </c>
      <c r="J15" s="140">
        <v>5028</v>
      </c>
      <c r="K15" s="114">
        <v>-177</v>
      </c>
      <c r="L15" s="116">
        <v>-3.5202863961813842</v>
      </c>
    </row>
    <row r="16" spans="1:17" s="110" customFormat="1" ht="15" customHeight="1" x14ac:dyDescent="0.2">
      <c r="A16" s="120"/>
      <c r="B16" s="119"/>
      <c r="C16" s="258" t="s">
        <v>107</v>
      </c>
      <c r="E16" s="113">
        <v>51.989311163895486</v>
      </c>
      <c r="F16" s="115">
        <v>5253</v>
      </c>
      <c r="G16" s="114">
        <v>5666</v>
      </c>
      <c r="H16" s="114">
        <v>5659</v>
      </c>
      <c r="I16" s="114">
        <v>5886</v>
      </c>
      <c r="J16" s="140">
        <v>5572</v>
      </c>
      <c r="K16" s="114">
        <v>-319</v>
      </c>
      <c r="L16" s="116">
        <v>-5.7250538406317304</v>
      </c>
    </row>
    <row r="17" spans="1:12" s="110" customFormat="1" ht="15" customHeight="1" x14ac:dyDescent="0.2">
      <c r="A17" s="120"/>
      <c r="B17" s="121" t="s">
        <v>109</v>
      </c>
      <c r="C17" s="258"/>
      <c r="E17" s="113">
        <v>49.252362469087274</v>
      </c>
      <c r="F17" s="115">
        <v>30073</v>
      </c>
      <c r="G17" s="114">
        <v>31406</v>
      </c>
      <c r="H17" s="114">
        <v>31543</v>
      </c>
      <c r="I17" s="114">
        <v>31753</v>
      </c>
      <c r="J17" s="140">
        <v>31614</v>
      </c>
      <c r="K17" s="114">
        <v>-1541</v>
      </c>
      <c r="L17" s="116">
        <v>-4.8744227241095714</v>
      </c>
    </row>
    <row r="18" spans="1:12" s="110" customFormat="1" ht="15" customHeight="1" x14ac:dyDescent="0.2">
      <c r="A18" s="120"/>
      <c r="B18" s="119"/>
      <c r="C18" s="258" t="s">
        <v>106</v>
      </c>
      <c r="E18" s="113">
        <v>37.019918199048981</v>
      </c>
      <c r="F18" s="115">
        <v>11133</v>
      </c>
      <c r="G18" s="114">
        <v>11590</v>
      </c>
      <c r="H18" s="114">
        <v>11653</v>
      </c>
      <c r="I18" s="114">
        <v>11587</v>
      </c>
      <c r="J18" s="140">
        <v>11480</v>
      </c>
      <c r="K18" s="114">
        <v>-347</v>
      </c>
      <c r="L18" s="116">
        <v>-3.0226480836236935</v>
      </c>
    </row>
    <row r="19" spans="1:12" s="110" customFormat="1" ht="15" customHeight="1" x14ac:dyDescent="0.2">
      <c r="A19" s="120"/>
      <c r="B19" s="119"/>
      <c r="C19" s="258" t="s">
        <v>107</v>
      </c>
      <c r="E19" s="113">
        <v>62.980081800951019</v>
      </c>
      <c r="F19" s="115">
        <v>18940</v>
      </c>
      <c r="G19" s="114">
        <v>19816</v>
      </c>
      <c r="H19" s="114">
        <v>19890</v>
      </c>
      <c r="I19" s="114">
        <v>20166</v>
      </c>
      <c r="J19" s="140">
        <v>20134</v>
      </c>
      <c r="K19" s="114">
        <v>-1194</v>
      </c>
      <c r="L19" s="116">
        <v>-5.9302672096950433</v>
      </c>
    </row>
    <row r="20" spans="1:12" s="110" customFormat="1" ht="15" customHeight="1" x14ac:dyDescent="0.2">
      <c r="A20" s="120"/>
      <c r="B20" s="121" t="s">
        <v>110</v>
      </c>
      <c r="C20" s="258"/>
      <c r="E20" s="113">
        <v>19.256784421624985</v>
      </c>
      <c r="F20" s="115">
        <v>11758</v>
      </c>
      <c r="G20" s="114">
        <v>12039</v>
      </c>
      <c r="H20" s="114">
        <v>11980</v>
      </c>
      <c r="I20" s="114">
        <v>11973</v>
      </c>
      <c r="J20" s="140">
        <v>11819</v>
      </c>
      <c r="K20" s="114">
        <v>-61</v>
      </c>
      <c r="L20" s="116">
        <v>-0.51611811489973769</v>
      </c>
    </row>
    <row r="21" spans="1:12" s="110" customFormat="1" ht="15" customHeight="1" x14ac:dyDescent="0.2">
      <c r="A21" s="120"/>
      <c r="B21" s="119"/>
      <c r="C21" s="258" t="s">
        <v>106</v>
      </c>
      <c r="E21" s="113">
        <v>34.274536485796901</v>
      </c>
      <c r="F21" s="115">
        <v>4030</v>
      </c>
      <c r="G21" s="114">
        <v>4145</v>
      </c>
      <c r="H21" s="114">
        <v>4146</v>
      </c>
      <c r="I21" s="114">
        <v>4125</v>
      </c>
      <c r="J21" s="140">
        <v>4049</v>
      </c>
      <c r="K21" s="114">
        <v>-19</v>
      </c>
      <c r="L21" s="116">
        <v>-0.46925166707829091</v>
      </c>
    </row>
    <row r="22" spans="1:12" s="110" customFormat="1" ht="15" customHeight="1" x14ac:dyDescent="0.2">
      <c r="A22" s="120"/>
      <c r="B22" s="119"/>
      <c r="C22" s="258" t="s">
        <v>107</v>
      </c>
      <c r="E22" s="113">
        <v>65.725463514203099</v>
      </c>
      <c r="F22" s="115">
        <v>7728</v>
      </c>
      <c r="G22" s="114">
        <v>7894</v>
      </c>
      <c r="H22" s="114">
        <v>7834</v>
      </c>
      <c r="I22" s="114">
        <v>7848</v>
      </c>
      <c r="J22" s="140">
        <v>7770</v>
      </c>
      <c r="K22" s="114">
        <v>-42</v>
      </c>
      <c r="L22" s="116">
        <v>-0.54054054054054057</v>
      </c>
    </row>
    <row r="23" spans="1:12" s="110" customFormat="1" ht="15" customHeight="1" x14ac:dyDescent="0.2">
      <c r="A23" s="120"/>
      <c r="B23" s="121" t="s">
        <v>111</v>
      </c>
      <c r="C23" s="258"/>
      <c r="E23" s="113">
        <v>14.941286296860413</v>
      </c>
      <c r="F23" s="115">
        <v>9123</v>
      </c>
      <c r="G23" s="114">
        <v>9366</v>
      </c>
      <c r="H23" s="114">
        <v>9272</v>
      </c>
      <c r="I23" s="114">
        <v>9230</v>
      </c>
      <c r="J23" s="140">
        <v>9038</v>
      </c>
      <c r="K23" s="114">
        <v>85</v>
      </c>
      <c r="L23" s="116">
        <v>0.94047355609648153</v>
      </c>
    </row>
    <row r="24" spans="1:12" s="110" customFormat="1" ht="15" customHeight="1" x14ac:dyDescent="0.2">
      <c r="A24" s="120"/>
      <c r="B24" s="119"/>
      <c r="C24" s="258" t="s">
        <v>106</v>
      </c>
      <c r="E24" s="113">
        <v>52.066206291789982</v>
      </c>
      <c r="F24" s="115">
        <v>4750</v>
      </c>
      <c r="G24" s="114">
        <v>4853</v>
      </c>
      <c r="H24" s="114">
        <v>4850</v>
      </c>
      <c r="I24" s="114">
        <v>4826</v>
      </c>
      <c r="J24" s="140">
        <v>4749</v>
      </c>
      <c r="K24" s="114">
        <v>1</v>
      </c>
      <c r="L24" s="116">
        <v>2.1057064645188462E-2</v>
      </c>
    </row>
    <row r="25" spans="1:12" s="110" customFormat="1" ht="15" customHeight="1" x14ac:dyDescent="0.2">
      <c r="A25" s="120"/>
      <c r="B25" s="119"/>
      <c r="C25" s="258" t="s">
        <v>107</v>
      </c>
      <c r="E25" s="113">
        <v>47.933793708210018</v>
      </c>
      <c r="F25" s="115">
        <v>4373</v>
      </c>
      <c r="G25" s="114">
        <v>4513</v>
      </c>
      <c r="H25" s="114">
        <v>4422</v>
      </c>
      <c r="I25" s="114">
        <v>4404</v>
      </c>
      <c r="J25" s="140">
        <v>4289</v>
      </c>
      <c r="K25" s="114">
        <v>84</v>
      </c>
      <c r="L25" s="116">
        <v>1.9584984844952202</v>
      </c>
    </row>
    <row r="26" spans="1:12" s="110" customFormat="1" ht="15" customHeight="1" x14ac:dyDescent="0.2">
      <c r="A26" s="120"/>
      <c r="C26" s="121" t="s">
        <v>187</v>
      </c>
      <c r="D26" s="110" t="s">
        <v>188</v>
      </c>
      <c r="E26" s="113">
        <v>1.3920961692788942</v>
      </c>
      <c r="F26" s="115">
        <v>850</v>
      </c>
      <c r="G26" s="114">
        <v>818</v>
      </c>
      <c r="H26" s="114">
        <v>881</v>
      </c>
      <c r="I26" s="114">
        <v>780</v>
      </c>
      <c r="J26" s="140">
        <v>789</v>
      </c>
      <c r="K26" s="114">
        <v>61</v>
      </c>
      <c r="L26" s="116">
        <v>7.7313054499366283</v>
      </c>
    </row>
    <row r="27" spans="1:12" s="110" customFormat="1" ht="15" customHeight="1" x14ac:dyDescent="0.2">
      <c r="A27" s="120"/>
      <c r="B27" s="119"/>
      <c r="D27" s="259" t="s">
        <v>106</v>
      </c>
      <c r="E27" s="113">
        <v>46.588235294117645</v>
      </c>
      <c r="F27" s="115">
        <v>396</v>
      </c>
      <c r="G27" s="114">
        <v>363</v>
      </c>
      <c r="H27" s="114">
        <v>421</v>
      </c>
      <c r="I27" s="114">
        <v>376</v>
      </c>
      <c r="J27" s="140">
        <v>381</v>
      </c>
      <c r="K27" s="114">
        <v>15</v>
      </c>
      <c r="L27" s="116">
        <v>3.9370078740157481</v>
      </c>
    </row>
    <row r="28" spans="1:12" s="110" customFormat="1" ht="15" customHeight="1" x14ac:dyDescent="0.2">
      <c r="A28" s="120"/>
      <c r="B28" s="119"/>
      <c r="D28" s="259" t="s">
        <v>107</v>
      </c>
      <c r="E28" s="113">
        <v>53.411764705882355</v>
      </c>
      <c r="F28" s="115">
        <v>454</v>
      </c>
      <c r="G28" s="114">
        <v>455</v>
      </c>
      <c r="H28" s="114">
        <v>460</v>
      </c>
      <c r="I28" s="114">
        <v>404</v>
      </c>
      <c r="J28" s="140">
        <v>408</v>
      </c>
      <c r="K28" s="114">
        <v>46</v>
      </c>
      <c r="L28" s="116">
        <v>11.274509803921569</v>
      </c>
    </row>
    <row r="29" spans="1:12" s="110" customFormat="1" ht="24" customHeight="1" x14ac:dyDescent="0.2">
      <c r="A29" s="604" t="s">
        <v>189</v>
      </c>
      <c r="B29" s="605"/>
      <c r="C29" s="605"/>
      <c r="D29" s="606"/>
      <c r="E29" s="113">
        <v>85.482893594719854</v>
      </c>
      <c r="F29" s="115">
        <v>52195</v>
      </c>
      <c r="G29" s="114">
        <v>54357</v>
      </c>
      <c r="H29" s="114">
        <v>54398</v>
      </c>
      <c r="I29" s="114">
        <v>54897</v>
      </c>
      <c r="J29" s="140">
        <v>54128</v>
      </c>
      <c r="K29" s="114">
        <v>-1933</v>
      </c>
      <c r="L29" s="116">
        <v>-3.5711646467632279</v>
      </c>
    </row>
    <row r="30" spans="1:12" s="110" customFormat="1" ht="15" customHeight="1" x14ac:dyDescent="0.2">
      <c r="A30" s="120"/>
      <c r="B30" s="119"/>
      <c r="C30" s="258" t="s">
        <v>106</v>
      </c>
      <c r="E30" s="113">
        <v>40.137944247533291</v>
      </c>
      <c r="F30" s="115">
        <v>20950</v>
      </c>
      <c r="G30" s="114">
        <v>21665</v>
      </c>
      <c r="H30" s="114">
        <v>21746</v>
      </c>
      <c r="I30" s="114">
        <v>21789</v>
      </c>
      <c r="J30" s="140">
        <v>21453</v>
      </c>
      <c r="K30" s="114">
        <v>-503</v>
      </c>
      <c r="L30" s="116">
        <v>-2.3446604204540158</v>
      </c>
    </row>
    <row r="31" spans="1:12" s="110" customFormat="1" ht="15" customHeight="1" x14ac:dyDescent="0.2">
      <c r="A31" s="120"/>
      <c r="B31" s="119"/>
      <c r="C31" s="258" t="s">
        <v>107</v>
      </c>
      <c r="E31" s="113">
        <v>59.862055752466709</v>
      </c>
      <c r="F31" s="115">
        <v>31245</v>
      </c>
      <c r="G31" s="114">
        <v>32692</v>
      </c>
      <c r="H31" s="114">
        <v>32652</v>
      </c>
      <c r="I31" s="114">
        <v>33108</v>
      </c>
      <c r="J31" s="140">
        <v>32675</v>
      </c>
      <c r="K31" s="114">
        <v>-1430</v>
      </c>
      <c r="L31" s="116">
        <v>-4.3764345830145368</v>
      </c>
    </row>
    <row r="32" spans="1:12" s="110" customFormat="1" ht="15" customHeight="1" x14ac:dyDescent="0.2">
      <c r="A32" s="120"/>
      <c r="B32" s="119" t="s">
        <v>117</v>
      </c>
      <c r="C32" s="258"/>
      <c r="E32" s="113">
        <v>14.114217396288835</v>
      </c>
      <c r="F32" s="114">
        <v>8618</v>
      </c>
      <c r="G32" s="114">
        <v>8912</v>
      </c>
      <c r="H32" s="114">
        <v>8903</v>
      </c>
      <c r="I32" s="114">
        <v>8928</v>
      </c>
      <c r="J32" s="140">
        <v>8671</v>
      </c>
      <c r="K32" s="114">
        <v>-53</v>
      </c>
      <c r="L32" s="116">
        <v>-0.61123284511590359</v>
      </c>
    </row>
    <row r="33" spans="1:12" s="110" customFormat="1" ht="15" customHeight="1" x14ac:dyDescent="0.2">
      <c r="A33" s="120"/>
      <c r="B33" s="119"/>
      <c r="C33" s="258" t="s">
        <v>106</v>
      </c>
      <c r="E33" s="113">
        <v>43.235089347876539</v>
      </c>
      <c r="F33" s="114">
        <v>3726</v>
      </c>
      <c r="G33" s="114">
        <v>3875</v>
      </c>
      <c r="H33" s="114">
        <v>3906</v>
      </c>
      <c r="I33" s="114">
        <v>3908</v>
      </c>
      <c r="J33" s="140">
        <v>3757</v>
      </c>
      <c r="K33" s="114">
        <v>-31</v>
      </c>
      <c r="L33" s="116">
        <v>-0.82512643066276281</v>
      </c>
    </row>
    <row r="34" spans="1:12" s="110" customFormat="1" ht="15" customHeight="1" x14ac:dyDescent="0.2">
      <c r="A34" s="120"/>
      <c r="B34" s="119"/>
      <c r="C34" s="258" t="s">
        <v>107</v>
      </c>
      <c r="E34" s="113">
        <v>56.764910652123461</v>
      </c>
      <c r="F34" s="114">
        <v>4892</v>
      </c>
      <c r="G34" s="114">
        <v>5037</v>
      </c>
      <c r="H34" s="114">
        <v>4997</v>
      </c>
      <c r="I34" s="114">
        <v>5020</v>
      </c>
      <c r="J34" s="140">
        <v>4914</v>
      </c>
      <c r="K34" s="114">
        <v>-22</v>
      </c>
      <c r="L34" s="116">
        <v>-0.4477004477004477</v>
      </c>
    </row>
    <row r="35" spans="1:12" s="110" customFormat="1" ht="24" customHeight="1" x14ac:dyDescent="0.2">
      <c r="A35" s="604" t="s">
        <v>192</v>
      </c>
      <c r="B35" s="605"/>
      <c r="C35" s="605"/>
      <c r="D35" s="606"/>
      <c r="E35" s="113">
        <v>21.040305278501123</v>
      </c>
      <c r="F35" s="114">
        <v>12847</v>
      </c>
      <c r="G35" s="114">
        <v>13293</v>
      </c>
      <c r="H35" s="114">
        <v>13301</v>
      </c>
      <c r="I35" s="114">
        <v>13725</v>
      </c>
      <c r="J35" s="114">
        <v>13094</v>
      </c>
      <c r="K35" s="318">
        <v>-247</v>
      </c>
      <c r="L35" s="319">
        <v>-1.8863601649610509</v>
      </c>
    </row>
    <row r="36" spans="1:12" s="110" customFormat="1" ht="15" customHeight="1" x14ac:dyDescent="0.2">
      <c r="A36" s="120"/>
      <c r="B36" s="119"/>
      <c r="C36" s="258" t="s">
        <v>106</v>
      </c>
      <c r="E36" s="113">
        <v>44.5707168988869</v>
      </c>
      <c r="F36" s="114">
        <v>5726</v>
      </c>
      <c r="G36" s="114">
        <v>5885</v>
      </c>
      <c r="H36" s="114">
        <v>5913</v>
      </c>
      <c r="I36" s="114">
        <v>6079</v>
      </c>
      <c r="J36" s="114">
        <v>5797</v>
      </c>
      <c r="K36" s="318">
        <v>-71</v>
      </c>
      <c r="L36" s="116">
        <v>-1.2247714335000863</v>
      </c>
    </row>
    <row r="37" spans="1:12" s="110" customFormat="1" ht="15" customHeight="1" x14ac:dyDescent="0.2">
      <c r="A37" s="120"/>
      <c r="B37" s="119"/>
      <c r="C37" s="258" t="s">
        <v>107</v>
      </c>
      <c r="E37" s="113">
        <v>55.4292831011131</v>
      </c>
      <c r="F37" s="114">
        <v>7121</v>
      </c>
      <c r="G37" s="114">
        <v>7408</v>
      </c>
      <c r="H37" s="114">
        <v>7388</v>
      </c>
      <c r="I37" s="114">
        <v>7646</v>
      </c>
      <c r="J37" s="140">
        <v>7297</v>
      </c>
      <c r="K37" s="114">
        <v>-176</v>
      </c>
      <c r="L37" s="116">
        <v>-2.4119501164862274</v>
      </c>
    </row>
    <row r="38" spans="1:12" s="110" customFormat="1" ht="15" customHeight="1" x14ac:dyDescent="0.2">
      <c r="A38" s="120"/>
      <c r="B38" s="119" t="s">
        <v>329</v>
      </c>
      <c r="C38" s="258"/>
      <c r="E38" s="113">
        <v>46.545144859889618</v>
      </c>
      <c r="F38" s="114">
        <v>28420</v>
      </c>
      <c r="G38" s="114">
        <v>29163</v>
      </c>
      <c r="H38" s="114">
        <v>29142</v>
      </c>
      <c r="I38" s="114">
        <v>29251</v>
      </c>
      <c r="J38" s="140">
        <v>28840</v>
      </c>
      <c r="K38" s="114">
        <v>-420</v>
      </c>
      <c r="L38" s="116">
        <v>-1.4563106796116505</v>
      </c>
    </row>
    <row r="39" spans="1:12" s="110" customFormat="1" ht="15" customHeight="1" x14ac:dyDescent="0.2">
      <c r="A39" s="120"/>
      <c r="B39" s="119"/>
      <c r="C39" s="258" t="s">
        <v>106</v>
      </c>
      <c r="E39" s="113">
        <v>40.3835327234342</v>
      </c>
      <c r="F39" s="115">
        <v>11477</v>
      </c>
      <c r="G39" s="114">
        <v>11732</v>
      </c>
      <c r="H39" s="114">
        <v>11775</v>
      </c>
      <c r="I39" s="114">
        <v>11750</v>
      </c>
      <c r="J39" s="140">
        <v>11536</v>
      </c>
      <c r="K39" s="114">
        <v>-59</v>
      </c>
      <c r="L39" s="116">
        <v>-0.51144244105409153</v>
      </c>
    </row>
    <row r="40" spans="1:12" s="110" customFormat="1" ht="15" customHeight="1" x14ac:dyDescent="0.2">
      <c r="A40" s="120"/>
      <c r="B40" s="119"/>
      <c r="C40" s="258" t="s">
        <v>107</v>
      </c>
      <c r="E40" s="113">
        <v>59.6164672765658</v>
      </c>
      <c r="F40" s="115">
        <v>16943</v>
      </c>
      <c r="G40" s="114">
        <v>17431</v>
      </c>
      <c r="H40" s="114">
        <v>17367</v>
      </c>
      <c r="I40" s="114">
        <v>17501</v>
      </c>
      <c r="J40" s="140">
        <v>17304</v>
      </c>
      <c r="K40" s="114">
        <v>-361</v>
      </c>
      <c r="L40" s="116">
        <v>-2.086222838650023</v>
      </c>
    </row>
    <row r="41" spans="1:12" s="110" customFormat="1" ht="15" customHeight="1" x14ac:dyDescent="0.2">
      <c r="A41" s="120"/>
      <c r="B41" s="320" t="s">
        <v>516</v>
      </c>
      <c r="C41" s="258"/>
      <c r="E41" s="113">
        <v>6.8474753926530081</v>
      </c>
      <c r="F41" s="115">
        <v>4181</v>
      </c>
      <c r="G41" s="114">
        <v>4360</v>
      </c>
      <c r="H41" s="114">
        <v>4324</v>
      </c>
      <c r="I41" s="114">
        <v>4300</v>
      </c>
      <c r="J41" s="140">
        <v>4158</v>
      </c>
      <c r="K41" s="114">
        <v>23</v>
      </c>
      <c r="L41" s="116">
        <v>0.55315055315055317</v>
      </c>
    </row>
    <row r="42" spans="1:12" s="110" customFormat="1" ht="15" customHeight="1" x14ac:dyDescent="0.2">
      <c r="A42" s="120"/>
      <c r="B42" s="119"/>
      <c r="C42" s="268" t="s">
        <v>106</v>
      </c>
      <c r="D42" s="182"/>
      <c r="E42" s="113">
        <v>41.951686199473812</v>
      </c>
      <c r="F42" s="115">
        <v>1754</v>
      </c>
      <c r="G42" s="114">
        <v>1808</v>
      </c>
      <c r="H42" s="114">
        <v>1812</v>
      </c>
      <c r="I42" s="114">
        <v>1805</v>
      </c>
      <c r="J42" s="140">
        <v>1758</v>
      </c>
      <c r="K42" s="114">
        <v>-4</v>
      </c>
      <c r="L42" s="116">
        <v>-0.22753128555176336</v>
      </c>
    </row>
    <row r="43" spans="1:12" s="110" customFormat="1" ht="15" customHeight="1" x14ac:dyDescent="0.2">
      <c r="A43" s="120"/>
      <c r="B43" s="119"/>
      <c r="C43" s="268" t="s">
        <v>107</v>
      </c>
      <c r="D43" s="182"/>
      <c r="E43" s="113">
        <v>58.048313800526188</v>
      </c>
      <c r="F43" s="115">
        <v>2427</v>
      </c>
      <c r="G43" s="114">
        <v>2552</v>
      </c>
      <c r="H43" s="114">
        <v>2512</v>
      </c>
      <c r="I43" s="114">
        <v>2495</v>
      </c>
      <c r="J43" s="140">
        <v>2400</v>
      </c>
      <c r="K43" s="114">
        <v>27</v>
      </c>
      <c r="L43" s="116">
        <v>1.125</v>
      </c>
    </row>
    <row r="44" spans="1:12" s="110" customFormat="1" ht="15" customHeight="1" x14ac:dyDescent="0.2">
      <c r="A44" s="120"/>
      <c r="B44" s="119" t="s">
        <v>205</v>
      </c>
      <c r="C44" s="268"/>
      <c r="D44" s="182"/>
      <c r="E44" s="113">
        <v>25.567074468956257</v>
      </c>
      <c r="F44" s="115">
        <v>15611</v>
      </c>
      <c r="G44" s="114">
        <v>16711</v>
      </c>
      <c r="H44" s="114">
        <v>16776</v>
      </c>
      <c r="I44" s="114">
        <v>16822</v>
      </c>
      <c r="J44" s="140">
        <v>16979</v>
      </c>
      <c r="K44" s="114">
        <v>-1368</v>
      </c>
      <c r="L44" s="116">
        <v>-8.0570116025678775</v>
      </c>
    </row>
    <row r="45" spans="1:12" s="110" customFormat="1" ht="15" customHeight="1" x14ac:dyDescent="0.2">
      <c r="A45" s="120"/>
      <c r="B45" s="119"/>
      <c r="C45" s="268" t="s">
        <v>106</v>
      </c>
      <c r="D45" s="182"/>
      <c r="E45" s="113">
        <v>37.198129524053549</v>
      </c>
      <c r="F45" s="115">
        <v>5807</v>
      </c>
      <c r="G45" s="114">
        <v>6212</v>
      </c>
      <c r="H45" s="114">
        <v>6238</v>
      </c>
      <c r="I45" s="114">
        <v>6160</v>
      </c>
      <c r="J45" s="140">
        <v>6215</v>
      </c>
      <c r="K45" s="114">
        <v>-408</v>
      </c>
      <c r="L45" s="116">
        <v>-6.5647626709573617</v>
      </c>
    </row>
    <row r="46" spans="1:12" s="110" customFormat="1" ht="15" customHeight="1" x14ac:dyDescent="0.2">
      <c r="A46" s="123"/>
      <c r="B46" s="124"/>
      <c r="C46" s="260" t="s">
        <v>107</v>
      </c>
      <c r="D46" s="261"/>
      <c r="E46" s="125">
        <v>62.801870475946451</v>
      </c>
      <c r="F46" s="143">
        <v>9804</v>
      </c>
      <c r="G46" s="144">
        <v>10499</v>
      </c>
      <c r="H46" s="144">
        <v>10538</v>
      </c>
      <c r="I46" s="144">
        <v>10662</v>
      </c>
      <c r="J46" s="145">
        <v>10764</v>
      </c>
      <c r="K46" s="144">
        <v>-960</v>
      </c>
      <c r="L46" s="146">
        <v>-8.9186176142697882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61059</v>
      </c>
      <c r="E11" s="114">
        <v>63527</v>
      </c>
      <c r="F11" s="114">
        <v>63543</v>
      </c>
      <c r="G11" s="114">
        <v>64098</v>
      </c>
      <c r="H11" s="140">
        <v>63071</v>
      </c>
      <c r="I11" s="115">
        <v>-2012</v>
      </c>
      <c r="J11" s="116">
        <v>-3.1900556515672811</v>
      </c>
    </row>
    <row r="12" spans="1:15" s="110" customFormat="1" ht="24.95" customHeight="1" x14ac:dyDescent="0.2">
      <c r="A12" s="193" t="s">
        <v>132</v>
      </c>
      <c r="B12" s="194" t="s">
        <v>133</v>
      </c>
      <c r="C12" s="113">
        <v>0.864737385152066</v>
      </c>
      <c r="D12" s="115">
        <v>528</v>
      </c>
      <c r="E12" s="114">
        <v>540</v>
      </c>
      <c r="F12" s="114">
        <v>544</v>
      </c>
      <c r="G12" s="114">
        <v>617</v>
      </c>
      <c r="H12" s="140">
        <v>544</v>
      </c>
      <c r="I12" s="115">
        <v>-16</v>
      </c>
      <c r="J12" s="116">
        <v>-2.9411764705882355</v>
      </c>
    </row>
    <row r="13" spans="1:15" s="110" customFormat="1" ht="24.95" customHeight="1" x14ac:dyDescent="0.2">
      <c r="A13" s="193" t="s">
        <v>134</v>
      </c>
      <c r="B13" s="199" t="s">
        <v>214</v>
      </c>
      <c r="C13" s="113">
        <v>0.24566402987274602</v>
      </c>
      <c r="D13" s="115">
        <v>150</v>
      </c>
      <c r="E13" s="114">
        <v>160</v>
      </c>
      <c r="F13" s="114">
        <v>161</v>
      </c>
      <c r="G13" s="114">
        <v>170</v>
      </c>
      <c r="H13" s="140">
        <v>159</v>
      </c>
      <c r="I13" s="115">
        <v>-9</v>
      </c>
      <c r="J13" s="116">
        <v>-5.6603773584905657</v>
      </c>
    </row>
    <row r="14" spans="1:15" s="287" customFormat="1" ht="24.95" customHeight="1" x14ac:dyDescent="0.2">
      <c r="A14" s="193" t="s">
        <v>215</v>
      </c>
      <c r="B14" s="199" t="s">
        <v>137</v>
      </c>
      <c r="C14" s="113">
        <v>4.6479634451923548</v>
      </c>
      <c r="D14" s="115">
        <v>2838</v>
      </c>
      <c r="E14" s="114">
        <v>2995</v>
      </c>
      <c r="F14" s="114">
        <v>3044</v>
      </c>
      <c r="G14" s="114">
        <v>3043</v>
      </c>
      <c r="H14" s="140">
        <v>3015</v>
      </c>
      <c r="I14" s="115">
        <v>-177</v>
      </c>
      <c r="J14" s="116">
        <v>-5.8706467661691546</v>
      </c>
      <c r="K14" s="110"/>
      <c r="L14" s="110"/>
      <c r="M14" s="110"/>
      <c r="N14" s="110"/>
      <c r="O14" s="110"/>
    </row>
    <row r="15" spans="1:15" s="110" customFormat="1" ht="24.95" customHeight="1" x14ac:dyDescent="0.2">
      <c r="A15" s="193" t="s">
        <v>216</v>
      </c>
      <c r="B15" s="199" t="s">
        <v>217</v>
      </c>
      <c r="C15" s="113">
        <v>1.8375669434481403</v>
      </c>
      <c r="D15" s="115">
        <v>1122</v>
      </c>
      <c r="E15" s="114">
        <v>1184</v>
      </c>
      <c r="F15" s="114">
        <v>1199</v>
      </c>
      <c r="G15" s="114">
        <v>1202</v>
      </c>
      <c r="H15" s="140">
        <v>1198</v>
      </c>
      <c r="I15" s="115">
        <v>-76</v>
      </c>
      <c r="J15" s="116">
        <v>-6.3439065108514194</v>
      </c>
    </row>
    <row r="16" spans="1:15" s="287" customFormat="1" ht="24.95" customHeight="1" x14ac:dyDescent="0.2">
      <c r="A16" s="193" t="s">
        <v>218</v>
      </c>
      <c r="B16" s="199" t="s">
        <v>141</v>
      </c>
      <c r="C16" s="113">
        <v>2.1864098658674398</v>
      </c>
      <c r="D16" s="115">
        <v>1335</v>
      </c>
      <c r="E16" s="114">
        <v>1424</v>
      </c>
      <c r="F16" s="114">
        <v>1446</v>
      </c>
      <c r="G16" s="114">
        <v>1444</v>
      </c>
      <c r="H16" s="140">
        <v>1420</v>
      </c>
      <c r="I16" s="115">
        <v>-85</v>
      </c>
      <c r="J16" s="116">
        <v>-5.9859154929577461</v>
      </c>
      <c r="K16" s="110"/>
      <c r="L16" s="110"/>
      <c r="M16" s="110"/>
      <c r="N16" s="110"/>
      <c r="O16" s="110"/>
    </row>
    <row r="17" spans="1:15" s="110" customFormat="1" ht="24.95" customHeight="1" x14ac:dyDescent="0.2">
      <c r="A17" s="193" t="s">
        <v>142</v>
      </c>
      <c r="B17" s="199" t="s">
        <v>220</v>
      </c>
      <c r="C17" s="113">
        <v>0.62398663587677494</v>
      </c>
      <c r="D17" s="115">
        <v>381</v>
      </c>
      <c r="E17" s="114">
        <v>387</v>
      </c>
      <c r="F17" s="114">
        <v>399</v>
      </c>
      <c r="G17" s="114">
        <v>397</v>
      </c>
      <c r="H17" s="140">
        <v>397</v>
      </c>
      <c r="I17" s="115">
        <v>-16</v>
      </c>
      <c r="J17" s="116">
        <v>-4.0302267002518892</v>
      </c>
    </row>
    <row r="18" spans="1:15" s="287" customFormat="1" ht="24.95" customHeight="1" x14ac:dyDescent="0.2">
      <c r="A18" s="201" t="s">
        <v>144</v>
      </c>
      <c r="B18" s="202" t="s">
        <v>145</v>
      </c>
      <c r="C18" s="113">
        <v>3.9027825545783585</v>
      </c>
      <c r="D18" s="115">
        <v>2383</v>
      </c>
      <c r="E18" s="114">
        <v>2390</v>
      </c>
      <c r="F18" s="114">
        <v>2447</v>
      </c>
      <c r="G18" s="114">
        <v>2447</v>
      </c>
      <c r="H18" s="140">
        <v>2438</v>
      </c>
      <c r="I18" s="115">
        <v>-55</v>
      </c>
      <c r="J18" s="116">
        <v>-2.2559474979491387</v>
      </c>
      <c r="K18" s="110"/>
      <c r="L18" s="110"/>
      <c r="M18" s="110"/>
      <c r="N18" s="110"/>
      <c r="O18" s="110"/>
    </row>
    <row r="19" spans="1:15" s="110" customFormat="1" ht="24.95" customHeight="1" x14ac:dyDescent="0.2">
      <c r="A19" s="193" t="s">
        <v>146</v>
      </c>
      <c r="B19" s="199" t="s">
        <v>147</v>
      </c>
      <c r="C19" s="113">
        <v>19.129039126091158</v>
      </c>
      <c r="D19" s="115">
        <v>11680</v>
      </c>
      <c r="E19" s="114">
        <v>12102</v>
      </c>
      <c r="F19" s="114">
        <v>11821</v>
      </c>
      <c r="G19" s="114">
        <v>11936</v>
      </c>
      <c r="H19" s="140">
        <v>11713</v>
      </c>
      <c r="I19" s="115">
        <v>-33</v>
      </c>
      <c r="J19" s="116">
        <v>-0.28173823956287886</v>
      </c>
    </row>
    <row r="20" spans="1:15" s="287" customFormat="1" ht="24.95" customHeight="1" x14ac:dyDescent="0.2">
      <c r="A20" s="193" t="s">
        <v>148</v>
      </c>
      <c r="B20" s="199" t="s">
        <v>149</v>
      </c>
      <c r="C20" s="113">
        <v>5.7649159010137732</v>
      </c>
      <c r="D20" s="115">
        <v>3520</v>
      </c>
      <c r="E20" s="114">
        <v>3676</v>
      </c>
      <c r="F20" s="114">
        <v>3743</v>
      </c>
      <c r="G20" s="114">
        <v>3814</v>
      </c>
      <c r="H20" s="140">
        <v>3758</v>
      </c>
      <c r="I20" s="115">
        <v>-238</v>
      </c>
      <c r="J20" s="116">
        <v>-6.3331559340074506</v>
      </c>
      <c r="K20" s="110"/>
      <c r="L20" s="110"/>
      <c r="M20" s="110"/>
      <c r="N20" s="110"/>
      <c r="O20" s="110"/>
    </row>
    <row r="21" spans="1:15" s="110" customFormat="1" ht="24.95" customHeight="1" x14ac:dyDescent="0.2">
      <c r="A21" s="201" t="s">
        <v>150</v>
      </c>
      <c r="B21" s="202" t="s">
        <v>151</v>
      </c>
      <c r="C21" s="113">
        <v>11.362780261714081</v>
      </c>
      <c r="D21" s="115">
        <v>6938</v>
      </c>
      <c r="E21" s="114">
        <v>7866</v>
      </c>
      <c r="F21" s="114">
        <v>8009</v>
      </c>
      <c r="G21" s="114">
        <v>8130</v>
      </c>
      <c r="H21" s="140">
        <v>7888</v>
      </c>
      <c r="I21" s="115">
        <v>-950</v>
      </c>
      <c r="J21" s="116">
        <v>-12.043610547667344</v>
      </c>
    </row>
    <row r="22" spans="1:15" s="110" customFormat="1" ht="24.95" customHeight="1" x14ac:dyDescent="0.2">
      <c r="A22" s="201" t="s">
        <v>152</v>
      </c>
      <c r="B22" s="199" t="s">
        <v>153</v>
      </c>
      <c r="C22" s="113">
        <v>1.2283201493637301</v>
      </c>
      <c r="D22" s="115">
        <v>750</v>
      </c>
      <c r="E22" s="114">
        <v>767</v>
      </c>
      <c r="F22" s="114">
        <v>739</v>
      </c>
      <c r="G22" s="114">
        <v>732</v>
      </c>
      <c r="H22" s="140">
        <v>707</v>
      </c>
      <c r="I22" s="115">
        <v>43</v>
      </c>
      <c r="J22" s="116">
        <v>6.082036775106082</v>
      </c>
    </row>
    <row r="23" spans="1:15" s="110" customFormat="1" ht="24.95" customHeight="1" x14ac:dyDescent="0.2">
      <c r="A23" s="193" t="s">
        <v>154</v>
      </c>
      <c r="B23" s="199" t="s">
        <v>155</v>
      </c>
      <c r="C23" s="113">
        <v>1.03833996626214</v>
      </c>
      <c r="D23" s="115">
        <v>634</v>
      </c>
      <c r="E23" s="114">
        <v>647</v>
      </c>
      <c r="F23" s="114">
        <v>640</v>
      </c>
      <c r="G23" s="114">
        <v>615</v>
      </c>
      <c r="H23" s="140">
        <v>620</v>
      </c>
      <c r="I23" s="115">
        <v>14</v>
      </c>
      <c r="J23" s="116">
        <v>2.2580645161290325</v>
      </c>
    </row>
    <row r="24" spans="1:15" s="110" customFormat="1" ht="24.95" customHeight="1" x14ac:dyDescent="0.2">
      <c r="A24" s="193" t="s">
        <v>156</v>
      </c>
      <c r="B24" s="199" t="s">
        <v>221</v>
      </c>
      <c r="C24" s="113">
        <v>10.606135049706022</v>
      </c>
      <c r="D24" s="115">
        <v>6476</v>
      </c>
      <c r="E24" s="114">
        <v>6545</v>
      </c>
      <c r="F24" s="114">
        <v>6565</v>
      </c>
      <c r="G24" s="114">
        <v>6646</v>
      </c>
      <c r="H24" s="140">
        <v>6603</v>
      </c>
      <c r="I24" s="115">
        <v>-127</v>
      </c>
      <c r="J24" s="116">
        <v>-1.9233681659851583</v>
      </c>
    </row>
    <row r="25" spans="1:15" s="110" customFormat="1" ht="24.95" customHeight="1" x14ac:dyDescent="0.2">
      <c r="A25" s="193" t="s">
        <v>222</v>
      </c>
      <c r="B25" s="204" t="s">
        <v>159</v>
      </c>
      <c r="C25" s="113">
        <v>12.276650452840695</v>
      </c>
      <c r="D25" s="115">
        <v>7496</v>
      </c>
      <c r="E25" s="114">
        <v>7640</v>
      </c>
      <c r="F25" s="114">
        <v>7675</v>
      </c>
      <c r="G25" s="114">
        <v>7591</v>
      </c>
      <c r="H25" s="140">
        <v>7557</v>
      </c>
      <c r="I25" s="115">
        <v>-61</v>
      </c>
      <c r="J25" s="116">
        <v>-0.80719862379251028</v>
      </c>
    </row>
    <row r="26" spans="1:15" s="110" customFormat="1" ht="24.95" customHeight="1" x14ac:dyDescent="0.2">
      <c r="A26" s="201">
        <v>782.78300000000002</v>
      </c>
      <c r="B26" s="203" t="s">
        <v>160</v>
      </c>
      <c r="C26" s="113">
        <v>1.087472772236689</v>
      </c>
      <c r="D26" s="115">
        <v>664</v>
      </c>
      <c r="E26" s="114">
        <v>652</v>
      </c>
      <c r="F26" s="114">
        <v>726</v>
      </c>
      <c r="G26" s="114">
        <v>760</v>
      </c>
      <c r="H26" s="140">
        <v>759</v>
      </c>
      <c r="I26" s="115">
        <v>-95</v>
      </c>
      <c r="J26" s="116">
        <v>-12.516469038208168</v>
      </c>
    </row>
    <row r="27" spans="1:15" s="110" customFormat="1" ht="24.95" customHeight="1" x14ac:dyDescent="0.2">
      <c r="A27" s="193" t="s">
        <v>161</v>
      </c>
      <c r="B27" s="199" t="s">
        <v>162</v>
      </c>
      <c r="C27" s="113">
        <v>0.38814916719893872</v>
      </c>
      <c r="D27" s="115">
        <v>237</v>
      </c>
      <c r="E27" s="114">
        <v>245</v>
      </c>
      <c r="F27" s="114">
        <v>252</v>
      </c>
      <c r="G27" s="114">
        <v>288</v>
      </c>
      <c r="H27" s="140">
        <v>274</v>
      </c>
      <c r="I27" s="115">
        <v>-37</v>
      </c>
      <c r="J27" s="116">
        <v>-13.503649635036496</v>
      </c>
    </row>
    <row r="28" spans="1:15" s="110" customFormat="1" ht="24.95" customHeight="1" x14ac:dyDescent="0.2">
      <c r="A28" s="193" t="s">
        <v>163</v>
      </c>
      <c r="B28" s="199" t="s">
        <v>164</v>
      </c>
      <c r="C28" s="113">
        <v>1.8130005404608658</v>
      </c>
      <c r="D28" s="115">
        <v>1107</v>
      </c>
      <c r="E28" s="114">
        <v>1228</v>
      </c>
      <c r="F28" s="114">
        <v>1191</v>
      </c>
      <c r="G28" s="114">
        <v>1193</v>
      </c>
      <c r="H28" s="140">
        <v>1131</v>
      </c>
      <c r="I28" s="115">
        <v>-24</v>
      </c>
      <c r="J28" s="116">
        <v>-2.1220159151193636</v>
      </c>
    </row>
    <row r="29" spans="1:15" s="110" customFormat="1" ht="24.95" customHeight="1" x14ac:dyDescent="0.2">
      <c r="A29" s="193">
        <v>86</v>
      </c>
      <c r="B29" s="199" t="s">
        <v>165</v>
      </c>
      <c r="C29" s="113">
        <v>5.986013527899245</v>
      </c>
      <c r="D29" s="115">
        <v>3655</v>
      </c>
      <c r="E29" s="114">
        <v>3703</v>
      </c>
      <c r="F29" s="114">
        <v>3701</v>
      </c>
      <c r="G29" s="114">
        <v>3751</v>
      </c>
      <c r="H29" s="140">
        <v>3730</v>
      </c>
      <c r="I29" s="115">
        <v>-75</v>
      </c>
      <c r="J29" s="116">
        <v>-2.0107238605898123</v>
      </c>
    </row>
    <row r="30" spans="1:15" s="110" customFormat="1" ht="24.95" customHeight="1" x14ac:dyDescent="0.2">
      <c r="A30" s="193">
        <v>87.88</v>
      </c>
      <c r="B30" s="204" t="s">
        <v>166</v>
      </c>
      <c r="C30" s="113">
        <v>4.4907384660737977</v>
      </c>
      <c r="D30" s="115">
        <v>2742</v>
      </c>
      <c r="E30" s="114">
        <v>2737</v>
      </c>
      <c r="F30" s="114">
        <v>2722</v>
      </c>
      <c r="G30" s="114">
        <v>2793</v>
      </c>
      <c r="H30" s="140">
        <v>2789</v>
      </c>
      <c r="I30" s="115">
        <v>-47</v>
      </c>
      <c r="J30" s="116">
        <v>-1.6851918250268914</v>
      </c>
    </row>
    <row r="31" spans="1:15" s="110" customFormat="1" ht="24.95" customHeight="1" x14ac:dyDescent="0.2">
      <c r="A31" s="193" t="s">
        <v>167</v>
      </c>
      <c r="B31" s="199" t="s">
        <v>168</v>
      </c>
      <c r="C31" s="113">
        <v>15.154195122750126</v>
      </c>
      <c r="D31" s="115">
        <v>9253</v>
      </c>
      <c r="E31" s="114">
        <v>9627</v>
      </c>
      <c r="F31" s="114">
        <v>9556</v>
      </c>
      <c r="G31" s="114">
        <v>9566</v>
      </c>
      <c r="H31" s="140">
        <v>9381</v>
      </c>
      <c r="I31" s="115">
        <v>-128</v>
      </c>
      <c r="J31" s="116">
        <v>-1.3644600788828483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0.864737385152066</v>
      </c>
      <c r="D34" s="115">
        <v>528</v>
      </c>
      <c r="E34" s="114">
        <v>540</v>
      </c>
      <c r="F34" s="114">
        <v>544</v>
      </c>
      <c r="G34" s="114">
        <v>617</v>
      </c>
      <c r="H34" s="140">
        <v>544</v>
      </c>
      <c r="I34" s="115">
        <v>-16</v>
      </c>
      <c r="J34" s="116">
        <v>-2.9411764705882355</v>
      </c>
    </row>
    <row r="35" spans="1:10" s="110" customFormat="1" ht="24.95" customHeight="1" x14ac:dyDescent="0.2">
      <c r="A35" s="292" t="s">
        <v>171</v>
      </c>
      <c r="B35" s="293" t="s">
        <v>172</v>
      </c>
      <c r="C35" s="113">
        <v>8.7964100296434591</v>
      </c>
      <c r="D35" s="115">
        <v>5371</v>
      </c>
      <c r="E35" s="114">
        <v>5545</v>
      </c>
      <c r="F35" s="114">
        <v>5652</v>
      </c>
      <c r="G35" s="114">
        <v>5660</v>
      </c>
      <c r="H35" s="140">
        <v>5612</v>
      </c>
      <c r="I35" s="115">
        <v>-241</v>
      </c>
      <c r="J35" s="116">
        <v>-4.2943692088382042</v>
      </c>
    </row>
    <row r="36" spans="1:10" s="110" customFormat="1" ht="24.95" customHeight="1" x14ac:dyDescent="0.2">
      <c r="A36" s="294" t="s">
        <v>173</v>
      </c>
      <c r="B36" s="295" t="s">
        <v>174</v>
      </c>
      <c r="C36" s="125">
        <v>90.32575050361126</v>
      </c>
      <c r="D36" s="143">
        <v>55152</v>
      </c>
      <c r="E36" s="144">
        <v>57435</v>
      </c>
      <c r="F36" s="144">
        <v>57340</v>
      </c>
      <c r="G36" s="144">
        <v>57815</v>
      </c>
      <c r="H36" s="145">
        <v>56910</v>
      </c>
      <c r="I36" s="143">
        <v>-1758</v>
      </c>
      <c r="J36" s="146">
        <v>-3.0890880337374802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61059</v>
      </c>
      <c r="F11" s="264">
        <v>63527</v>
      </c>
      <c r="G11" s="264">
        <v>63543</v>
      </c>
      <c r="H11" s="264">
        <v>64098</v>
      </c>
      <c r="I11" s="265">
        <v>63071</v>
      </c>
      <c r="J11" s="263">
        <v>-2012</v>
      </c>
      <c r="K11" s="266">
        <v>-3.1900556515672811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45.855647816046776</v>
      </c>
      <c r="E13" s="115">
        <v>27999</v>
      </c>
      <c r="F13" s="114">
        <v>28779</v>
      </c>
      <c r="G13" s="114">
        <v>28621</v>
      </c>
      <c r="H13" s="114">
        <v>28770</v>
      </c>
      <c r="I13" s="140">
        <v>28276</v>
      </c>
      <c r="J13" s="115">
        <v>-277</v>
      </c>
      <c r="K13" s="116">
        <v>-0.97962936766162112</v>
      </c>
    </row>
    <row r="14" spans="1:15" ht="15.95" customHeight="1" x14ac:dyDescent="0.2">
      <c r="A14" s="306" t="s">
        <v>230</v>
      </c>
      <c r="B14" s="307"/>
      <c r="C14" s="308"/>
      <c r="D14" s="113">
        <v>41.782538200756647</v>
      </c>
      <c r="E14" s="115">
        <v>25512</v>
      </c>
      <c r="F14" s="114">
        <v>26857</v>
      </c>
      <c r="G14" s="114">
        <v>27084</v>
      </c>
      <c r="H14" s="114">
        <v>27427</v>
      </c>
      <c r="I14" s="140">
        <v>27056</v>
      </c>
      <c r="J14" s="115">
        <v>-1544</v>
      </c>
      <c r="K14" s="116">
        <v>-5.7066824364281494</v>
      </c>
    </row>
    <row r="15" spans="1:15" ht="15.95" customHeight="1" x14ac:dyDescent="0.2">
      <c r="A15" s="306" t="s">
        <v>231</v>
      </c>
      <c r="B15" s="307"/>
      <c r="C15" s="308"/>
      <c r="D15" s="113">
        <v>5.1098118213531176</v>
      </c>
      <c r="E15" s="115">
        <v>3120</v>
      </c>
      <c r="F15" s="114">
        <v>3235</v>
      </c>
      <c r="G15" s="114">
        <v>3191</v>
      </c>
      <c r="H15" s="114">
        <v>3147</v>
      </c>
      <c r="I15" s="140">
        <v>3128</v>
      </c>
      <c r="J15" s="115">
        <v>-8</v>
      </c>
      <c r="K15" s="116">
        <v>-0.25575447570332482</v>
      </c>
    </row>
    <row r="16" spans="1:15" ht="15.95" customHeight="1" x14ac:dyDescent="0.2">
      <c r="A16" s="306" t="s">
        <v>232</v>
      </c>
      <c r="B16" s="307"/>
      <c r="C16" s="308"/>
      <c r="D16" s="113">
        <v>2.2682978758250218</v>
      </c>
      <c r="E16" s="115">
        <v>1385</v>
      </c>
      <c r="F16" s="114">
        <v>1501</v>
      </c>
      <c r="G16" s="114">
        <v>1490</v>
      </c>
      <c r="H16" s="114">
        <v>1507</v>
      </c>
      <c r="I16" s="140">
        <v>1449</v>
      </c>
      <c r="J16" s="115">
        <v>-64</v>
      </c>
      <c r="K16" s="116">
        <v>-4.416839199447895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0.6780327224487791</v>
      </c>
      <c r="E18" s="115">
        <v>414</v>
      </c>
      <c r="F18" s="114">
        <v>427</v>
      </c>
      <c r="G18" s="114">
        <v>418</v>
      </c>
      <c r="H18" s="114">
        <v>420</v>
      </c>
      <c r="I18" s="140">
        <v>422</v>
      </c>
      <c r="J18" s="115">
        <v>-8</v>
      </c>
      <c r="K18" s="116">
        <v>-1.8957345971563981</v>
      </c>
    </row>
    <row r="19" spans="1:11" ht="14.1" customHeight="1" x14ac:dyDescent="0.2">
      <c r="A19" s="306" t="s">
        <v>235</v>
      </c>
      <c r="B19" s="307" t="s">
        <v>236</v>
      </c>
      <c r="C19" s="308"/>
      <c r="D19" s="113">
        <v>0.42909317217772974</v>
      </c>
      <c r="E19" s="115">
        <v>262</v>
      </c>
      <c r="F19" s="114">
        <v>277</v>
      </c>
      <c r="G19" s="114">
        <v>269</v>
      </c>
      <c r="H19" s="114">
        <v>271</v>
      </c>
      <c r="I19" s="140">
        <v>265</v>
      </c>
      <c r="J19" s="115">
        <v>-3</v>
      </c>
      <c r="K19" s="116">
        <v>-1.1320754716981132</v>
      </c>
    </row>
    <row r="20" spans="1:11" ht="14.1" customHeight="1" x14ac:dyDescent="0.2">
      <c r="A20" s="306">
        <v>12</v>
      </c>
      <c r="B20" s="307" t="s">
        <v>237</v>
      </c>
      <c r="C20" s="308"/>
      <c r="D20" s="113">
        <v>1.3331368021094352</v>
      </c>
      <c r="E20" s="115">
        <v>814</v>
      </c>
      <c r="F20" s="114">
        <v>817</v>
      </c>
      <c r="G20" s="114">
        <v>855</v>
      </c>
      <c r="H20" s="114">
        <v>876</v>
      </c>
      <c r="I20" s="140">
        <v>825</v>
      </c>
      <c r="J20" s="115">
        <v>-11</v>
      </c>
      <c r="K20" s="116">
        <v>-1.3333333333333333</v>
      </c>
    </row>
    <row r="21" spans="1:11" ht="14.1" customHeight="1" x14ac:dyDescent="0.2">
      <c r="A21" s="306">
        <v>21</v>
      </c>
      <c r="B21" s="307" t="s">
        <v>238</v>
      </c>
      <c r="C21" s="308"/>
      <c r="D21" s="113">
        <v>8.025024975843037E-2</v>
      </c>
      <c r="E21" s="115">
        <v>49</v>
      </c>
      <c r="F21" s="114">
        <v>52</v>
      </c>
      <c r="G21" s="114">
        <v>51</v>
      </c>
      <c r="H21" s="114">
        <v>53</v>
      </c>
      <c r="I21" s="140">
        <v>51</v>
      </c>
      <c r="J21" s="115">
        <v>-2</v>
      </c>
      <c r="K21" s="116">
        <v>-3.9215686274509802</v>
      </c>
    </row>
    <row r="22" spans="1:11" ht="14.1" customHeight="1" x14ac:dyDescent="0.2">
      <c r="A22" s="306">
        <v>22</v>
      </c>
      <c r="B22" s="307" t="s">
        <v>239</v>
      </c>
      <c r="C22" s="308"/>
      <c r="D22" s="113">
        <v>0.30134787664390178</v>
      </c>
      <c r="E22" s="115">
        <v>184</v>
      </c>
      <c r="F22" s="114">
        <v>190</v>
      </c>
      <c r="G22" s="114">
        <v>183</v>
      </c>
      <c r="H22" s="114">
        <v>195</v>
      </c>
      <c r="I22" s="140">
        <v>195</v>
      </c>
      <c r="J22" s="115">
        <v>-11</v>
      </c>
      <c r="K22" s="116">
        <v>-5.6410256410256414</v>
      </c>
    </row>
    <row r="23" spans="1:11" ht="14.1" customHeight="1" x14ac:dyDescent="0.2">
      <c r="A23" s="306">
        <v>23</v>
      </c>
      <c r="B23" s="307" t="s">
        <v>240</v>
      </c>
      <c r="C23" s="308"/>
      <c r="D23" s="113">
        <v>0.31772547863541822</v>
      </c>
      <c r="E23" s="115">
        <v>194</v>
      </c>
      <c r="F23" s="114">
        <v>212</v>
      </c>
      <c r="G23" s="114">
        <v>207</v>
      </c>
      <c r="H23" s="114">
        <v>201</v>
      </c>
      <c r="I23" s="140">
        <v>199</v>
      </c>
      <c r="J23" s="115">
        <v>-5</v>
      </c>
      <c r="K23" s="116">
        <v>-2.512562814070352</v>
      </c>
    </row>
    <row r="24" spans="1:11" ht="14.1" customHeight="1" x14ac:dyDescent="0.2">
      <c r="A24" s="306">
        <v>24</v>
      </c>
      <c r="B24" s="307" t="s">
        <v>241</v>
      </c>
      <c r="C24" s="308"/>
      <c r="D24" s="113">
        <v>0.48477701894888553</v>
      </c>
      <c r="E24" s="115">
        <v>296</v>
      </c>
      <c r="F24" s="114">
        <v>294</v>
      </c>
      <c r="G24" s="114">
        <v>329</v>
      </c>
      <c r="H24" s="114">
        <v>323</v>
      </c>
      <c r="I24" s="140">
        <v>318</v>
      </c>
      <c r="J24" s="115">
        <v>-22</v>
      </c>
      <c r="K24" s="116">
        <v>-6.9182389937106921</v>
      </c>
    </row>
    <row r="25" spans="1:11" ht="14.1" customHeight="1" x14ac:dyDescent="0.2">
      <c r="A25" s="306">
        <v>25</v>
      </c>
      <c r="B25" s="307" t="s">
        <v>242</v>
      </c>
      <c r="C25" s="308"/>
      <c r="D25" s="113">
        <v>0.93679883391473817</v>
      </c>
      <c r="E25" s="115">
        <v>572</v>
      </c>
      <c r="F25" s="114">
        <v>610</v>
      </c>
      <c r="G25" s="114">
        <v>608</v>
      </c>
      <c r="H25" s="114">
        <v>578</v>
      </c>
      <c r="I25" s="140">
        <v>545</v>
      </c>
      <c r="J25" s="115">
        <v>27</v>
      </c>
      <c r="K25" s="116">
        <v>4.9541284403669721</v>
      </c>
    </row>
    <row r="26" spans="1:11" ht="14.1" customHeight="1" x14ac:dyDescent="0.2">
      <c r="A26" s="306">
        <v>26</v>
      </c>
      <c r="B26" s="307" t="s">
        <v>243</v>
      </c>
      <c r="C26" s="308"/>
      <c r="D26" s="113">
        <v>0.72389000802502501</v>
      </c>
      <c r="E26" s="115">
        <v>442</v>
      </c>
      <c r="F26" s="114">
        <v>430</v>
      </c>
      <c r="G26" s="114">
        <v>448</v>
      </c>
      <c r="H26" s="114">
        <v>441</v>
      </c>
      <c r="I26" s="140">
        <v>448</v>
      </c>
      <c r="J26" s="115">
        <v>-6</v>
      </c>
      <c r="K26" s="116">
        <v>-1.3392857142857142</v>
      </c>
    </row>
    <row r="27" spans="1:11" ht="14.1" customHeight="1" x14ac:dyDescent="0.2">
      <c r="A27" s="306">
        <v>27</v>
      </c>
      <c r="B27" s="307" t="s">
        <v>244</v>
      </c>
      <c r="C27" s="308"/>
      <c r="D27" s="113">
        <v>0.31608771843626654</v>
      </c>
      <c r="E27" s="115">
        <v>193</v>
      </c>
      <c r="F27" s="114">
        <v>194</v>
      </c>
      <c r="G27" s="114">
        <v>200</v>
      </c>
      <c r="H27" s="114">
        <v>208</v>
      </c>
      <c r="I27" s="140">
        <v>209</v>
      </c>
      <c r="J27" s="115">
        <v>-16</v>
      </c>
      <c r="K27" s="116">
        <v>-7.6555023923444976</v>
      </c>
    </row>
    <row r="28" spans="1:11" ht="14.1" customHeight="1" x14ac:dyDescent="0.2">
      <c r="A28" s="306">
        <v>28</v>
      </c>
      <c r="B28" s="307" t="s">
        <v>245</v>
      </c>
      <c r="C28" s="308"/>
      <c r="D28" s="113">
        <v>0.30134787664390178</v>
      </c>
      <c r="E28" s="115">
        <v>184</v>
      </c>
      <c r="F28" s="114">
        <v>205</v>
      </c>
      <c r="G28" s="114">
        <v>201</v>
      </c>
      <c r="H28" s="114">
        <v>213</v>
      </c>
      <c r="I28" s="140">
        <v>208</v>
      </c>
      <c r="J28" s="115">
        <v>-24</v>
      </c>
      <c r="K28" s="116">
        <v>-11.538461538461538</v>
      </c>
    </row>
    <row r="29" spans="1:11" ht="14.1" customHeight="1" x14ac:dyDescent="0.2">
      <c r="A29" s="306">
        <v>29</v>
      </c>
      <c r="B29" s="307" t="s">
        <v>246</v>
      </c>
      <c r="C29" s="308"/>
      <c r="D29" s="113">
        <v>3.1182954191847232</v>
      </c>
      <c r="E29" s="115">
        <v>1904</v>
      </c>
      <c r="F29" s="114">
        <v>2084</v>
      </c>
      <c r="G29" s="114">
        <v>2087</v>
      </c>
      <c r="H29" s="114">
        <v>2172</v>
      </c>
      <c r="I29" s="140">
        <v>2195</v>
      </c>
      <c r="J29" s="115">
        <v>-291</v>
      </c>
      <c r="K29" s="116">
        <v>-13.257403189066059</v>
      </c>
    </row>
    <row r="30" spans="1:11" ht="14.1" customHeight="1" x14ac:dyDescent="0.2">
      <c r="A30" s="306" t="s">
        <v>247</v>
      </c>
      <c r="B30" s="307" t="s">
        <v>248</v>
      </c>
      <c r="C30" s="308"/>
      <c r="D30" s="113">
        <v>0.32755203983032805</v>
      </c>
      <c r="E30" s="115">
        <v>200</v>
      </c>
      <c r="F30" s="114" t="s">
        <v>514</v>
      </c>
      <c r="G30" s="114">
        <v>203</v>
      </c>
      <c r="H30" s="114">
        <v>216</v>
      </c>
      <c r="I30" s="140">
        <v>212</v>
      </c>
      <c r="J30" s="115">
        <v>-12</v>
      </c>
      <c r="K30" s="116">
        <v>-5.6603773584905657</v>
      </c>
    </row>
    <row r="31" spans="1:11" ht="14.1" customHeight="1" x14ac:dyDescent="0.2">
      <c r="A31" s="306" t="s">
        <v>249</v>
      </c>
      <c r="B31" s="307" t="s">
        <v>250</v>
      </c>
      <c r="C31" s="308"/>
      <c r="D31" s="113">
        <v>2.7841923385577885</v>
      </c>
      <c r="E31" s="115">
        <v>1700</v>
      </c>
      <c r="F31" s="114">
        <v>1884</v>
      </c>
      <c r="G31" s="114">
        <v>1880</v>
      </c>
      <c r="H31" s="114">
        <v>1949</v>
      </c>
      <c r="I31" s="140">
        <v>1976</v>
      </c>
      <c r="J31" s="115">
        <v>-276</v>
      </c>
      <c r="K31" s="116">
        <v>-13.967611336032389</v>
      </c>
    </row>
    <row r="32" spans="1:11" ht="14.1" customHeight="1" x14ac:dyDescent="0.2">
      <c r="A32" s="306">
        <v>31</v>
      </c>
      <c r="B32" s="307" t="s">
        <v>251</v>
      </c>
      <c r="C32" s="308"/>
      <c r="D32" s="113">
        <v>0.12119425473722138</v>
      </c>
      <c r="E32" s="115">
        <v>74</v>
      </c>
      <c r="F32" s="114">
        <v>76</v>
      </c>
      <c r="G32" s="114">
        <v>77</v>
      </c>
      <c r="H32" s="114">
        <v>74</v>
      </c>
      <c r="I32" s="140">
        <v>73</v>
      </c>
      <c r="J32" s="115">
        <v>1</v>
      </c>
      <c r="K32" s="116">
        <v>1.3698630136986301</v>
      </c>
    </row>
    <row r="33" spans="1:11" ht="14.1" customHeight="1" x14ac:dyDescent="0.2">
      <c r="A33" s="306">
        <v>32</v>
      </c>
      <c r="B33" s="307" t="s">
        <v>252</v>
      </c>
      <c r="C33" s="308"/>
      <c r="D33" s="113">
        <v>0.78284937519448405</v>
      </c>
      <c r="E33" s="115">
        <v>478</v>
      </c>
      <c r="F33" s="114">
        <v>483</v>
      </c>
      <c r="G33" s="114">
        <v>512</v>
      </c>
      <c r="H33" s="114">
        <v>504</v>
      </c>
      <c r="I33" s="140">
        <v>506</v>
      </c>
      <c r="J33" s="115">
        <v>-28</v>
      </c>
      <c r="K33" s="116">
        <v>-5.5335968379446641</v>
      </c>
    </row>
    <row r="34" spans="1:11" ht="14.1" customHeight="1" x14ac:dyDescent="0.2">
      <c r="A34" s="306">
        <v>33</v>
      </c>
      <c r="B34" s="307" t="s">
        <v>253</v>
      </c>
      <c r="C34" s="308"/>
      <c r="D34" s="113">
        <v>0.43400645277518468</v>
      </c>
      <c r="E34" s="115">
        <v>265</v>
      </c>
      <c r="F34" s="114">
        <v>271</v>
      </c>
      <c r="G34" s="114">
        <v>285</v>
      </c>
      <c r="H34" s="114">
        <v>272</v>
      </c>
      <c r="I34" s="140">
        <v>283</v>
      </c>
      <c r="J34" s="115">
        <v>-18</v>
      </c>
      <c r="K34" s="116">
        <v>-6.3604240282685511</v>
      </c>
    </row>
    <row r="35" spans="1:11" ht="14.1" customHeight="1" x14ac:dyDescent="0.2">
      <c r="A35" s="306">
        <v>34</v>
      </c>
      <c r="B35" s="307" t="s">
        <v>254</v>
      </c>
      <c r="C35" s="308"/>
      <c r="D35" s="113">
        <v>3.9764817635401823</v>
      </c>
      <c r="E35" s="115">
        <v>2428</v>
      </c>
      <c r="F35" s="114">
        <v>2477</v>
      </c>
      <c r="G35" s="114">
        <v>2470</v>
      </c>
      <c r="H35" s="114">
        <v>2463</v>
      </c>
      <c r="I35" s="140">
        <v>2434</v>
      </c>
      <c r="J35" s="115">
        <v>-6</v>
      </c>
      <c r="K35" s="116">
        <v>-0.24650780608052589</v>
      </c>
    </row>
    <row r="36" spans="1:11" ht="14.1" customHeight="1" x14ac:dyDescent="0.2">
      <c r="A36" s="306">
        <v>41</v>
      </c>
      <c r="B36" s="307" t="s">
        <v>255</v>
      </c>
      <c r="C36" s="308"/>
      <c r="D36" s="113">
        <v>0.15886273931770911</v>
      </c>
      <c r="E36" s="115">
        <v>97</v>
      </c>
      <c r="F36" s="114">
        <v>95</v>
      </c>
      <c r="G36" s="114">
        <v>93</v>
      </c>
      <c r="H36" s="114">
        <v>92</v>
      </c>
      <c r="I36" s="140">
        <v>104</v>
      </c>
      <c r="J36" s="115">
        <v>-7</v>
      </c>
      <c r="K36" s="116">
        <v>-6.7307692307692308</v>
      </c>
    </row>
    <row r="37" spans="1:11" ht="14.1" customHeight="1" x14ac:dyDescent="0.2">
      <c r="A37" s="306">
        <v>42</v>
      </c>
      <c r="B37" s="307" t="s">
        <v>256</v>
      </c>
      <c r="C37" s="308"/>
      <c r="D37" s="113">
        <v>3.4392964182184446E-2</v>
      </c>
      <c r="E37" s="115">
        <v>21</v>
      </c>
      <c r="F37" s="114">
        <v>16</v>
      </c>
      <c r="G37" s="114">
        <v>15</v>
      </c>
      <c r="H37" s="114">
        <v>14</v>
      </c>
      <c r="I37" s="140">
        <v>12</v>
      </c>
      <c r="J37" s="115">
        <v>9</v>
      </c>
      <c r="K37" s="116">
        <v>75</v>
      </c>
    </row>
    <row r="38" spans="1:11" ht="14.1" customHeight="1" x14ac:dyDescent="0.2">
      <c r="A38" s="306">
        <v>43</v>
      </c>
      <c r="B38" s="307" t="s">
        <v>257</v>
      </c>
      <c r="C38" s="308"/>
      <c r="D38" s="113">
        <v>0.39961348859300022</v>
      </c>
      <c r="E38" s="115">
        <v>244</v>
      </c>
      <c r="F38" s="114">
        <v>243</v>
      </c>
      <c r="G38" s="114">
        <v>243</v>
      </c>
      <c r="H38" s="114">
        <v>253</v>
      </c>
      <c r="I38" s="140">
        <v>249</v>
      </c>
      <c r="J38" s="115">
        <v>-5</v>
      </c>
      <c r="K38" s="116">
        <v>-2.0080321285140563</v>
      </c>
    </row>
    <row r="39" spans="1:11" ht="14.1" customHeight="1" x14ac:dyDescent="0.2">
      <c r="A39" s="306">
        <v>51</v>
      </c>
      <c r="B39" s="307" t="s">
        <v>258</v>
      </c>
      <c r="C39" s="308"/>
      <c r="D39" s="113">
        <v>6.6214644851700815</v>
      </c>
      <c r="E39" s="115">
        <v>4043</v>
      </c>
      <c r="F39" s="114">
        <v>4143</v>
      </c>
      <c r="G39" s="114">
        <v>3948</v>
      </c>
      <c r="H39" s="114">
        <v>3938</v>
      </c>
      <c r="I39" s="140">
        <v>3897</v>
      </c>
      <c r="J39" s="115">
        <v>146</v>
      </c>
      <c r="K39" s="116">
        <v>3.7464716448550166</v>
      </c>
    </row>
    <row r="40" spans="1:11" ht="14.1" customHeight="1" x14ac:dyDescent="0.2">
      <c r="A40" s="306" t="s">
        <v>259</v>
      </c>
      <c r="B40" s="307" t="s">
        <v>260</v>
      </c>
      <c r="C40" s="308"/>
      <c r="D40" s="113">
        <v>6.383989256293094</v>
      </c>
      <c r="E40" s="115">
        <v>3898</v>
      </c>
      <c r="F40" s="114">
        <v>3972</v>
      </c>
      <c r="G40" s="114">
        <v>3789</v>
      </c>
      <c r="H40" s="114">
        <v>3781</v>
      </c>
      <c r="I40" s="140">
        <v>3735</v>
      </c>
      <c r="J40" s="115">
        <v>163</v>
      </c>
      <c r="K40" s="116">
        <v>4.3641231593038823</v>
      </c>
    </row>
    <row r="41" spans="1:11" ht="14.1" customHeight="1" x14ac:dyDescent="0.2">
      <c r="A41" s="306"/>
      <c r="B41" s="307" t="s">
        <v>261</v>
      </c>
      <c r="C41" s="308"/>
      <c r="D41" s="113">
        <v>4.6135704810101705</v>
      </c>
      <c r="E41" s="115">
        <v>2817</v>
      </c>
      <c r="F41" s="114">
        <v>2880</v>
      </c>
      <c r="G41" s="114">
        <v>2689</v>
      </c>
      <c r="H41" s="114">
        <v>2668</v>
      </c>
      <c r="I41" s="140">
        <v>2621</v>
      </c>
      <c r="J41" s="115">
        <v>196</v>
      </c>
      <c r="K41" s="116">
        <v>7.4780618084700494</v>
      </c>
    </row>
    <row r="42" spans="1:11" ht="14.1" customHeight="1" x14ac:dyDescent="0.2">
      <c r="A42" s="306">
        <v>52</v>
      </c>
      <c r="B42" s="307" t="s">
        <v>262</v>
      </c>
      <c r="C42" s="308"/>
      <c r="D42" s="113">
        <v>4.4465189406967029</v>
      </c>
      <c r="E42" s="115">
        <v>2715</v>
      </c>
      <c r="F42" s="114">
        <v>2877</v>
      </c>
      <c r="G42" s="114">
        <v>2891</v>
      </c>
      <c r="H42" s="114">
        <v>2950</v>
      </c>
      <c r="I42" s="140">
        <v>2892</v>
      </c>
      <c r="J42" s="115">
        <v>-177</v>
      </c>
      <c r="K42" s="116">
        <v>-6.1203319502074685</v>
      </c>
    </row>
    <row r="43" spans="1:11" ht="14.1" customHeight="1" x14ac:dyDescent="0.2">
      <c r="A43" s="306" t="s">
        <v>263</v>
      </c>
      <c r="B43" s="307" t="s">
        <v>264</v>
      </c>
      <c r="C43" s="308"/>
      <c r="D43" s="113">
        <v>4.3286002063577849</v>
      </c>
      <c r="E43" s="115">
        <v>2643</v>
      </c>
      <c r="F43" s="114">
        <v>2780</v>
      </c>
      <c r="G43" s="114">
        <v>2805</v>
      </c>
      <c r="H43" s="114">
        <v>2869</v>
      </c>
      <c r="I43" s="140">
        <v>2818</v>
      </c>
      <c r="J43" s="115">
        <v>-175</v>
      </c>
      <c r="K43" s="116">
        <v>-6.2100780695528748</v>
      </c>
    </row>
    <row r="44" spans="1:11" ht="14.1" customHeight="1" x14ac:dyDescent="0.2">
      <c r="A44" s="306">
        <v>53</v>
      </c>
      <c r="B44" s="307" t="s">
        <v>265</v>
      </c>
      <c r="C44" s="308"/>
      <c r="D44" s="113">
        <v>2.4631913395240668</v>
      </c>
      <c r="E44" s="115">
        <v>1504</v>
      </c>
      <c r="F44" s="114">
        <v>1545</v>
      </c>
      <c r="G44" s="114">
        <v>1504</v>
      </c>
      <c r="H44" s="114">
        <v>1525</v>
      </c>
      <c r="I44" s="140">
        <v>1527</v>
      </c>
      <c r="J44" s="115">
        <v>-23</v>
      </c>
      <c r="K44" s="116">
        <v>-1.5062213490504257</v>
      </c>
    </row>
    <row r="45" spans="1:11" ht="14.1" customHeight="1" x14ac:dyDescent="0.2">
      <c r="A45" s="306" t="s">
        <v>266</v>
      </c>
      <c r="B45" s="307" t="s">
        <v>267</v>
      </c>
      <c r="C45" s="308"/>
      <c r="D45" s="113">
        <v>2.4435382171342472</v>
      </c>
      <c r="E45" s="115">
        <v>1492</v>
      </c>
      <c r="F45" s="114">
        <v>1531</v>
      </c>
      <c r="G45" s="114">
        <v>1491</v>
      </c>
      <c r="H45" s="114">
        <v>1510</v>
      </c>
      <c r="I45" s="140">
        <v>1511</v>
      </c>
      <c r="J45" s="115">
        <v>-19</v>
      </c>
      <c r="K45" s="116">
        <v>-1.2574454003970881</v>
      </c>
    </row>
    <row r="46" spans="1:11" ht="14.1" customHeight="1" x14ac:dyDescent="0.2">
      <c r="A46" s="306">
        <v>54</v>
      </c>
      <c r="B46" s="307" t="s">
        <v>268</v>
      </c>
      <c r="C46" s="308"/>
      <c r="D46" s="113">
        <v>16.764113398516191</v>
      </c>
      <c r="E46" s="115">
        <v>10236</v>
      </c>
      <c r="F46" s="114">
        <v>10473</v>
      </c>
      <c r="G46" s="114">
        <v>10523</v>
      </c>
      <c r="H46" s="114">
        <v>10410</v>
      </c>
      <c r="I46" s="140">
        <v>10366</v>
      </c>
      <c r="J46" s="115">
        <v>-130</v>
      </c>
      <c r="K46" s="116">
        <v>-1.2540999421184642</v>
      </c>
    </row>
    <row r="47" spans="1:11" ht="14.1" customHeight="1" x14ac:dyDescent="0.2">
      <c r="A47" s="306">
        <v>61</v>
      </c>
      <c r="B47" s="307" t="s">
        <v>269</v>
      </c>
      <c r="C47" s="308"/>
      <c r="D47" s="113">
        <v>0.73207880902078315</v>
      </c>
      <c r="E47" s="115">
        <v>447</v>
      </c>
      <c r="F47" s="114">
        <v>481</v>
      </c>
      <c r="G47" s="114">
        <v>457</v>
      </c>
      <c r="H47" s="114">
        <v>451</v>
      </c>
      <c r="I47" s="140">
        <v>430</v>
      </c>
      <c r="J47" s="115">
        <v>17</v>
      </c>
      <c r="K47" s="116">
        <v>3.9534883720930232</v>
      </c>
    </row>
    <row r="48" spans="1:11" ht="14.1" customHeight="1" x14ac:dyDescent="0.2">
      <c r="A48" s="306">
        <v>62</v>
      </c>
      <c r="B48" s="307" t="s">
        <v>270</v>
      </c>
      <c r="C48" s="308"/>
      <c r="D48" s="113">
        <v>11.220295124387887</v>
      </c>
      <c r="E48" s="115">
        <v>6851</v>
      </c>
      <c r="F48" s="114">
        <v>7185</v>
      </c>
      <c r="G48" s="114">
        <v>7259</v>
      </c>
      <c r="H48" s="114">
        <v>7452</v>
      </c>
      <c r="I48" s="140">
        <v>7177</v>
      </c>
      <c r="J48" s="115">
        <v>-326</v>
      </c>
      <c r="K48" s="116">
        <v>-4.5422878640100324</v>
      </c>
    </row>
    <row r="49" spans="1:11" ht="14.1" customHeight="1" x14ac:dyDescent="0.2">
      <c r="A49" s="306">
        <v>63</v>
      </c>
      <c r="B49" s="307" t="s">
        <v>271</v>
      </c>
      <c r="C49" s="308"/>
      <c r="D49" s="113">
        <v>10.1835929183249</v>
      </c>
      <c r="E49" s="115">
        <v>6218</v>
      </c>
      <c r="F49" s="114">
        <v>6894</v>
      </c>
      <c r="G49" s="114">
        <v>7010</v>
      </c>
      <c r="H49" s="114">
        <v>7055</v>
      </c>
      <c r="I49" s="140">
        <v>6762</v>
      </c>
      <c r="J49" s="115">
        <v>-544</v>
      </c>
      <c r="K49" s="116">
        <v>-8.0449571132800948</v>
      </c>
    </row>
    <row r="50" spans="1:11" ht="14.1" customHeight="1" x14ac:dyDescent="0.2">
      <c r="A50" s="306" t="s">
        <v>272</v>
      </c>
      <c r="B50" s="307" t="s">
        <v>273</v>
      </c>
      <c r="C50" s="308"/>
      <c r="D50" s="113">
        <v>0.82051785977497171</v>
      </c>
      <c r="E50" s="115">
        <v>501</v>
      </c>
      <c r="F50" s="114">
        <v>543</v>
      </c>
      <c r="G50" s="114">
        <v>510</v>
      </c>
      <c r="H50" s="114">
        <v>468</v>
      </c>
      <c r="I50" s="140">
        <v>451</v>
      </c>
      <c r="J50" s="115">
        <v>50</v>
      </c>
      <c r="K50" s="116">
        <v>11.086474501108647</v>
      </c>
    </row>
    <row r="51" spans="1:11" ht="14.1" customHeight="1" x14ac:dyDescent="0.2">
      <c r="A51" s="306" t="s">
        <v>274</v>
      </c>
      <c r="B51" s="307" t="s">
        <v>275</v>
      </c>
      <c r="C51" s="308"/>
      <c r="D51" s="113">
        <v>8.7718436266561852</v>
      </c>
      <c r="E51" s="115">
        <v>5356</v>
      </c>
      <c r="F51" s="114">
        <v>5970</v>
      </c>
      <c r="G51" s="114">
        <v>6080</v>
      </c>
      <c r="H51" s="114">
        <v>6099</v>
      </c>
      <c r="I51" s="140">
        <v>5864</v>
      </c>
      <c r="J51" s="115">
        <v>-508</v>
      </c>
      <c r="K51" s="116">
        <v>-8.6630286493860851</v>
      </c>
    </row>
    <row r="52" spans="1:11" ht="14.1" customHeight="1" x14ac:dyDescent="0.2">
      <c r="A52" s="306">
        <v>71</v>
      </c>
      <c r="B52" s="307" t="s">
        <v>276</v>
      </c>
      <c r="C52" s="308"/>
      <c r="D52" s="113">
        <v>13.622889336543343</v>
      </c>
      <c r="E52" s="115">
        <v>8318</v>
      </c>
      <c r="F52" s="114">
        <v>8477</v>
      </c>
      <c r="G52" s="114">
        <v>8486</v>
      </c>
      <c r="H52" s="114">
        <v>8624</v>
      </c>
      <c r="I52" s="140">
        <v>8583</v>
      </c>
      <c r="J52" s="115">
        <v>-265</v>
      </c>
      <c r="K52" s="116">
        <v>-3.0874985436327624</v>
      </c>
    </row>
    <row r="53" spans="1:11" ht="14.1" customHeight="1" x14ac:dyDescent="0.2">
      <c r="A53" s="306" t="s">
        <v>277</v>
      </c>
      <c r="B53" s="307" t="s">
        <v>278</v>
      </c>
      <c r="C53" s="308"/>
      <c r="D53" s="113">
        <v>1.1284167772154801</v>
      </c>
      <c r="E53" s="115">
        <v>689</v>
      </c>
      <c r="F53" s="114">
        <v>716</v>
      </c>
      <c r="G53" s="114">
        <v>719</v>
      </c>
      <c r="H53" s="114">
        <v>735</v>
      </c>
      <c r="I53" s="140">
        <v>739</v>
      </c>
      <c r="J53" s="115">
        <v>-50</v>
      </c>
      <c r="K53" s="116">
        <v>-6.7658998646820026</v>
      </c>
    </row>
    <row r="54" spans="1:11" ht="14.1" customHeight="1" x14ac:dyDescent="0.2">
      <c r="A54" s="306" t="s">
        <v>279</v>
      </c>
      <c r="B54" s="307" t="s">
        <v>280</v>
      </c>
      <c r="C54" s="308"/>
      <c r="D54" s="113">
        <v>12.122700994120441</v>
      </c>
      <c r="E54" s="115">
        <v>7402</v>
      </c>
      <c r="F54" s="114">
        <v>7538</v>
      </c>
      <c r="G54" s="114">
        <v>7539</v>
      </c>
      <c r="H54" s="114">
        <v>7664</v>
      </c>
      <c r="I54" s="140">
        <v>7623</v>
      </c>
      <c r="J54" s="115">
        <v>-221</v>
      </c>
      <c r="K54" s="116">
        <v>-2.8991210809392629</v>
      </c>
    </row>
    <row r="55" spans="1:11" ht="14.1" customHeight="1" x14ac:dyDescent="0.2">
      <c r="A55" s="306">
        <v>72</v>
      </c>
      <c r="B55" s="307" t="s">
        <v>281</v>
      </c>
      <c r="C55" s="308"/>
      <c r="D55" s="113">
        <v>1.2446977513552466</v>
      </c>
      <c r="E55" s="115">
        <v>760</v>
      </c>
      <c r="F55" s="114">
        <v>780</v>
      </c>
      <c r="G55" s="114">
        <v>792</v>
      </c>
      <c r="H55" s="114">
        <v>773</v>
      </c>
      <c r="I55" s="140">
        <v>772</v>
      </c>
      <c r="J55" s="115">
        <v>-12</v>
      </c>
      <c r="K55" s="116">
        <v>-1.5544041450777202</v>
      </c>
    </row>
    <row r="56" spans="1:11" ht="14.1" customHeight="1" x14ac:dyDescent="0.2">
      <c r="A56" s="306" t="s">
        <v>282</v>
      </c>
      <c r="B56" s="307" t="s">
        <v>283</v>
      </c>
      <c r="C56" s="308"/>
      <c r="D56" s="113">
        <v>0.2079955452922583</v>
      </c>
      <c r="E56" s="115">
        <v>127</v>
      </c>
      <c r="F56" s="114">
        <v>133</v>
      </c>
      <c r="G56" s="114">
        <v>128</v>
      </c>
      <c r="H56" s="114">
        <v>110</v>
      </c>
      <c r="I56" s="140">
        <v>112</v>
      </c>
      <c r="J56" s="115">
        <v>15</v>
      </c>
      <c r="K56" s="116">
        <v>13.392857142857142</v>
      </c>
    </row>
    <row r="57" spans="1:11" ht="14.1" customHeight="1" x14ac:dyDescent="0.2">
      <c r="A57" s="306" t="s">
        <v>284</v>
      </c>
      <c r="B57" s="307" t="s">
        <v>285</v>
      </c>
      <c r="C57" s="308"/>
      <c r="D57" s="113">
        <v>0.73862984981738977</v>
      </c>
      <c r="E57" s="115">
        <v>451</v>
      </c>
      <c r="F57" s="114">
        <v>460</v>
      </c>
      <c r="G57" s="114">
        <v>467</v>
      </c>
      <c r="H57" s="114">
        <v>471</v>
      </c>
      <c r="I57" s="140">
        <v>467</v>
      </c>
      <c r="J57" s="115">
        <v>-16</v>
      </c>
      <c r="K57" s="116">
        <v>-3.4261241970021414</v>
      </c>
    </row>
    <row r="58" spans="1:11" ht="14.1" customHeight="1" x14ac:dyDescent="0.2">
      <c r="A58" s="306">
        <v>73</v>
      </c>
      <c r="B58" s="307" t="s">
        <v>286</v>
      </c>
      <c r="C58" s="308"/>
      <c r="D58" s="113">
        <v>0.7746605741987258</v>
      </c>
      <c r="E58" s="115">
        <v>473</v>
      </c>
      <c r="F58" s="114">
        <v>476</v>
      </c>
      <c r="G58" s="114">
        <v>468</v>
      </c>
      <c r="H58" s="114">
        <v>483</v>
      </c>
      <c r="I58" s="140">
        <v>487</v>
      </c>
      <c r="J58" s="115">
        <v>-14</v>
      </c>
      <c r="K58" s="116">
        <v>-2.8747433264887063</v>
      </c>
    </row>
    <row r="59" spans="1:11" ht="14.1" customHeight="1" x14ac:dyDescent="0.2">
      <c r="A59" s="306" t="s">
        <v>287</v>
      </c>
      <c r="B59" s="307" t="s">
        <v>288</v>
      </c>
      <c r="C59" s="308"/>
      <c r="D59" s="113">
        <v>0.49951686074125029</v>
      </c>
      <c r="E59" s="115">
        <v>305</v>
      </c>
      <c r="F59" s="114">
        <v>303</v>
      </c>
      <c r="G59" s="114">
        <v>303</v>
      </c>
      <c r="H59" s="114">
        <v>322</v>
      </c>
      <c r="I59" s="140">
        <v>329</v>
      </c>
      <c r="J59" s="115">
        <v>-24</v>
      </c>
      <c r="K59" s="116">
        <v>-7.2948328267477205</v>
      </c>
    </row>
    <row r="60" spans="1:11" ht="14.1" customHeight="1" x14ac:dyDescent="0.2">
      <c r="A60" s="306">
        <v>81</v>
      </c>
      <c r="B60" s="307" t="s">
        <v>289</v>
      </c>
      <c r="C60" s="308"/>
      <c r="D60" s="113">
        <v>4.0665585744935226</v>
      </c>
      <c r="E60" s="115">
        <v>2483</v>
      </c>
      <c r="F60" s="114">
        <v>2509</v>
      </c>
      <c r="G60" s="114">
        <v>2495</v>
      </c>
      <c r="H60" s="114">
        <v>2543</v>
      </c>
      <c r="I60" s="140">
        <v>2544</v>
      </c>
      <c r="J60" s="115">
        <v>-61</v>
      </c>
      <c r="K60" s="116">
        <v>-2.3977987421383649</v>
      </c>
    </row>
    <row r="61" spans="1:11" ht="14.1" customHeight="1" x14ac:dyDescent="0.2">
      <c r="A61" s="306" t="s">
        <v>290</v>
      </c>
      <c r="B61" s="307" t="s">
        <v>291</v>
      </c>
      <c r="C61" s="308"/>
      <c r="D61" s="113">
        <v>1.4133870518678655</v>
      </c>
      <c r="E61" s="115">
        <v>863</v>
      </c>
      <c r="F61" s="114">
        <v>851</v>
      </c>
      <c r="G61" s="114">
        <v>855</v>
      </c>
      <c r="H61" s="114">
        <v>888</v>
      </c>
      <c r="I61" s="140">
        <v>883</v>
      </c>
      <c r="J61" s="115">
        <v>-20</v>
      </c>
      <c r="K61" s="116">
        <v>-2.2650056625141564</v>
      </c>
    </row>
    <row r="62" spans="1:11" ht="14.1" customHeight="1" x14ac:dyDescent="0.2">
      <c r="A62" s="306" t="s">
        <v>292</v>
      </c>
      <c r="B62" s="307" t="s">
        <v>293</v>
      </c>
      <c r="C62" s="308"/>
      <c r="D62" s="113">
        <v>1.4346779344568368</v>
      </c>
      <c r="E62" s="115">
        <v>876</v>
      </c>
      <c r="F62" s="114">
        <v>886</v>
      </c>
      <c r="G62" s="114">
        <v>852</v>
      </c>
      <c r="H62" s="114">
        <v>856</v>
      </c>
      <c r="I62" s="140">
        <v>879</v>
      </c>
      <c r="J62" s="115">
        <v>-3</v>
      </c>
      <c r="K62" s="116">
        <v>-0.34129692832764508</v>
      </c>
    </row>
    <row r="63" spans="1:11" ht="14.1" customHeight="1" x14ac:dyDescent="0.2">
      <c r="A63" s="306"/>
      <c r="B63" s="307" t="s">
        <v>294</v>
      </c>
      <c r="C63" s="308"/>
      <c r="D63" s="113">
        <v>1.1808251035883326</v>
      </c>
      <c r="E63" s="115">
        <v>721</v>
      </c>
      <c r="F63" s="114">
        <v>742</v>
      </c>
      <c r="G63" s="114">
        <v>724</v>
      </c>
      <c r="H63" s="114">
        <v>724</v>
      </c>
      <c r="I63" s="140">
        <v>746</v>
      </c>
      <c r="J63" s="115">
        <v>-25</v>
      </c>
      <c r="K63" s="116">
        <v>-3.3512064343163539</v>
      </c>
    </row>
    <row r="64" spans="1:11" ht="14.1" customHeight="1" x14ac:dyDescent="0.2">
      <c r="A64" s="306" t="s">
        <v>295</v>
      </c>
      <c r="B64" s="307" t="s">
        <v>296</v>
      </c>
      <c r="C64" s="308"/>
      <c r="D64" s="113">
        <v>0.14084737712704107</v>
      </c>
      <c r="E64" s="115">
        <v>86</v>
      </c>
      <c r="F64" s="114">
        <v>86</v>
      </c>
      <c r="G64" s="114">
        <v>92</v>
      </c>
      <c r="H64" s="114">
        <v>98</v>
      </c>
      <c r="I64" s="140">
        <v>90</v>
      </c>
      <c r="J64" s="115">
        <v>-4</v>
      </c>
      <c r="K64" s="116">
        <v>-4.4444444444444446</v>
      </c>
    </row>
    <row r="65" spans="1:11" ht="14.1" customHeight="1" x14ac:dyDescent="0.2">
      <c r="A65" s="306" t="s">
        <v>297</v>
      </c>
      <c r="B65" s="307" t="s">
        <v>298</v>
      </c>
      <c r="C65" s="308"/>
      <c r="D65" s="113">
        <v>0.64691527866489784</v>
      </c>
      <c r="E65" s="115">
        <v>395</v>
      </c>
      <c r="F65" s="114">
        <v>407</v>
      </c>
      <c r="G65" s="114">
        <v>417</v>
      </c>
      <c r="H65" s="114">
        <v>426</v>
      </c>
      <c r="I65" s="140">
        <v>419</v>
      </c>
      <c r="J65" s="115">
        <v>-24</v>
      </c>
      <c r="K65" s="116">
        <v>-5.7279236276849641</v>
      </c>
    </row>
    <row r="66" spans="1:11" ht="14.1" customHeight="1" x14ac:dyDescent="0.2">
      <c r="A66" s="306">
        <v>82</v>
      </c>
      <c r="B66" s="307" t="s">
        <v>299</v>
      </c>
      <c r="C66" s="308"/>
      <c r="D66" s="113">
        <v>2.3370838041893904</v>
      </c>
      <c r="E66" s="115">
        <v>1427</v>
      </c>
      <c r="F66" s="114">
        <v>1549</v>
      </c>
      <c r="G66" s="114">
        <v>1516</v>
      </c>
      <c r="H66" s="114">
        <v>1526</v>
      </c>
      <c r="I66" s="140">
        <v>1508</v>
      </c>
      <c r="J66" s="115">
        <v>-81</v>
      </c>
      <c r="K66" s="116">
        <v>-5.3713527851458887</v>
      </c>
    </row>
    <row r="67" spans="1:11" ht="14.1" customHeight="1" x14ac:dyDescent="0.2">
      <c r="A67" s="306" t="s">
        <v>300</v>
      </c>
      <c r="B67" s="307" t="s">
        <v>301</v>
      </c>
      <c r="C67" s="308"/>
      <c r="D67" s="113">
        <v>0.85818634435545949</v>
      </c>
      <c r="E67" s="115">
        <v>524</v>
      </c>
      <c r="F67" s="114">
        <v>509</v>
      </c>
      <c r="G67" s="114">
        <v>519</v>
      </c>
      <c r="H67" s="114">
        <v>514</v>
      </c>
      <c r="I67" s="140">
        <v>505</v>
      </c>
      <c r="J67" s="115">
        <v>19</v>
      </c>
      <c r="K67" s="116">
        <v>3.7623762376237622</v>
      </c>
    </row>
    <row r="68" spans="1:11" ht="14.1" customHeight="1" x14ac:dyDescent="0.2">
      <c r="A68" s="306" t="s">
        <v>302</v>
      </c>
      <c r="B68" s="307" t="s">
        <v>303</v>
      </c>
      <c r="C68" s="308"/>
      <c r="D68" s="113">
        <v>0.96955403789777106</v>
      </c>
      <c r="E68" s="115">
        <v>592</v>
      </c>
      <c r="F68" s="114">
        <v>716</v>
      </c>
      <c r="G68" s="114">
        <v>671</v>
      </c>
      <c r="H68" s="114">
        <v>673</v>
      </c>
      <c r="I68" s="140">
        <v>676</v>
      </c>
      <c r="J68" s="115">
        <v>-84</v>
      </c>
      <c r="K68" s="116">
        <v>-12.42603550295858</v>
      </c>
    </row>
    <row r="69" spans="1:11" ht="14.1" customHeight="1" x14ac:dyDescent="0.2">
      <c r="A69" s="306">
        <v>83</v>
      </c>
      <c r="B69" s="307" t="s">
        <v>304</v>
      </c>
      <c r="C69" s="308"/>
      <c r="D69" s="113">
        <v>3.1870813475490918</v>
      </c>
      <c r="E69" s="115">
        <v>1946</v>
      </c>
      <c r="F69" s="114">
        <v>1926</v>
      </c>
      <c r="G69" s="114">
        <v>1932</v>
      </c>
      <c r="H69" s="114">
        <v>1973</v>
      </c>
      <c r="I69" s="140">
        <v>1971</v>
      </c>
      <c r="J69" s="115">
        <v>-25</v>
      </c>
      <c r="K69" s="116">
        <v>-1.2683916793505834</v>
      </c>
    </row>
    <row r="70" spans="1:11" ht="14.1" customHeight="1" x14ac:dyDescent="0.2">
      <c r="A70" s="306" t="s">
        <v>305</v>
      </c>
      <c r="B70" s="307" t="s">
        <v>306</v>
      </c>
      <c r="C70" s="308"/>
      <c r="D70" s="113">
        <v>2.0177205653548209</v>
      </c>
      <c r="E70" s="115">
        <v>1232</v>
      </c>
      <c r="F70" s="114">
        <v>1233</v>
      </c>
      <c r="G70" s="114">
        <v>1221</v>
      </c>
      <c r="H70" s="114">
        <v>1273</v>
      </c>
      <c r="I70" s="140">
        <v>1251</v>
      </c>
      <c r="J70" s="115">
        <v>-19</v>
      </c>
      <c r="K70" s="116">
        <v>-1.5187849720223821</v>
      </c>
    </row>
    <row r="71" spans="1:11" ht="14.1" customHeight="1" x14ac:dyDescent="0.2">
      <c r="A71" s="306"/>
      <c r="B71" s="307" t="s">
        <v>307</v>
      </c>
      <c r="C71" s="308"/>
      <c r="D71" s="113">
        <v>1.2971060777280992</v>
      </c>
      <c r="E71" s="115">
        <v>792</v>
      </c>
      <c r="F71" s="114">
        <v>787</v>
      </c>
      <c r="G71" s="114">
        <v>773</v>
      </c>
      <c r="H71" s="114">
        <v>808</v>
      </c>
      <c r="I71" s="140">
        <v>808</v>
      </c>
      <c r="J71" s="115">
        <v>-16</v>
      </c>
      <c r="K71" s="116">
        <v>-1.9801980198019802</v>
      </c>
    </row>
    <row r="72" spans="1:11" ht="14.1" customHeight="1" x14ac:dyDescent="0.2">
      <c r="A72" s="306">
        <v>84</v>
      </c>
      <c r="B72" s="307" t="s">
        <v>308</v>
      </c>
      <c r="C72" s="308"/>
      <c r="D72" s="113">
        <v>1.6918062857236444</v>
      </c>
      <c r="E72" s="115">
        <v>1033</v>
      </c>
      <c r="F72" s="114">
        <v>1130</v>
      </c>
      <c r="G72" s="114">
        <v>1072</v>
      </c>
      <c r="H72" s="114">
        <v>1040</v>
      </c>
      <c r="I72" s="140">
        <v>989</v>
      </c>
      <c r="J72" s="115">
        <v>44</v>
      </c>
      <c r="K72" s="116">
        <v>4.4489383215369056</v>
      </c>
    </row>
    <row r="73" spans="1:11" ht="14.1" customHeight="1" x14ac:dyDescent="0.2">
      <c r="A73" s="306" t="s">
        <v>309</v>
      </c>
      <c r="B73" s="307" t="s">
        <v>310</v>
      </c>
      <c r="C73" s="308"/>
      <c r="D73" s="113">
        <v>0.10317889254655334</v>
      </c>
      <c r="E73" s="115">
        <v>63</v>
      </c>
      <c r="F73" s="114">
        <v>66</v>
      </c>
      <c r="G73" s="114">
        <v>63</v>
      </c>
      <c r="H73" s="114">
        <v>60</v>
      </c>
      <c r="I73" s="140">
        <v>57</v>
      </c>
      <c r="J73" s="115">
        <v>6</v>
      </c>
      <c r="K73" s="116">
        <v>10.526315789473685</v>
      </c>
    </row>
    <row r="74" spans="1:11" ht="14.1" customHeight="1" x14ac:dyDescent="0.2">
      <c r="A74" s="306" t="s">
        <v>311</v>
      </c>
      <c r="B74" s="307" t="s">
        <v>312</v>
      </c>
      <c r="C74" s="308"/>
      <c r="D74" s="113">
        <v>6.8785928364368892E-2</v>
      </c>
      <c r="E74" s="115">
        <v>42</v>
      </c>
      <c r="F74" s="114">
        <v>37</v>
      </c>
      <c r="G74" s="114">
        <v>32</v>
      </c>
      <c r="H74" s="114">
        <v>30</v>
      </c>
      <c r="I74" s="140">
        <v>32</v>
      </c>
      <c r="J74" s="115">
        <v>10</v>
      </c>
      <c r="K74" s="116">
        <v>31.25</v>
      </c>
    </row>
    <row r="75" spans="1:11" ht="14.1" customHeight="1" x14ac:dyDescent="0.2">
      <c r="A75" s="306" t="s">
        <v>313</v>
      </c>
      <c r="B75" s="307" t="s">
        <v>314</v>
      </c>
      <c r="C75" s="308"/>
      <c r="D75" s="113">
        <v>1.4739841792364762E-2</v>
      </c>
      <c r="E75" s="115">
        <v>9</v>
      </c>
      <c r="F75" s="114">
        <v>12</v>
      </c>
      <c r="G75" s="114">
        <v>14</v>
      </c>
      <c r="H75" s="114">
        <v>15</v>
      </c>
      <c r="I75" s="140">
        <v>15</v>
      </c>
      <c r="J75" s="115">
        <v>-6</v>
      </c>
      <c r="K75" s="116">
        <v>-40</v>
      </c>
    </row>
    <row r="76" spans="1:11" ht="14.1" customHeight="1" x14ac:dyDescent="0.2">
      <c r="A76" s="306">
        <v>91</v>
      </c>
      <c r="B76" s="307" t="s">
        <v>315</v>
      </c>
      <c r="C76" s="308"/>
      <c r="D76" s="113">
        <v>0.16705154031346731</v>
      </c>
      <c r="E76" s="115">
        <v>102</v>
      </c>
      <c r="F76" s="114">
        <v>103</v>
      </c>
      <c r="G76" s="114">
        <v>101</v>
      </c>
      <c r="H76" s="114">
        <v>101</v>
      </c>
      <c r="I76" s="140">
        <v>103</v>
      </c>
      <c r="J76" s="115">
        <v>-1</v>
      </c>
      <c r="K76" s="116">
        <v>-0.970873786407767</v>
      </c>
    </row>
    <row r="77" spans="1:11" ht="14.1" customHeight="1" x14ac:dyDescent="0.2">
      <c r="A77" s="306">
        <v>92</v>
      </c>
      <c r="B77" s="307" t="s">
        <v>316</v>
      </c>
      <c r="C77" s="308"/>
      <c r="D77" s="113">
        <v>0.40616452938960679</v>
      </c>
      <c r="E77" s="115">
        <v>248</v>
      </c>
      <c r="F77" s="114">
        <v>250</v>
      </c>
      <c r="G77" s="114">
        <v>246</v>
      </c>
      <c r="H77" s="114">
        <v>254</v>
      </c>
      <c r="I77" s="140">
        <v>241</v>
      </c>
      <c r="J77" s="115">
        <v>7</v>
      </c>
      <c r="K77" s="116">
        <v>2.904564315352697</v>
      </c>
    </row>
    <row r="78" spans="1:11" ht="14.1" customHeight="1" x14ac:dyDescent="0.2">
      <c r="A78" s="306">
        <v>93</v>
      </c>
      <c r="B78" s="307" t="s">
        <v>317</v>
      </c>
      <c r="C78" s="308"/>
      <c r="D78" s="113">
        <v>0.11955649453806974</v>
      </c>
      <c r="E78" s="115">
        <v>73</v>
      </c>
      <c r="F78" s="114">
        <v>75</v>
      </c>
      <c r="G78" s="114">
        <v>73</v>
      </c>
      <c r="H78" s="114">
        <v>77</v>
      </c>
      <c r="I78" s="140">
        <v>69</v>
      </c>
      <c r="J78" s="115">
        <v>4</v>
      </c>
      <c r="K78" s="116">
        <v>5.7971014492753623</v>
      </c>
    </row>
    <row r="79" spans="1:11" ht="14.1" customHeight="1" x14ac:dyDescent="0.2">
      <c r="A79" s="306">
        <v>94</v>
      </c>
      <c r="B79" s="307" t="s">
        <v>318</v>
      </c>
      <c r="C79" s="308"/>
      <c r="D79" s="113">
        <v>0.45857285576245926</v>
      </c>
      <c r="E79" s="115">
        <v>280</v>
      </c>
      <c r="F79" s="114">
        <v>317</v>
      </c>
      <c r="G79" s="114">
        <v>322</v>
      </c>
      <c r="H79" s="114">
        <v>315</v>
      </c>
      <c r="I79" s="140">
        <v>308</v>
      </c>
      <c r="J79" s="115">
        <v>-28</v>
      </c>
      <c r="K79" s="116">
        <v>-9.0909090909090917</v>
      </c>
    </row>
    <row r="80" spans="1:11" ht="14.1" customHeight="1" x14ac:dyDescent="0.2">
      <c r="A80" s="306" t="s">
        <v>319</v>
      </c>
      <c r="B80" s="307" t="s">
        <v>320</v>
      </c>
      <c r="C80" s="308"/>
      <c r="D80" s="113">
        <v>9.826561194909841E-3</v>
      </c>
      <c r="E80" s="115">
        <v>6</v>
      </c>
      <c r="F80" s="114">
        <v>6</v>
      </c>
      <c r="G80" s="114">
        <v>9</v>
      </c>
      <c r="H80" s="114">
        <v>9</v>
      </c>
      <c r="I80" s="140">
        <v>7</v>
      </c>
      <c r="J80" s="115">
        <v>-1</v>
      </c>
      <c r="K80" s="116">
        <v>-14.285714285714286</v>
      </c>
    </row>
    <row r="81" spans="1:11" ht="14.1" customHeight="1" x14ac:dyDescent="0.2">
      <c r="A81" s="310" t="s">
        <v>321</v>
      </c>
      <c r="B81" s="311" t="s">
        <v>334</v>
      </c>
      <c r="C81" s="312"/>
      <c r="D81" s="125">
        <v>4.9837042860184413</v>
      </c>
      <c r="E81" s="143">
        <v>3043</v>
      </c>
      <c r="F81" s="144">
        <v>3155</v>
      </c>
      <c r="G81" s="144">
        <v>3157</v>
      </c>
      <c r="H81" s="144">
        <v>3247</v>
      </c>
      <c r="I81" s="145">
        <v>3162</v>
      </c>
      <c r="J81" s="143">
        <v>-119</v>
      </c>
      <c r="K81" s="146">
        <v>-3.763440860215054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20872</v>
      </c>
      <c r="G12" s="536">
        <v>18664</v>
      </c>
      <c r="H12" s="536">
        <v>27357</v>
      </c>
      <c r="I12" s="536">
        <v>19011</v>
      </c>
      <c r="J12" s="537">
        <v>21320</v>
      </c>
      <c r="K12" s="538">
        <v>-448</v>
      </c>
      <c r="L12" s="349">
        <v>-2.1013133208255161</v>
      </c>
    </row>
    <row r="13" spans="1:17" s="110" customFormat="1" ht="15" customHeight="1" x14ac:dyDescent="0.2">
      <c r="A13" s="350" t="s">
        <v>345</v>
      </c>
      <c r="B13" s="351" t="s">
        <v>346</v>
      </c>
      <c r="C13" s="347"/>
      <c r="D13" s="347"/>
      <c r="E13" s="348"/>
      <c r="F13" s="536">
        <v>12120</v>
      </c>
      <c r="G13" s="536">
        <v>10820</v>
      </c>
      <c r="H13" s="536">
        <v>16146</v>
      </c>
      <c r="I13" s="536">
        <v>11395</v>
      </c>
      <c r="J13" s="537">
        <v>12585</v>
      </c>
      <c r="K13" s="538">
        <v>-465</v>
      </c>
      <c r="L13" s="349">
        <v>-3.6948748510131106</v>
      </c>
    </row>
    <row r="14" spans="1:17" s="110" customFormat="1" ht="22.5" customHeight="1" x14ac:dyDescent="0.2">
      <c r="A14" s="350"/>
      <c r="B14" s="351" t="s">
        <v>347</v>
      </c>
      <c r="C14" s="347"/>
      <c r="D14" s="347"/>
      <c r="E14" s="348"/>
      <c r="F14" s="536">
        <v>8752</v>
      </c>
      <c r="G14" s="536">
        <v>7844</v>
      </c>
      <c r="H14" s="536">
        <v>11211</v>
      </c>
      <c r="I14" s="536">
        <v>7616</v>
      </c>
      <c r="J14" s="537">
        <v>8735</v>
      </c>
      <c r="K14" s="538">
        <v>17</v>
      </c>
      <c r="L14" s="349">
        <v>0.19461934745277618</v>
      </c>
    </row>
    <row r="15" spans="1:17" s="110" customFormat="1" ht="15" customHeight="1" x14ac:dyDescent="0.2">
      <c r="A15" s="350" t="s">
        <v>348</v>
      </c>
      <c r="B15" s="351" t="s">
        <v>108</v>
      </c>
      <c r="C15" s="347"/>
      <c r="D15" s="347"/>
      <c r="E15" s="348"/>
      <c r="F15" s="536">
        <v>4797</v>
      </c>
      <c r="G15" s="536">
        <v>4680</v>
      </c>
      <c r="H15" s="536">
        <v>10065</v>
      </c>
      <c r="I15" s="536">
        <v>4436</v>
      </c>
      <c r="J15" s="537">
        <v>4733</v>
      </c>
      <c r="K15" s="538">
        <v>64</v>
      </c>
      <c r="L15" s="349">
        <v>1.3522079019649271</v>
      </c>
    </row>
    <row r="16" spans="1:17" s="110" customFormat="1" ht="15" customHeight="1" x14ac:dyDescent="0.2">
      <c r="A16" s="350"/>
      <c r="B16" s="351" t="s">
        <v>109</v>
      </c>
      <c r="C16" s="347"/>
      <c r="D16" s="347"/>
      <c r="E16" s="348"/>
      <c r="F16" s="536">
        <v>14081</v>
      </c>
      <c r="G16" s="536">
        <v>12433</v>
      </c>
      <c r="H16" s="536">
        <v>15338</v>
      </c>
      <c r="I16" s="536">
        <v>13009</v>
      </c>
      <c r="J16" s="537">
        <v>14489</v>
      </c>
      <c r="K16" s="538">
        <v>-408</v>
      </c>
      <c r="L16" s="349">
        <v>-2.8159293256953553</v>
      </c>
    </row>
    <row r="17" spans="1:12" s="110" customFormat="1" ht="15" customHeight="1" x14ac:dyDescent="0.2">
      <c r="A17" s="350"/>
      <c r="B17" s="351" t="s">
        <v>110</v>
      </c>
      <c r="C17" s="347"/>
      <c r="D17" s="347"/>
      <c r="E17" s="348"/>
      <c r="F17" s="536">
        <v>1770</v>
      </c>
      <c r="G17" s="536">
        <v>1398</v>
      </c>
      <c r="H17" s="536">
        <v>1739</v>
      </c>
      <c r="I17" s="536">
        <v>1401</v>
      </c>
      <c r="J17" s="537">
        <v>1828</v>
      </c>
      <c r="K17" s="538">
        <v>-58</v>
      </c>
      <c r="L17" s="349">
        <v>-3.1728665207877462</v>
      </c>
    </row>
    <row r="18" spans="1:12" s="110" customFormat="1" ht="15" customHeight="1" x14ac:dyDescent="0.2">
      <c r="A18" s="350"/>
      <c r="B18" s="351" t="s">
        <v>111</v>
      </c>
      <c r="C18" s="347"/>
      <c r="D18" s="347"/>
      <c r="E18" s="348"/>
      <c r="F18" s="536">
        <v>224</v>
      </c>
      <c r="G18" s="536">
        <v>153</v>
      </c>
      <c r="H18" s="536">
        <v>215</v>
      </c>
      <c r="I18" s="536">
        <v>165</v>
      </c>
      <c r="J18" s="537">
        <v>270</v>
      </c>
      <c r="K18" s="538">
        <v>-46</v>
      </c>
      <c r="L18" s="349">
        <v>-17.037037037037038</v>
      </c>
    </row>
    <row r="19" spans="1:12" s="110" customFormat="1" ht="15" customHeight="1" x14ac:dyDescent="0.2">
      <c r="A19" s="118" t="s">
        <v>113</v>
      </c>
      <c r="B19" s="119" t="s">
        <v>181</v>
      </c>
      <c r="C19" s="347"/>
      <c r="D19" s="347"/>
      <c r="E19" s="348"/>
      <c r="F19" s="536">
        <v>13569</v>
      </c>
      <c r="G19" s="536">
        <v>12099</v>
      </c>
      <c r="H19" s="536">
        <v>19890</v>
      </c>
      <c r="I19" s="536">
        <v>12729</v>
      </c>
      <c r="J19" s="537">
        <v>14219</v>
      </c>
      <c r="K19" s="538">
        <v>-650</v>
      </c>
      <c r="L19" s="349">
        <v>-4.5713481960756734</v>
      </c>
    </row>
    <row r="20" spans="1:12" s="110" customFormat="1" ht="15" customHeight="1" x14ac:dyDescent="0.2">
      <c r="A20" s="118"/>
      <c r="B20" s="119" t="s">
        <v>182</v>
      </c>
      <c r="C20" s="347"/>
      <c r="D20" s="347"/>
      <c r="E20" s="348"/>
      <c r="F20" s="536">
        <v>7303</v>
      </c>
      <c r="G20" s="536">
        <v>6565</v>
      </c>
      <c r="H20" s="536">
        <v>7467</v>
      </c>
      <c r="I20" s="536">
        <v>6282</v>
      </c>
      <c r="J20" s="537">
        <v>7101</v>
      </c>
      <c r="K20" s="538">
        <v>202</v>
      </c>
      <c r="L20" s="349">
        <v>2.8446697648218562</v>
      </c>
    </row>
    <row r="21" spans="1:12" s="110" customFormat="1" ht="15" customHeight="1" x14ac:dyDescent="0.2">
      <c r="A21" s="118" t="s">
        <v>113</v>
      </c>
      <c r="B21" s="119" t="s">
        <v>116</v>
      </c>
      <c r="C21" s="347"/>
      <c r="D21" s="347"/>
      <c r="E21" s="348"/>
      <c r="F21" s="536">
        <v>14700</v>
      </c>
      <c r="G21" s="536">
        <v>12675</v>
      </c>
      <c r="H21" s="536">
        <v>19842</v>
      </c>
      <c r="I21" s="536">
        <v>13090</v>
      </c>
      <c r="J21" s="537">
        <v>15115</v>
      </c>
      <c r="K21" s="538">
        <v>-415</v>
      </c>
      <c r="L21" s="349">
        <v>-2.7456169368177306</v>
      </c>
    </row>
    <row r="22" spans="1:12" s="110" customFormat="1" ht="15" customHeight="1" x14ac:dyDescent="0.2">
      <c r="A22" s="118"/>
      <c r="B22" s="119" t="s">
        <v>117</v>
      </c>
      <c r="C22" s="347"/>
      <c r="D22" s="347"/>
      <c r="E22" s="348"/>
      <c r="F22" s="536">
        <v>6128</v>
      </c>
      <c r="G22" s="536">
        <v>5951</v>
      </c>
      <c r="H22" s="536">
        <v>7458</v>
      </c>
      <c r="I22" s="536">
        <v>5877</v>
      </c>
      <c r="J22" s="537">
        <v>6151</v>
      </c>
      <c r="K22" s="538">
        <v>-23</v>
      </c>
      <c r="L22" s="349">
        <v>-0.37392293935945375</v>
      </c>
    </row>
    <row r="23" spans="1:12" s="110" customFormat="1" ht="15" customHeight="1" x14ac:dyDescent="0.2">
      <c r="A23" s="352" t="s">
        <v>348</v>
      </c>
      <c r="B23" s="353" t="s">
        <v>193</v>
      </c>
      <c r="C23" s="354"/>
      <c r="D23" s="354"/>
      <c r="E23" s="355"/>
      <c r="F23" s="539">
        <v>502</v>
      </c>
      <c r="G23" s="539">
        <v>813</v>
      </c>
      <c r="H23" s="539">
        <v>4529</v>
      </c>
      <c r="I23" s="539">
        <v>514</v>
      </c>
      <c r="J23" s="540">
        <v>485</v>
      </c>
      <c r="K23" s="541">
        <v>17</v>
      </c>
      <c r="L23" s="356">
        <v>3.5051546391752577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39.9</v>
      </c>
      <c r="G25" s="542">
        <v>44.4</v>
      </c>
      <c r="H25" s="542">
        <v>45.5</v>
      </c>
      <c r="I25" s="542">
        <v>41.7</v>
      </c>
      <c r="J25" s="542">
        <v>39.4</v>
      </c>
      <c r="K25" s="543" t="s">
        <v>350</v>
      </c>
      <c r="L25" s="364">
        <v>0.5</v>
      </c>
    </row>
    <row r="26" spans="1:12" s="110" customFormat="1" ht="15" customHeight="1" x14ac:dyDescent="0.2">
      <c r="A26" s="365" t="s">
        <v>105</v>
      </c>
      <c r="B26" s="366" t="s">
        <v>346</v>
      </c>
      <c r="C26" s="362"/>
      <c r="D26" s="362"/>
      <c r="E26" s="363"/>
      <c r="F26" s="542">
        <v>38.799999999999997</v>
      </c>
      <c r="G26" s="542">
        <v>43.9</v>
      </c>
      <c r="H26" s="542">
        <v>44.3</v>
      </c>
      <c r="I26" s="542">
        <v>40.299999999999997</v>
      </c>
      <c r="J26" s="544">
        <v>38.4</v>
      </c>
      <c r="K26" s="543" t="s">
        <v>350</v>
      </c>
      <c r="L26" s="364">
        <v>0.39999999999999858</v>
      </c>
    </row>
    <row r="27" spans="1:12" s="110" customFormat="1" ht="15" customHeight="1" x14ac:dyDescent="0.2">
      <c r="A27" s="365"/>
      <c r="B27" s="366" t="s">
        <v>347</v>
      </c>
      <c r="C27" s="362"/>
      <c r="D27" s="362"/>
      <c r="E27" s="363"/>
      <c r="F27" s="542">
        <v>41.4</v>
      </c>
      <c r="G27" s="542">
        <v>45.1</v>
      </c>
      <c r="H27" s="542">
        <v>47.1</v>
      </c>
      <c r="I27" s="542">
        <v>43.9</v>
      </c>
      <c r="J27" s="542">
        <v>40.9</v>
      </c>
      <c r="K27" s="543" t="s">
        <v>350</v>
      </c>
      <c r="L27" s="364">
        <v>0.5</v>
      </c>
    </row>
    <row r="28" spans="1:12" s="110" customFormat="1" ht="15" customHeight="1" x14ac:dyDescent="0.2">
      <c r="A28" s="365" t="s">
        <v>113</v>
      </c>
      <c r="B28" s="366" t="s">
        <v>108</v>
      </c>
      <c r="C28" s="362"/>
      <c r="D28" s="362"/>
      <c r="E28" s="363"/>
      <c r="F28" s="542">
        <v>53.7</v>
      </c>
      <c r="G28" s="542">
        <v>57.2</v>
      </c>
      <c r="H28" s="542">
        <v>58</v>
      </c>
      <c r="I28" s="542">
        <v>55.3</v>
      </c>
      <c r="J28" s="542">
        <v>52.7</v>
      </c>
      <c r="K28" s="543" t="s">
        <v>350</v>
      </c>
      <c r="L28" s="364">
        <v>1</v>
      </c>
    </row>
    <row r="29" spans="1:12" s="110" customFormat="1" ht="11.25" x14ac:dyDescent="0.2">
      <c r="A29" s="365"/>
      <c r="B29" s="366" t="s">
        <v>109</v>
      </c>
      <c r="C29" s="362"/>
      <c r="D29" s="362"/>
      <c r="E29" s="363"/>
      <c r="F29" s="542">
        <v>36.9</v>
      </c>
      <c r="G29" s="542">
        <v>41.6</v>
      </c>
      <c r="H29" s="542">
        <v>42.1</v>
      </c>
      <c r="I29" s="542">
        <v>38.799999999999997</v>
      </c>
      <c r="J29" s="544">
        <v>37.1</v>
      </c>
      <c r="K29" s="543" t="s">
        <v>350</v>
      </c>
      <c r="L29" s="364">
        <v>-0.20000000000000284</v>
      </c>
    </row>
    <row r="30" spans="1:12" s="110" customFormat="1" ht="15" customHeight="1" x14ac:dyDescent="0.2">
      <c r="A30" s="365"/>
      <c r="B30" s="366" t="s">
        <v>110</v>
      </c>
      <c r="C30" s="362"/>
      <c r="D30" s="362"/>
      <c r="E30" s="363"/>
      <c r="F30" s="542">
        <v>30</v>
      </c>
      <c r="G30" s="542">
        <v>33.299999999999997</v>
      </c>
      <c r="H30" s="542">
        <v>34.5</v>
      </c>
      <c r="I30" s="542">
        <v>29</v>
      </c>
      <c r="J30" s="542">
        <v>26.8</v>
      </c>
      <c r="K30" s="543" t="s">
        <v>350</v>
      </c>
      <c r="L30" s="364">
        <v>3.1999999999999993</v>
      </c>
    </row>
    <row r="31" spans="1:12" s="110" customFormat="1" ht="15" customHeight="1" x14ac:dyDescent="0.2">
      <c r="A31" s="365"/>
      <c r="B31" s="366" t="s">
        <v>111</v>
      </c>
      <c r="C31" s="362"/>
      <c r="D31" s="362"/>
      <c r="E31" s="363"/>
      <c r="F31" s="542">
        <v>36.299999999999997</v>
      </c>
      <c r="G31" s="542">
        <v>44.4</v>
      </c>
      <c r="H31" s="542">
        <v>42.3</v>
      </c>
      <c r="I31" s="542">
        <v>46.7</v>
      </c>
      <c r="J31" s="542">
        <v>40.9</v>
      </c>
      <c r="K31" s="543" t="s">
        <v>350</v>
      </c>
      <c r="L31" s="364">
        <v>-4.6000000000000014</v>
      </c>
    </row>
    <row r="32" spans="1:12" s="110" customFormat="1" ht="15" customHeight="1" x14ac:dyDescent="0.2">
      <c r="A32" s="367" t="s">
        <v>113</v>
      </c>
      <c r="B32" s="368" t="s">
        <v>181</v>
      </c>
      <c r="C32" s="362"/>
      <c r="D32" s="362"/>
      <c r="E32" s="363"/>
      <c r="F32" s="542">
        <v>37.299999999999997</v>
      </c>
      <c r="G32" s="542">
        <v>42</v>
      </c>
      <c r="H32" s="542">
        <v>43.6</v>
      </c>
      <c r="I32" s="542">
        <v>38.4</v>
      </c>
      <c r="J32" s="544">
        <v>37.200000000000003</v>
      </c>
      <c r="K32" s="543" t="s">
        <v>350</v>
      </c>
      <c r="L32" s="364">
        <v>9.9999999999994316E-2</v>
      </c>
    </row>
    <row r="33" spans="1:12" s="110" customFormat="1" ht="15" customHeight="1" x14ac:dyDescent="0.2">
      <c r="A33" s="367"/>
      <c r="B33" s="368" t="s">
        <v>182</v>
      </c>
      <c r="C33" s="362"/>
      <c r="D33" s="362"/>
      <c r="E33" s="363"/>
      <c r="F33" s="542">
        <v>44.5</v>
      </c>
      <c r="G33" s="542">
        <v>48.5</v>
      </c>
      <c r="H33" s="542">
        <v>49.2</v>
      </c>
      <c r="I33" s="542">
        <v>48.2</v>
      </c>
      <c r="J33" s="542">
        <v>43.7</v>
      </c>
      <c r="K33" s="543" t="s">
        <v>350</v>
      </c>
      <c r="L33" s="364">
        <v>0.79999999999999716</v>
      </c>
    </row>
    <row r="34" spans="1:12" s="369" customFormat="1" ht="15" customHeight="1" x14ac:dyDescent="0.2">
      <c r="A34" s="367" t="s">
        <v>113</v>
      </c>
      <c r="B34" s="368" t="s">
        <v>116</v>
      </c>
      <c r="C34" s="362"/>
      <c r="D34" s="362"/>
      <c r="E34" s="363"/>
      <c r="F34" s="542">
        <v>36</v>
      </c>
      <c r="G34" s="542">
        <v>39.200000000000003</v>
      </c>
      <c r="H34" s="542">
        <v>41.3</v>
      </c>
      <c r="I34" s="542">
        <v>38</v>
      </c>
      <c r="J34" s="542">
        <v>35.5</v>
      </c>
      <c r="K34" s="543" t="s">
        <v>350</v>
      </c>
      <c r="L34" s="364">
        <v>0.5</v>
      </c>
    </row>
    <row r="35" spans="1:12" s="369" customFormat="1" ht="11.25" x14ac:dyDescent="0.2">
      <c r="A35" s="370"/>
      <c r="B35" s="371" t="s">
        <v>117</v>
      </c>
      <c r="C35" s="372"/>
      <c r="D35" s="372"/>
      <c r="E35" s="373"/>
      <c r="F35" s="545">
        <v>49</v>
      </c>
      <c r="G35" s="545">
        <v>55</v>
      </c>
      <c r="H35" s="545">
        <v>54.9</v>
      </c>
      <c r="I35" s="545">
        <v>49.8</v>
      </c>
      <c r="J35" s="546">
        <v>48.8</v>
      </c>
      <c r="K35" s="547" t="s">
        <v>350</v>
      </c>
      <c r="L35" s="374">
        <v>0.20000000000000284</v>
      </c>
    </row>
    <row r="36" spans="1:12" s="369" customFormat="1" ht="15.95" customHeight="1" x14ac:dyDescent="0.2">
      <c r="A36" s="375" t="s">
        <v>351</v>
      </c>
      <c r="B36" s="376"/>
      <c r="C36" s="377"/>
      <c r="D36" s="376"/>
      <c r="E36" s="378"/>
      <c r="F36" s="548">
        <v>20248</v>
      </c>
      <c r="G36" s="548">
        <v>17646</v>
      </c>
      <c r="H36" s="548">
        <v>22100</v>
      </c>
      <c r="I36" s="548">
        <v>18369</v>
      </c>
      <c r="J36" s="548">
        <v>20683</v>
      </c>
      <c r="K36" s="549">
        <v>-435</v>
      </c>
      <c r="L36" s="380">
        <v>-2.1031765217811729</v>
      </c>
    </row>
    <row r="37" spans="1:12" s="369" customFormat="1" ht="15.95" customHeight="1" x14ac:dyDescent="0.2">
      <c r="A37" s="381"/>
      <c r="B37" s="382" t="s">
        <v>113</v>
      </c>
      <c r="C37" s="382" t="s">
        <v>352</v>
      </c>
      <c r="D37" s="382"/>
      <c r="E37" s="383"/>
      <c r="F37" s="548">
        <v>8073</v>
      </c>
      <c r="G37" s="548">
        <v>7832</v>
      </c>
      <c r="H37" s="548">
        <v>10045</v>
      </c>
      <c r="I37" s="548">
        <v>7668</v>
      </c>
      <c r="J37" s="548">
        <v>8152</v>
      </c>
      <c r="K37" s="549">
        <v>-79</v>
      </c>
      <c r="L37" s="380">
        <v>-0.96908734052993128</v>
      </c>
    </row>
    <row r="38" spans="1:12" s="369" customFormat="1" ht="15.95" customHeight="1" x14ac:dyDescent="0.2">
      <c r="A38" s="381"/>
      <c r="B38" s="384" t="s">
        <v>105</v>
      </c>
      <c r="C38" s="384" t="s">
        <v>106</v>
      </c>
      <c r="D38" s="385"/>
      <c r="E38" s="383"/>
      <c r="F38" s="548">
        <v>11815</v>
      </c>
      <c r="G38" s="548">
        <v>10341</v>
      </c>
      <c r="H38" s="548">
        <v>13100</v>
      </c>
      <c r="I38" s="548">
        <v>11098</v>
      </c>
      <c r="J38" s="550">
        <v>12285</v>
      </c>
      <c r="K38" s="549">
        <v>-470</v>
      </c>
      <c r="L38" s="380">
        <v>-3.8258038258038258</v>
      </c>
    </row>
    <row r="39" spans="1:12" s="369" customFormat="1" ht="15.95" customHeight="1" x14ac:dyDescent="0.2">
      <c r="A39" s="381"/>
      <c r="B39" s="385"/>
      <c r="C39" s="382" t="s">
        <v>353</v>
      </c>
      <c r="D39" s="385"/>
      <c r="E39" s="383"/>
      <c r="F39" s="548">
        <v>4584</v>
      </c>
      <c r="G39" s="548">
        <v>4540</v>
      </c>
      <c r="H39" s="548">
        <v>5802</v>
      </c>
      <c r="I39" s="548">
        <v>4475</v>
      </c>
      <c r="J39" s="548">
        <v>4718</v>
      </c>
      <c r="K39" s="549">
        <v>-134</v>
      </c>
      <c r="L39" s="380">
        <v>-2.8401865197117422</v>
      </c>
    </row>
    <row r="40" spans="1:12" s="369" customFormat="1" ht="15.95" customHeight="1" x14ac:dyDescent="0.2">
      <c r="A40" s="381"/>
      <c r="B40" s="384"/>
      <c r="C40" s="384" t="s">
        <v>107</v>
      </c>
      <c r="D40" s="385"/>
      <c r="E40" s="383"/>
      <c r="F40" s="548">
        <v>8433</v>
      </c>
      <c r="G40" s="548">
        <v>7305</v>
      </c>
      <c r="H40" s="548">
        <v>9000</v>
      </c>
      <c r="I40" s="548">
        <v>7271</v>
      </c>
      <c r="J40" s="548">
        <v>8398</v>
      </c>
      <c r="K40" s="549">
        <v>35</v>
      </c>
      <c r="L40" s="380">
        <v>0.41676589664205765</v>
      </c>
    </row>
    <row r="41" spans="1:12" s="369" customFormat="1" ht="24" customHeight="1" x14ac:dyDescent="0.2">
      <c r="A41" s="381"/>
      <c r="B41" s="385"/>
      <c r="C41" s="382" t="s">
        <v>353</v>
      </c>
      <c r="D41" s="385"/>
      <c r="E41" s="383"/>
      <c r="F41" s="548">
        <v>3489</v>
      </c>
      <c r="G41" s="548">
        <v>3292</v>
      </c>
      <c r="H41" s="548">
        <v>4243</v>
      </c>
      <c r="I41" s="548">
        <v>3193</v>
      </c>
      <c r="J41" s="550">
        <v>3434</v>
      </c>
      <c r="K41" s="549">
        <v>55</v>
      </c>
      <c r="L41" s="380">
        <v>1.6016307513104251</v>
      </c>
    </row>
    <row r="42" spans="1:12" s="110" customFormat="1" ht="15" customHeight="1" x14ac:dyDescent="0.2">
      <c r="A42" s="381"/>
      <c r="B42" s="384" t="s">
        <v>113</v>
      </c>
      <c r="C42" s="384" t="s">
        <v>354</v>
      </c>
      <c r="D42" s="385"/>
      <c r="E42" s="383"/>
      <c r="F42" s="548">
        <v>4318</v>
      </c>
      <c r="G42" s="548">
        <v>3864</v>
      </c>
      <c r="H42" s="548">
        <v>5449</v>
      </c>
      <c r="I42" s="548">
        <v>3992</v>
      </c>
      <c r="J42" s="548">
        <v>4241</v>
      </c>
      <c r="K42" s="549">
        <v>77</v>
      </c>
      <c r="L42" s="380">
        <v>1.8156095260551757</v>
      </c>
    </row>
    <row r="43" spans="1:12" s="110" customFormat="1" ht="15" customHeight="1" x14ac:dyDescent="0.2">
      <c r="A43" s="381"/>
      <c r="B43" s="385"/>
      <c r="C43" s="382" t="s">
        <v>353</v>
      </c>
      <c r="D43" s="385"/>
      <c r="E43" s="383"/>
      <c r="F43" s="548">
        <v>2318</v>
      </c>
      <c r="G43" s="548">
        <v>2209</v>
      </c>
      <c r="H43" s="548">
        <v>3163</v>
      </c>
      <c r="I43" s="548">
        <v>2209</v>
      </c>
      <c r="J43" s="548">
        <v>2236</v>
      </c>
      <c r="K43" s="549">
        <v>82</v>
      </c>
      <c r="L43" s="380">
        <v>3.6672629695885508</v>
      </c>
    </row>
    <row r="44" spans="1:12" s="110" customFormat="1" ht="15" customHeight="1" x14ac:dyDescent="0.2">
      <c r="A44" s="381"/>
      <c r="B44" s="384"/>
      <c r="C44" s="366" t="s">
        <v>109</v>
      </c>
      <c r="D44" s="385"/>
      <c r="E44" s="383"/>
      <c r="F44" s="548">
        <v>13939</v>
      </c>
      <c r="G44" s="548">
        <v>12234</v>
      </c>
      <c r="H44" s="548">
        <v>14701</v>
      </c>
      <c r="I44" s="548">
        <v>12813</v>
      </c>
      <c r="J44" s="550">
        <v>14347</v>
      </c>
      <c r="K44" s="549">
        <v>-408</v>
      </c>
      <c r="L44" s="380">
        <v>-2.8438000975813758</v>
      </c>
    </row>
    <row r="45" spans="1:12" s="110" customFormat="1" ht="15" customHeight="1" x14ac:dyDescent="0.2">
      <c r="A45" s="381"/>
      <c r="B45" s="385"/>
      <c r="C45" s="382" t="s">
        <v>353</v>
      </c>
      <c r="D45" s="385"/>
      <c r="E45" s="383"/>
      <c r="F45" s="548">
        <v>5143</v>
      </c>
      <c r="G45" s="548">
        <v>5091</v>
      </c>
      <c r="H45" s="548">
        <v>6193</v>
      </c>
      <c r="I45" s="548">
        <v>4976</v>
      </c>
      <c r="J45" s="548">
        <v>5316</v>
      </c>
      <c r="K45" s="549">
        <v>-173</v>
      </c>
      <c r="L45" s="380">
        <v>-3.2543265613243042</v>
      </c>
    </row>
    <row r="46" spans="1:12" s="110" customFormat="1" ht="15" customHeight="1" x14ac:dyDescent="0.2">
      <c r="A46" s="381"/>
      <c r="B46" s="384"/>
      <c r="C46" s="366" t="s">
        <v>110</v>
      </c>
      <c r="D46" s="385"/>
      <c r="E46" s="383"/>
      <c r="F46" s="548">
        <v>1768</v>
      </c>
      <c r="G46" s="548">
        <v>1395</v>
      </c>
      <c r="H46" s="548">
        <v>1735</v>
      </c>
      <c r="I46" s="548">
        <v>1399</v>
      </c>
      <c r="J46" s="548">
        <v>1826</v>
      </c>
      <c r="K46" s="549">
        <v>-58</v>
      </c>
      <c r="L46" s="380">
        <v>-3.1763417305585979</v>
      </c>
    </row>
    <row r="47" spans="1:12" s="110" customFormat="1" ht="15" customHeight="1" x14ac:dyDescent="0.2">
      <c r="A47" s="381"/>
      <c r="B47" s="385"/>
      <c r="C47" s="382" t="s">
        <v>353</v>
      </c>
      <c r="D47" s="385"/>
      <c r="E47" s="383"/>
      <c r="F47" s="548">
        <v>531</v>
      </c>
      <c r="G47" s="548">
        <v>464</v>
      </c>
      <c r="H47" s="548">
        <v>598</v>
      </c>
      <c r="I47" s="548">
        <v>406</v>
      </c>
      <c r="J47" s="550">
        <v>490</v>
      </c>
      <c r="K47" s="549">
        <v>41</v>
      </c>
      <c r="L47" s="380">
        <v>8.3673469387755102</v>
      </c>
    </row>
    <row r="48" spans="1:12" s="110" customFormat="1" ht="15" customHeight="1" x14ac:dyDescent="0.2">
      <c r="A48" s="381"/>
      <c r="B48" s="385"/>
      <c r="C48" s="366" t="s">
        <v>111</v>
      </c>
      <c r="D48" s="386"/>
      <c r="E48" s="387"/>
      <c r="F48" s="548">
        <v>223</v>
      </c>
      <c r="G48" s="548">
        <v>153</v>
      </c>
      <c r="H48" s="548">
        <v>215</v>
      </c>
      <c r="I48" s="548">
        <v>165</v>
      </c>
      <c r="J48" s="548">
        <v>269</v>
      </c>
      <c r="K48" s="549">
        <v>-46</v>
      </c>
      <c r="L48" s="380">
        <v>-17.100371747211895</v>
      </c>
    </row>
    <row r="49" spans="1:12" s="110" customFormat="1" ht="15" customHeight="1" x14ac:dyDescent="0.2">
      <c r="A49" s="381"/>
      <c r="B49" s="385"/>
      <c r="C49" s="382" t="s">
        <v>353</v>
      </c>
      <c r="D49" s="385"/>
      <c r="E49" s="383"/>
      <c r="F49" s="548">
        <v>81</v>
      </c>
      <c r="G49" s="548">
        <v>68</v>
      </c>
      <c r="H49" s="548">
        <v>91</v>
      </c>
      <c r="I49" s="548">
        <v>77</v>
      </c>
      <c r="J49" s="548">
        <v>110</v>
      </c>
      <c r="K49" s="549">
        <v>-29</v>
      </c>
      <c r="L49" s="380">
        <v>-26.363636363636363</v>
      </c>
    </row>
    <row r="50" spans="1:12" s="110" customFormat="1" ht="15" customHeight="1" x14ac:dyDescent="0.2">
      <c r="A50" s="381"/>
      <c r="B50" s="384" t="s">
        <v>113</v>
      </c>
      <c r="C50" s="382" t="s">
        <v>181</v>
      </c>
      <c r="D50" s="385"/>
      <c r="E50" s="383"/>
      <c r="F50" s="548">
        <v>12983</v>
      </c>
      <c r="G50" s="548">
        <v>11163</v>
      </c>
      <c r="H50" s="548">
        <v>14827</v>
      </c>
      <c r="I50" s="548">
        <v>12144</v>
      </c>
      <c r="J50" s="550">
        <v>13629</v>
      </c>
      <c r="K50" s="549">
        <v>-646</v>
      </c>
      <c r="L50" s="380">
        <v>-4.7398928754860954</v>
      </c>
    </row>
    <row r="51" spans="1:12" s="110" customFormat="1" ht="15" customHeight="1" x14ac:dyDescent="0.2">
      <c r="A51" s="381"/>
      <c r="B51" s="385"/>
      <c r="C51" s="382" t="s">
        <v>353</v>
      </c>
      <c r="D51" s="385"/>
      <c r="E51" s="383"/>
      <c r="F51" s="548">
        <v>4843</v>
      </c>
      <c r="G51" s="548">
        <v>4689</v>
      </c>
      <c r="H51" s="548">
        <v>6465</v>
      </c>
      <c r="I51" s="548">
        <v>4668</v>
      </c>
      <c r="J51" s="548">
        <v>5066</v>
      </c>
      <c r="K51" s="549">
        <v>-223</v>
      </c>
      <c r="L51" s="380">
        <v>-4.4018949861823922</v>
      </c>
    </row>
    <row r="52" spans="1:12" s="110" customFormat="1" ht="15" customHeight="1" x14ac:dyDescent="0.2">
      <c r="A52" s="381"/>
      <c r="B52" s="384"/>
      <c r="C52" s="382" t="s">
        <v>182</v>
      </c>
      <c r="D52" s="385"/>
      <c r="E52" s="383"/>
      <c r="F52" s="548">
        <v>7265</v>
      </c>
      <c r="G52" s="548">
        <v>6483</v>
      </c>
      <c r="H52" s="548">
        <v>7273</v>
      </c>
      <c r="I52" s="548">
        <v>6225</v>
      </c>
      <c r="J52" s="548">
        <v>7054</v>
      </c>
      <c r="K52" s="549">
        <v>211</v>
      </c>
      <c r="L52" s="380">
        <v>2.9912106606180888</v>
      </c>
    </row>
    <row r="53" spans="1:12" s="269" customFormat="1" ht="11.25" customHeight="1" x14ac:dyDescent="0.2">
      <c r="A53" s="381"/>
      <c r="B53" s="385"/>
      <c r="C53" s="382" t="s">
        <v>353</v>
      </c>
      <c r="D53" s="385"/>
      <c r="E53" s="383"/>
      <c r="F53" s="548">
        <v>3230</v>
      </c>
      <c r="G53" s="548">
        <v>3143</v>
      </c>
      <c r="H53" s="548">
        <v>3580</v>
      </c>
      <c r="I53" s="548">
        <v>3000</v>
      </c>
      <c r="J53" s="550">
        <v>3086</v>
      </c>
      <c r="K53" s="549">
        <v>144</v>
      </c>
      <c r="L53" s="380">
        <v>4.6662346079066754</v>
      </c>
    </row>
    <row r="54" spans="1:12" s="151" customFormat="1" ht="12.75" customHeight="1" x14ac:dyDescent="0.2">
      <c r="A54" s="381"/>
      <c r="B54" s="384" t="s">
        <v>113</v>
      </c>
      <c r="C54" s="384" t="s">
        <v>116</v>
      </c>
      <c r="D54" s="385"/>
      <c r="E54" s="383"/>
      <c r="F54" s="548">
        <v>14169</v>
      </c>
      <c r="G54" s="548">
        <v>11808</v>
      </c>
      <c r="H54" s="548">
        <v>15270</v>
      </c>
      <c r="I54" s="548">
        <v>12537</v>
      </c>
      <c r="J54" s="548">
        <v>14590</v>
      </c>
      <c r="K54" s="549">
        <v>-421</v>
      </c>
      <c r="L54" s="380">
        <v>-2.8855380397532557</v>
      </c>
    </row>
    <row r="55" spans="1:12" ht="11.25" x14ac:dyDescent="0.2">
      <c r="A55" s="381"/>
      <c r="B55" s="385"/>
      <c r="C55" s="382" t="s">
        <v>353</v>
      </c>
      <c r="D55" s="385"/>
      <c r="E55" s="383"/>
      <c r="F55" s="548">
        <v>5097</v>
      </c>
      <c r="G55" s="548">
        <v>4623</v>
      </c>
      <c r="H55" s="548">
        <v>6303</v>
      </c>
      <c r="I55" s="548">
        <v>4769</v>
      </c>
      <c r="J55" s="548">
        <v>5184</v>
      </c>
      <c r="K55" s="549">
        <v>-87</v>
      </c>
      <c r="L55" s="380">
        <v>-1.6782407407407407</v>
      </c>
    </row>
    <row r="56" spans="1:12" ht="14.25" customHeight="1" x14ac:dyDescent="0.2">
      <c r="A56" s="381"/>
      <c r="B56" s="385"/>
      <c r="C56" s="384" t="s">
        <v>117</v>
      </c>
      <c r="D56" s="385"/>
      <c r="E56" s="383"/>
      <c r="F56" s="548">
        <v>6037</v>
      </c>
      <c r="G56" s="548">
        <v>5803</v>
      </c>
      <c r="H56" s="548">
        <v>6787</v>
      </c>
      <c r="I56" s="548">
        <v>5789</v>
      </c>
      <c r="J56" s="548">
        <v>6043</v>
      </c>
      <c r="K56" s="549">
        <v>-6</v>
      </c>
      <c r="L56" s="380">
        <v>-9.9288432897567433E-2</v>
      </c>
    </row>
    <row r="57" spans="1:12" ht="18.75" customHeight="1" x14ac:dyDescent="0.2">
      <c r="A57" s="388"/>
      <c r="B57" s="389"/>
      <c r="C57" s="390" t="s">
        <v>353</v>
      </c>
      <c r="D57" s="389"/>
      <c r="E57" s="391"/>
      <c r="F57" s="551">
        <v>2956</v>
      </c>
      <c r="G57" s="552">
        <v>3192</v>
      </c>
      <c r="H57" s="552">
        <v>3725</v>
      </c>
      <c r="I57" s="552">
        <v>2882</v>
      </c>
      <c r="J57" s="552">
        <v>2951</v>
      </c>
      <c r="K57" s="553">
        <f t="shared" ref="K57" si="0">IF(OR(F57=".",J57=".")=TRUE,".",IF(OR(F57="*",J57="*")=TRUE,"*",IF(AND(F57="-",J57="-")=TRUE,"-",IF(AND(ISNUMBER(J57),ISNUMBER(F57))=TRUE,IF(F57-J57=0,0,F57-J57),IF(ISNUMBER(F57)=TRUE,F57,-J57)))))</f>
        <v>5</v>
      </c>
      <c r="L57" s="392">
        <f t="shared" ref="L57" si="1">IF(K57 =".",".",IF(K57 ="*","*",IF(K57="-","-",IF(K57=0,0,IF(OR(J57="-",J57=".",F57="-",F57=".")=TRUE,"X",IF(J57=0,"0,0",IF(ABS(K57*100/J57)&gt;250,".X",(K57*100/J57))))))))</f>
        <v>0.16943409013893596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20872</v>
      </c>
      <c r="E11" s="114">
        <v>18664</v>
      </c>
      <c r="F11" s="114">
        <v>27357</v>
      </c>
      <c r="G11" s="114">
        <v>19011</v>
      </c>
      <c r="H11" s="140">
        <v>21320</v>
      </c>
      <c r="I11" s="115">
        <v>-448</v>
      </c>
      <c r="J11" s="116">
        <v>-2.1013133208255161</v>
      </c>
    </row>
    <row r="12" spans="1:15" s="110" customFormat="1" ht="24.95" customHeight="1" x14ac:dyDescent="0.2">
      <c r="A12" s="193" t="s">
        <v>132</v>
      </c>
      <c r="B12" s="194" t="s">
        <v>133</v>
      </c>
      <c r="C12" s="113">
        <v>2.601571483326945</v>
      </c>
      <c r="D12" s="115">
        <v>543</v>
      </c>
      <c r="E12" s="114">
        <v>336</v>
      </c>
      <c r="F12" s="114">
        <v>680</v>
      </c>
      <c r="G12" s="114">
        <v>769</v>
      </c>
      <c r="H12" s="140">
        <v>482</v>
      </c>
      <c r="I12" s="115">
        <v>61</v>
      </c>
      <c r="J12" s="116">
        <v>12.655601659751037</v>
      </c>
    </row>
    <row r="13" spans="1:15" s="110" customFormat="1" ht="24.95" customHeight="1" x14ac:dyDescent="0.2">
      <c r="A13" s="193" t="s">
        <v>134</v>
      </c>
      <c r="B13" s="199" t="s">
        <v>214</v>
      </c>
      <c r="C13" s="113">
        <v>0.77136834036029134</v>
      </c>
      <c r="D13" s="115">
        <v>161</v>
      </c>
      <c r="E13" s="114">
        <v>394</v>
      </c>
      <c r="F13" s="114">
        <v>589</v>
      </c>
      <c r="G13" s="114">
        <v>168</v>
      </c>
      <c r="H13" s="140">
        <v>186</v>
      </c>
      <c r="I13" s="115">
        <v>-25</v>
      </c>
      <c r="J13" s="116">
        <v>-13.440860215053764</v>
      </c>
    </row>
    <row r="14" spans="1:15" s="287" customFormat="1" ht="24.95" customHeight="1" x14ac:dyDescent="0.2">
      <c r="A14" s="193" t="s">
        <v>215</v>
      </c>
      <c r="B14" s="199" t="s">
        <v>137</v>
      </c>
      <c r="C14" s="113">
        <v>7.7615944806439252</v>
      </c>
      <c r="D14" s="115">
        <v>1620</v>
      </c>
      <c r="E14" s="114">
        <v>1074</v>
      </c>
      <c r="F14" s="114">
        <v>2235</v>
      </c>
      <c r="G14" s="114">
        <v>1647</v>
      </c>
      <c r="H14" s="140">
        <v>2297</v>
      </c>
      <c r="I14" s="115">
        <v>-677</v>
      </c>
      <c r="J14" s="116">
        <v>-29.473225946887244</v>
      </c>
      <c r="K14" s="110"/>
      <c r="L14" s="110"/>
      <c r="M14" s="110"/>
      <c r="N14" s="110"/>
      <c r="O14" s="110"/>
    </row>
    <row r="15" spans="1:15" s="110" customFormat="1" ht="24.95" customHeight="1" x14ac:dyDescent="0.2">
      <c r="A15" s="193" t="s">
        <v>216</v>
      </c>
      <c r="B15" s="199" t="s">
        <v>217</v>
      </c>
      <c r="C15" s="113">
        <v>1.806247604446148</v>
      </c>
      <c r="D15" s="115">
        <v>377</v>
      </c>
      <c r="E15" s="114">
        <v>299</v>
      </c>
      <c r="F15" s="114">
        <v>532</v>
      </c>
      <c r="G15" s="114">
        <v>387</v>
      </c>
      <c r="H15" s="140">
        <v>560</v>
      </c>
      <c r="I15" s="115">
        <v>-183</v>
      </c>
      <c r="J15" s="116">
        <v>-32.678571428571431</v>
      </c>
    </row>
    <row r="16" spans="1:15" s="287" customFormat="1" ht="24.95" customHeight="1" x14ac:dyDescent="0.2">
      <c r="A16" s="193" t="s">
        <v>218</v>
      </c>
      <c r="B16" s="199" t="s">
        <v>141</v>
      </c>
      <c r="C16" s="113">
        <v>4.3790724415484856</v>
      </c>
      <c r="D16" s="115">
        <v>914</v>
      </c>
      <c r="E16" s="114">
        <v>534</v>
      </c>
      <c r="F16" s="114">
        <v>1121</v>
      </c>
      <c r="G16" s="114">
        <v>878</v>
      </c>
      <c r="H16" s="140">
        <v>1246</v>
      </c>
      <c r="I16" s="115">
        <v>-332</v>
      </c>
      <c r="J16" s="116">
        <v>-26.645264847512038</v>
      </c>
      <c r="K16" s="110"/>
      <c r="L16" s="110"/>
      <c r="M16" s="110"/>
      <c r="N16" s="110"/>
      <c r="O16" s="110"/>
    </row>
    <row r="17" spans="1:15" s="110" customFormat="1" ht="24.95" customHeight="1" x14ac:dyDescent="0.2">
      <c r="A17" s="193" t="s">
        <v>142</v>
      </c>
      <c r="B17" s="199" t="s">
        <v>220</v>
      </c>
      <c r="C17" s="113">
        <v>1.576274434649291</v>
      </c>
      <c r="D17" s="115">
        <v>329</v>
      </c>
      <c r="E17" s="114">
        <v>241</v>
      </c>
      <c r="F17" s="114">
        <v>582</v>
      </c>
      <c r="G17" s="114">
        <v>382</v>
      </c>
      <c r="H17" s="140">
        <v>491</v>
      </c>
      <c r="I17" s="115">
        <v>-162</v>
      </c>
      <c r="J17" s="116">
        <v>-32.993890020366599</v>
      </c>
    </row>
    <row r="18" spans="1:15" s="287" customFormat="1" ht="24.95" customHeight="1" x14ac:dyDescent="0.2">
      <c r="A18" s="201" t="s">
        <v>144</v>
      </c>
      <c r="B18" s="202" t="s">
        <v>145</v>
      </c>
      <c r="C18" s="113">
        <v>6.1709467228823307</v>
      </c>
      <c r="D18" s="115">
        <v>1288</v>
      </c>
      <c r="E18" s="114">
        <v>823</v>
      </c>
      <c r="F18" s="114">
        <v>1603</v>
      </c>
      <c r="G18" s="114">
        <v>1114</v>
      </c>
      <c r="H18" s="140">
        <v>1373</v>
      </c>
      <c r="I18" s="115">
        <v>-85</v>
      </c>
      <c r="J18" s="116">
        <v>-6.1908230152949741</v>
      </c>
      <c r="K18" s="110"/>
      <c r="L18" s="110"/>
      <c r="M18" s="110"/>
      <c r="N18" s="110"/>
      <c r="O18" s="110"/>
    </row>
    <row r="19" spans="1:15" s="110" customFormat="1" ht="24.95" customHeight="1" x14ac:dyDescent="0.2">
      <c r="A19" s="193" t="s">
        <v>146</v>
      </c>
      <c r="B19" s="199" t="s">
        <v>147</v>
      </c>
      <c r="C19" s="113">
        <v>19.044653123802224</v>
      </c>
      <c r="D19" s="115">
        <v>3975</v>
      </c>
      <c r="E19" s="114">
        <v>4620</v>
      </c>
      <c r="F19" s="114">
        <v>5945</v>
      </c>
      <c r="G19" s="114">
        <v>3297</v>
      </c>
      <c r="H19" s="140">
        <v>3427</v>
      </c>
      <c r="I19" s="115">
        <v>548</v>
      </c>
      <c r="J19" s="116">
        <v>15.990662386927342</v>
      </c>
    </row>
    <row r="20" spans="1:15" s="287" customFormat="1" ht="24.95" customHeight="1" x14ac:dyDescent="0.2">
      <c r="A20" s="193" t="s">
        <v>148</v>
      </c>
      <c r="B20" s="199" t="s">
        <v>149</v>
      </c>
      <c r="C20" s="113">
        <v>7.9053277117669607</v>
      </c>
      <c r="D20" s="115">
        <v>1650</v>
      </c>
      <c r="E20" s="114">
        <v>1455</v>
      </c>
      <c r="F20" s="114">
        <v>1795</v>
      </c>
      <c r="G20" s="114">
        <v>1407</v>
      </c>
      <c r="H20" s="140">
        <v>1926</v>
      </c>
      <c r="I20" s="115">
        <v>-276</v>
      </c>
      <c r="J20" s="116">
        <v>-14.330218068535826</v>
      </c>
      <c r="K20" s="110"/>
      <c r="L20" s="110"/>
      <c r="M20" s="110"/>
      <c r="N20" s="110"/>
      <c r="O20" s="110"/>
    </row>
    <row r="21" spans="1:15" s="110" customFormat="1" ht="24.95" customHeight="1" x14ac:dyDescent="0.2">
      <c r="A21" s="201" t="s">
        <v>150</v>
      </c>
      <c r="B21" s="202" t="s">
        <v>151</v>
      </c>
      <c r="C21" s="113">
        <v>4.8198543503257953</v>
      </c>
      <c r="D21" s="115">
        <v>1006</v>
      </c>
      <c r="E21" s="114">
        <v>831</v>
      </c>
      <c r="F21" s="114">
        <v>1094</v>
      </c>
      <c r="G21" s="114">
        <v>955</v>
      </c>
      <c r="H21" s="140">
        <v>981</v>
      </c>
      <c r="I21" s="115">
        <v>25</v>
      </c>
      <c r="J21" s="116">
        <v>2.5484199796126403</v>
      </c>
    </row>
    <row r="22" spans="1:15" s="110" customFormat="1" ht="24.95" customHeight="1" x14ac:dyDescent="0.2">
      <c r="A22" s="201" t="s">
        <v>152</v>
      </c>
      <c r="B22" s="199" t="s">
        <v>153</v>
      </c>
      <c r="C22" s="113">
        <v>2.4530471444998083</v>
      </c>
      <c r="D22" s="115">
        <v>512</v>
      </c>
      <c r="E22" s="114">
        <v>349</v>
      </c>
      <c r="F22" s="114">
        <v>612</v>
      </c>
      <c r="G22" s="114">
        <v>520</v>
      </c>
      <c r="H22" s="140">
        <v>565</v>
      </c>
      <c r="I22" s="115">
        <v>-53</v>
      </c>
      <c r="J22" s="116">
        <v>-9.3805309734513269</v>
      </c>
    </row>
    <row r="23" spans="1:15" s="110" customFormat="1" ht="24.95" customHeight="1" x14ac:dyDescent="0.2">
      <c r="A23" s="193" t="s">
        <v>154</v>
      </c>
      <c r="B23" s="199" t="s">
        <v>155</v>
      </c>
      <c r="C23" s="113">
        <v>1.5475277884246839</v>
      </c>
      <c r="D23" s="115">
        <v>323</v>
      </c>
      <c r="E23" s="114">
        <v>235</v>
      </c>
      <c r="F23" s="114">
        <v>437</v>
      </c>
      <c r="G23" s="114">
        <v>259</v>
      </c>
      <c r="H23" s="140">
        <v>361</v>
      </c>
      <c r="I23" s="115">
        <v>-38</v>
      </c>
      <c r="J23" s="116">
        <v>-10.526315789473685</v>
      </c>
    </row>
    <row r="24" spans="1:15" s="110" customFormat="1" ht="24.95" customHeight="1" x14ac:dyDescent="0.2">
      <c r="A24" s="193" t="s">
        <v>156</v>
      </c>
      <c r="B24" s="199" t="s">
        <v>221</v>
      </c>
      <c r="C24" s="113">
        <v>5.2893829053277122</v>
      </c>
      <c r="D24" s="115">
        <v>1104</v>
      </c>
      <c r="E24" s="114">
        <v>878</v>
      </c>
      <c r="F24" s="114">
        <v>1250</v>
      </c>
      <c r="G24" s="114">
        <v>908</v>
      </c>
      <c r="H24" s="140">
        <v>1127</v>
      </c>
      <c r="I24" s="115">
        <v>-23</v>
      </c>
      <c r="J24" s="116">
        <v>-2.0408163265306123</v>
      </c>
    </row>
    <row r="25" spans="1:15" s="110" customFormat="1" ht="24.95" customHeight="1" x14ac:dyDescent="0.2">
      <c r="A25" s="193" t="s">
        <v>222</v>
      </c>
      <c r="B25" s="204" t="s">
        <v>159</v>
      </c>
      <c r="C25" s="113">
        <v>9.5247221157531623</v>
      </c>
      <c r="D25" s="115">
        <v>1988</v>
      </c>
      <c r="E25" s="114">
        <v>1528</v>
      </c>
      <c r="F25" s="114">
        <v>1977</v>
      </c>
      <c r="G25" s="114">
        <v>1679</v>
      </c>
      <c r="H25" s="140">
        <v>1803</v>
      </c>
      <c r="I25" s="115">
        <v>185</v>
      </c>
      <c r="J25" s="116">
        <v>10.260676650027731</v>
      </c>
    </row>
    <row r="26" spans="1:15" s="110" customFormat="1" ht="24.95" customHeight="1" x14ac:dyDescent="0.2">
      <c r="A26" s="201">
        <v>782.78300000000002</v>
      </c>
      <c r="B26" s="203" t="s">
        <v>160</v>
      </c>
      <c r="C26" s="113">
        <v>12.016098121885779</v>
      </c>
      <c r="D26" s="115">
        <v>2508</v>
      </c>
      <c r="E26" s="114">
        <v>2448</v>
      </c>
      <c r="F26" s="114">
        <v>3004</v>
      </c>
      <c r="G26" s="114">
        <v>2638</v>
      </c>
      <c r="H26" s="140">
        <v>2563</v>
      </c>
      <c r="I26" s="115">
        <v>-55</v>
      </c>
      <c r="J26" s="116">
        <v>-2.1459227467811157</v>
      </c>
    </row>
    <row r="27" spans="1:15" s="110" customFormat="1" ht="24.95" customHeight="1" x14ac:dyDescent="0.2">
      <c r="A27" s="193" t="s">
        <v>161</v>
      </c>
      <c r="B27" s="199" t="s">
        <v>162</v>
      </c>
      <c r="C27" s="113">
        <v>2.0697585281717132</v>
      </c>
      <c r="D27" s="115">
        <v>432</v>
      </c>
      <c r="E27" s="114">
        <v>333</v>
      </c>
      <c r="F27" s="114">
        <v>693</v>
      </c>
      <c r="G27" s="114">
        <v>346</v>
      </c>
      <c r="H27" s="140">
        <v>371</v>
      </c>
      <c r="I27" s="115">
        <v>61</v>
      </c>
      <c r="J27" s="116">
        <v>16.442048517520217</v>
      </c>
    </row>
    <row r="28" spans="1:15" s="110" customFormat="1" ht="24.95" customHeight="1" x14ac:dyDescent="0.2">
      <c r="A28" s="193" t="s">
        <v>163</v>
      </c>
      <c r="B28" s="199" t="s">
        <v>164</v>
      </c>
      <c r="C28" s="113">
        <v>2.4051360674587965</v>
      </c>
      <c r="D28" s="115">
        <v>502</v>
      </c>
      <c r="E28" s="114">
        <v>385</v>
      </c>
      <c r="F28" s="114">
        <v>875</v>
      </c>
      <c r="G28" s="114">
        <v>414</v>
      </c>
      <c r="H28" s="140">
        <v>497</v>
      </c>
      <c r="I28" s="115">
        <v>5</v>
      </c>
      <c r="J28" s="116">
        <v>1.0060362173038229</v>
      </c>
    </row>
    <row r="29" spans="1:15" s="110" customFormat="1" ht="24.95" customHeight="1" x14ac:dyDescent="0.2">
      <c r="A29" s="193">
        <v>86</v>
      </c>
      <c r="B29" s="199" t="s">
        <v>165</v>
      </c>
      <c r="C29" s="113">
        <v>6.242813338443848</v>
      </c>
      <c r="D29" s="115">
        <v>1303</v>
      </c>
      <c r="E29" s="114">
        <v>1116</v>
      </c>
      <c r="F29" s="114">
        <v>1417</v>
      </c>
      <c r="G29" s="114">
        <v>1051</v>
      </c>
      <c r="H29" s="140">
        <v>1360</v>
      </c>
      <c r="I29" s="115">
        <v>-57</v>
      </c>
      <c r="J29" s="116">
        <v>-4.1911764705882355</v>
      </c>
    </row>
    <row r="30" spans="1:15" s="110" customFormat="1" ht="24.95" customHeight="1" x14ac:dyDescent="0.2">
      <c r="A30" s="193">
        <v>87.88</v>
      </c>
      <c r="B30" s="204" t="s">
        <v>166</v>
      </c>
      <c r="C30" s="113">
        <v>5.4139517056343429</v>
      </c>
      <c r="D30" s="115">
        <v>1130</v>
      </c>
      <c r="E30" s="114">
        <v>1229</v>
      </c>
      <c r="F30" s="114">
        <v>2178</v>
      </c>
      <c r="G30" s="114">
        <v>1130</v>
      </c>
      <c r="H30" s="140">
        <v>1238</v>
      </c>
      <c r="I30" s="115">
        <v>-108</v>
      </c>
      <c r="J30" s="116">
        <v>-8.7237479806138936</v>
      </c>
    </row>
    <row r="31" spans="1:15" s="110" customFormat="1" ht="24.95" customHeight="1" x14ac:dyDescent="0.2">
      <c r="A31" s="193" t="s">
        <v>167</v>
      </c>
      <c r="B31" s="199" t="s">
        <v>168</v>
      </c>
      <c r="C31" s="113">
        <v>3.9622460712916827</v>
      </c>
      <c r="D31" s="115">
        <v>827</v>
      </c>
      <c r="E31" s="114">
        <v>630</v>
      </c>
      <c r="F31" s="114">
        <v>973</v>
      </c>
      <c r="G31" s="114">
        <v>707</v>
      </c>
      <c r="H31" s="140">
        <v>762</v>
      </c>
      <c r="I31" s="115">
        <v>65</v>
      </c>
      <c r="J31" s="116">
        <v>8.530183727034121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2.601571483326945</v>
      </c>
      <c r="D34" s="115">
        <v>543</v>
      </c>
      <c r="E34" s="114">
        <v>336</v>
      </c>
      <c r="F34" s="114">
        <v>680</v>
      </c>
      <c r="G34" s="114">
        <v>769</v>
      </c>
      <c r="H34" s="140">
        <v>482</v>
      </c>
      <c r="I34" s="115">
        <v>61</v>
      </c>
      <c r="J34" s="116">
        <v>12.655601659751037</v>
      </c>
    </row>
    <row r="35" spans="1:10" s="110" customFormat="1" ht="24.95" customHeight="1" x14ac:dyDescent="0.2">
      <c r="A35" s="292" t="s">
        <v>171</v>
      </c>
      <c r="B35" s="293" t="s">
        <v>172</v>
      </c>
      <c r="C35" s="113">
        <v>14.703909543886546</v>
      </c>
      <c r="D35" s="115">
        <v>3069</v>
      </c>
      <c r="E35" s="114">
        <v>2291</v>
      </c>
      <c r="F35" s="114">
        <v>4427</v>
      </c>
      <c r="G35" s="114">
        <v>2929</v>
      </c>
      <c r="H35" s="140">
        <v>3856</v>
      </c>
      <c r="I35" s="115">
        <v>-787</v>
      </c>
      <c r="J35" s="116">
        <v>-20.4097510373444</v>
      </c>
    </row>
    <row r="36" spans="1:10" s="110" customFormat="1" ht="24.95" customHeight="1" x14ac:dyDescent="0.2">
      <c r="A36" s="294" t="s">
        <v>173</v>
      </c>
      <c r="B36" s="295" t="s">
        <v>174</v>
      </c>
      <c r="C36" s="125">
        <v>82.694518972786511</v>
      </c>
      <c r="D36" s="143">
        <v>17260</v>
      </c>
      <c r="E36" s="144">
        <v>16037</v>
      </c>
      <c r="F36" s="144">
        <v>22250</v>
      </c>
      <c r="G36" s="144">
        <v>15311</v>
      </c>
      <c r="H36" s="145">
        <v>16981</v>
      </c>
      <c r="I36" s="143">
        <v>279</v>
      </c>
      <c r="J36" s="146">
        <v>1.6430127789882811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20872</v>
      </c>
      <c r="F11" s="264">
        <v>18664</v>
      </c>
      <c r="G11" s="264">
        <v>27357</v>
      </c>
      <c r="H11" s="264">
        <v>19011</v>
      </c>
      <c r="I11" s="265">
        <v>21320</v>
      </c>
      <c r="J11" s="263">
        <v>-448</v>
      </c>
      <c r="K11" s="266">
        <v>-2.1013133208255161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33.125718666155613</v>
      </c>
      <c r="E13" s="115">
        <v>6914</v>
      </c>
      <c r="F13" s="114">
        <v>7077</v>
      </c>
      <c r="G13" s="114">
        <v>9067</v>
      </c>
      <c r="H13" s="114">
        <v>6762</v>
      </c>
      <c r="I13" s="140">
        <v>6899</v>
      </c>
      <c r="J13" s="115">
        <v>15</v>
      </c>
      <c r="K13" s="116">
        <v>0.21742281490071025</v>
      </c>
    </row>
    <row r="14" spans="1:15" ht="15.95" customHeight="1" x14ac:dyDescent="0.2">
      <c r="A14" s="306" t="s">
        <v>230</v>
      </c>
      <c r="B14" s="307"/>
      <c r="C14" s="308"/>
      <c r="D14" s="113">
        <v>48.696818704484478</v>
      </c>
      <c r="E14" s="115">
        <v>10164</v>
      </c>
      <c r="F14" s="114">
        <v>8658</v>
      </c>
      <c r="G14" s="114">
        <v>14522</v>
      </c>
      <c r="H14" s="114">
        <v>9074</v>
      </c>
      <c r="I14" s="140">
        <v>10853</v>
      </c>
      <c r="J14" s="115">
        <v>-689</v>
      </c>
      <c r="K14" s="116">
        <v>-6.3484750760158484</v>
      </c>
    </row>
    <row r="15" spans="1:15" ht="15.95" customHeight="1" x14ac:dyDescent="0.2">
      <c r="A15" s="306" t="s">
        <v>231</v>
      </c>
      <c r="B15" s="307"/>
      <c r="C15" s="308"/>
      <c r="D15" s="113">
        <v>8.8922958988118062</v>
      </c>
      <c r="E15" s="115">
        <v>1856</v>
      </c>
      <c r="F15" s="114">
        <v>1444</v>
      </c>
      <c r="G15" s="114">
        <v>1695</v>
      </c>
      <c r="H15" s="114">
        <v>1408</v>
      </c>
      <c r="I15" s="140">
        <v>1580</v>
      </c>
      <c r="J15" s="115">
        <v>276</v>
      </c>
      <c r="K15" s="116">
        <v>17.468354430379748</v>
      </c>
    </row>
    <row r="16" spans="1:15" ht="15.95" customHeight="1" x14ac:dyDescent="0.2">
      <c r="A16" s="306" t="s">
        <v>232</v>
      </c>
      <c r="B16" s="307"/>
      <c r="C16" s="308"/>
      <c r="D16" s="113">
        <v>9.1845534687619779</v>
      </c>
      <c r="E16" s="115">
        <v>1917</v>
      </c>
      <c r="F16" s="114">
        <v>1460</v>
      </c>
      <c r="G16" s="114">
        <v>1926</v>
      </c>
      <c r="H16" s="114">
        <v>1749</v>
      </c>
      <c r="I16" s="140">
        <v>1967</v>
      </c>
      <c r="J16" s="115">
        <v>-50</v>
      </c>
      <c r="K16" s="116">
        <v>-2.5419420437214031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2.5680337293982367</v>
      </c>
      <c r="E18" s="115">
        <v>536</v>
      </c>
      <c r="F18" s="114">
        <v>349</v>
      </c>
      <c r="G18" s="114">
        <v>681</v>
      </c>
      <c r="H18" s="114">
        <v>741</v>
      </c>
      <c r="I18" s="140">
        <v>468</v>
      </c>
      <c r="J18" s="115">
        <v>68</v>
      </c>
      <c r="K18" s="116">
        <v>14.52991452991453</v>
      </c>
    </row>
    <row r="19" spans="1:11" ht="14.1" customHeight="1" x14ac:dyDescent="0.2">
      <c r="A19" s="306" t="s">
        <v>235</v>
      </c>
      <c r="B19" s="307" t="s">
        <v>236</v>
      </c>
      <c r="C19" s="308"/>
      <c r="D19" s="113">
        <v>2.3572249904177847</v>
      </c>
      <c r="E19" s="115">
        <v>492</v>
      </c>
      <c r="F19" s="114">
        <v>319</v>
      </c>
      <c r="G19" s="114">
        <v>638</v>
      </c>
      <c r="H19" s="114">
        <v>701</v>
      </c>
      <c r="I19" s="140">
        <v>437</v>
      </c>
      <c r="J19" s="115">
        <v>55</v>
      </c>
      <c r="K19" s="116">
        <v>12.585812356979405</v>
      </c>
    </row>
    <row r="20" spans="1:11" ht="14.1" customHeight="1" x14ac:dyDescent="0.2">
      <c r="A20" s="306">
        <v>12</v>
      </c>
      <c r="B20" s="307" t="s">
        <v>237</v>
      </c>
      <c r="C20" s="308"/>
      <c r="D20" s="113">
        <v>1.4373323112303564</v>
      </c>
      <c r="E20" s="115">
        <v>300</v>
      </c>
      <c r="F20" s="114">
        <v>155</v>
      </c>
      <c r="G20" s="114">
        <v>327</v>
      </c>
      <c r="H20" s="114">
        <v>272</v>
      </c>
      <c r="I20" s="140">
        <v>257</v>
      </c>
      <c r="J20" s="115">
        <v>43</v>
      </c>
      <c r="K20" s="116">
        <v>16.731517509727627</v>
      </c>
    </row>
    <row r="21" spans="1:11" ht="14.1" customHeight="1" x14ac:dyDescent="0.2">
      <c r="A21" s="306">
        <v>21</v>
      </c>
      <c r="B21" s="307" t="s">
        <v>238</v>
      </c>
      <c r="C21" s="308"/>
      <c r="D21" s="113">
        <v>0.26351092372556534</v>
      </c>
      <c r="E21" s="115">
        <v>55</v>
      </c>
      <c r="F21" s="114">
        <v>26</v>
      </c>
      <c r="G21" s="114">
        <v>41</v>
      </c>
      <c r="H21" s="114">
        <v>39</v>
      </c>
      <c r="I21" s="140">
        <v>120</v>
      </c>
      <c r="J21" s="115">
        <v>-65</v>
      </c>
      <c r="K21" s="116">
        <v>-54.166666666666664</v>
      </c>
    </row>
    <row r="22" spans="1:11" ht="14.1" customHeight="1" x14ac:dyDescent="0.2">
      <c r="A22" s="306">
        <v>22</v>
      </c>
      <c r="B22" s="307" t="s">
        <v>239</v>
      </c>
      <c r="C22" s="308"/>
      <c r="D22" s="113">
        <v>0.91510157148332694</v>
      </c>
      <c r="E22" s="115">
        <v>191</v>
      </c>
      <c r="F22" s="114">
        <v>116</v>
      </c>
      <c r="G22" s="114">
        <v>274</v>
      </c>
      <c r="H22" s="114">
        <v>168</v>
      </c>
      <c r="I22" s="140">
        <v>208</v>
      </c>
      <c r="J22" s="115">
        <v>-17</v>
      </c>
      <c r="K22" s="116">
        <v>-8.1730769230769234</v>
      </c>
    </row>
    <row r="23" spans="1:11" ht="14.1" customHeight="1" x14ac:dyDescent="0.2">
      <c r="A23" s="306">
        <v>23</v>
      </c>
      <c r="B23" s="307" t="s">
        <v>240</v>
      </c>
      <c r="C23" s="308"/>
      <c r="D23" s="113">
        <v>0.55576849367573788</v>
      </c>
      <c r="E23" s="115">
        <v>116</v>
      </c>
      <c r="F23" s="114">
        <v>182</v>
      </c>
      <c r="G23" s="114">
        <v>159</v>
      </c>
      <c r="H23" s="114">
        <v>123</v>
      </c>
      <c r="I23" s="140">
        <v>149</v>
      </c>
      <c r="J23" s="115">
        <v>-33</v>
      </c>
      <c r="K23" s="116">
        <v>-22.14765100671141</v>
      </c>
    </row>
    <row r="24" spans="1:11" ht="14.1" customHeight="1" x14ac:dyDescent="0.2">
      <c r="A24" s="306">
        <v>24</v>
      </c>
      <c r="B24" s="307" t="s">
        <v>241</v>
      </c>
      <c r="C24" s="308"/>
      <c r="D24" s="113">
        <v>1.5235722499041779</v>
      </c>
      <c r="E24" s="115">
        <v>318</v>
      </c>
      <c r="F24" s="114">
        <v>196</v>
      </c>
      <c r="G24" s="114">
        <v>460</v>
      </c>
      <c r="H24" s="114">
        <v>385</v>
      </c>
      <c r="I24" s="140">
        <v>480</v>
      </c>
      <c r="J24" s="115">
        <v>-162</v>
      </c>
      <c r="K24" s="116">
        <v>-33.75</v>
      </c>
    </row>
    <row r="25" spans="1:11" ht="14.1" customHeight="1" x14ac:dyDescent="0.2">
      <c r="A25" s="306">
        <v>25</v>
      </c>
      <c r="B25" s="307" t="s">
        <v>242</v>
      </c>
      <c r="C25" s="308"/>
      <c r="D25" s="113">
        <v>3.7226906860866231</v>
      </c>
      <c r="E25" s="115">
        <v>777</v>
      </c>
      <c r="F25" s="114">
        <v>576</v>
      </c>
      <c r="G25" s="114">
        <v>1100</v>
      </c>
      <c r="H25" s="114">
        <v>643</v>
      </c>
      <c r="I25" s="140">
        <v>862</v>
      </c>
      <c r="J25" s="115">
        <v>-85</v>
      </c>
      <c r="K25" s="116">
        <v>-9.8607888631090486</v>
      </c>
    </row>
    <row r="26" spans="1:11" ht="14.1" customHeight="1" x14ac:dyDescent="0.2">
      <c r="A26" s="306">
        <v>26</v>
      </c>
      <c r="B26" s="307" t="s">
        <v>243</v>
      </c>
      <c r="C26" s="308"/>
      <c r="D26" s="113">
        <v>2.1032962821004215</v>
      </c>
      <c r="E26" s="115">
        <v>439</v>
      </c>
      <c r="F26" s="114">
        <v>429</v>
      </c>
      <c r="G26" s="114">
        <v>735</v>
      </c>
      <c r="H26" s="114">
        <v>365</v>
      </c>
      <c r="I26" s="140">
        <v>405</v>
      </c>
      <c r="J26" s="115">
        <v>34</v>
      </c>
      <c r="K26" s="116">
        <v>8.3950617283950617</v>
      </c>
    </row>
    <row r="27" spans="1:11" ht="14.1" customHeight="1" x14ac:dyDescent="0.2">
      <c r="A27" s="306">
        <v>27</v>
      </c>
      <c r="B27" s="307" t="s">
        <v>244</v>
      </c>
      <c r="C27" s="308"/>
      <c r="D27" s="113">
        <v>1.0779992334227673</v>
      </c>
      <c r="E27" s="115">
        <v>225</v>
      </c>
      <c r="F27" s="114">
        <v>159</v>
      </c>
      <c r="G27" s="114">
        <v>265</v>
      </c>
      <c r="H27" s="114">
        <v>214</v>
      </c>
      <c r="I27" s="140">
        <v>264</v>
      </c>
      <c r="J27" s="115">
        <v>-39</v>
      </c>
      <c r="K27" s="116">
        <v>-14.772727272727273</v>
      </c>
    </row>
    <row r="28" spans="1:11" ht="14.1" customHeight="1" x14ac:dyDescent="0.2">
      <c r="A28" s="306">
        <v>28</v>
      </c>
      <c r="B28" s="307" t="s">
        <v>245</v>
      </c>
      <c r="C28" s="308"/>
      <c r="D28" s="113">
        <v>0.31142200076657722</v>
      </c>
      <c r="E28" s="115">
        <v>65</v>
      </c>
      <c r="F28" s="114">
        <v>42</v>
      </c>
      <c r="G28" s="114">
        <v>85</v>
      </c>
      <c r="H28" s="114">
        <v>68</v>
      </c>
      <c r="I28" s="140">
        <v>77</v>
      </c>
      <c r="J28" s="115">
        <v>-12</v>
      </c>
      <c r="K28" s="116">
        <v>-15.584415584415584</v>
      </c>
    </row>
    <row r="29" spans="1:11" ht="14.1" customHeight="1" x14ac:dyDescent="0.2">
      <c r="A29" s="306">
        <v>29</v>
      </c>
      <c r="B29" s="307" t="s">
        <v>246</v>
      </c>
      <c r="C29" s="308"/>
      <c r="D29" s="113">
        <v>2.4530471444998083</v>
      </c>
      <c r="E29" s="115">
        <v>512</v>
      </c>
      <c r="F29" s="114">
        <v>584</v>
      </c>
      <c r="G29" s="114">
        <v>701</v>
      </c>
      <c r="H29" s="114">
        <v>516</v>
      </c>
      <c r="I29" s="140">
        <v>627</v>
      </c>
      <c r="J29" s="115">
        <v>-115</v>
      </c>
      <c r="K29" s="116">
        <v>-18.341307814992025</v>
      </c>
    </row>
    <row r="30" spans="1:11" ht="14.1" customHeight="1" x14ac:dyDescent="0.2">
      <c r="A30" s="306" t="s">
        <v>247</v>
      </c>
      <c r="B30" s="307" t="s">
        <v>248</v>
      </c>
      <c r="C30" s="308"/>
      <c r="D30" s="113">
        <v>0.60367957071674971</v>
      </c>
      <c r="E30" s="115">
        <v>126</v>
      </c>
      <c r="F30" s="114">
        <v>197</v>
      </c>
      <c r="G30" s="114">
        <v>218</v>
      </c>
      <c r="H30" s="114">
        <v>153</v>
      </c>
      <c r="I30" s="140">
        <v>224</v>
      </c>
      <c r="J30" s="115">
        <v>-98</v>
      </c>
      <c r="K30" s="116">
        <v>-43.75</v>
      </c>
    </row>
    <row r="31" spans="1:11" ht="14.1" customHeight="1" x14ac:dyDescent="0.2">
      <c r="A31" s="306" t="s">
        <v>249</v>
      </c>
      <c r="B31" s="307" t="s">
        <v>250</v>
      </c>
      <c r="C31" s="308"/>
      <c r="D31" s="113">
        <v>1.8206209275584515</v>
      </c>
      <c r="E31" s="115">
        <v>380</v>
      </c>
      <c r="F31" s="114">
        <v>383</v>
      </c>
      <c r="G31" s="114">
        <v>475</v>
      </c>
      <c r="H31" s="114">
        <v>359</v>
      </c>
      <c r="I31" s="140">
        <v>400</v>
      </c>
      <c r="J31" s="115">
        <v>-20</v>
      </c>
      <c r="K31" s="116">
        <v>-5</v>
      </c>
    </row>
    <row r="32" spans="1:11" ht="14.1" customHeight="1" x14ac:dyDescent="0.2">
      <c r="A32" s="306">
        <v>31</v>
      </c>
      <c r="B32" s="307" t="s">
        <v>251</v>
      </c>
      <c r="C32" s="308"/>
      <c r="D32" s="113">
        <v>0.55576849367573788</v>
      </c>
      <c r="E32" s="115">
        <v>116</v>
      </c>
      <c r="F32" s="114">
        <v>77</v>
      </c>
      <c r="G32" s="114">
        <v>121</v>
      </c>
      <c r="H32" s="114">
        <v>88</v>
      </c>
      <c r="I32" s="140">
        <v>109</v>
      </c>
      <c r="J32" s="115">
        <v>7</v>
      </c>
      <c r="K32" s="116">
        <v>6.4220183486238529</v>
      </c>
    </row>
    <row r="33" spans="1:11" ht="14.1" customHeight="1" x14ac:dyDescent="0.2">
      <c r="A33" s="306">
        <v>32</v>
      </c>
      <c r="B33" s="307" t="s">
        <v>252</v>
      </c>
      <c r="C33" s="308"/>
      <c r="D33" s="113">
        <v>2.5632426216941355</v>
      </c>
      <c r="E33" s="115">
        <v>535</v>
      </c>
      <c r="F33" s="114">
        <v>379</v>
      </c>
      <c r="G33" s="114">
        <v>588</v>
      </c>
      <c r="H33" s="114">
        <v>452</v>
      </c>
      <c r="I33" s="140">
        <v>557</v>
      </c>
      <c r="J33" s="115">
        <v>-22</v>
      </c>
      <c r="K33" s="116">
        <v>-3.9497307001795332</v>
      </c>
    </row>
    <row r="34" spans="1:11" ht="14.1" customHeight="1" x14ac:dyDescent="0.2">
      <c r="A34" s="306">
        <v>33</v>
      </c>
      <c r="B34" s="307" t="s">
        <v>253</v>
      </c>
      <c r="C34" s="308"/>
      <c r="D34" s="113">
        <v>1.097163664239172</v>
      </c>
      <c r="E34" s="115">
        <v>229</v>
      </c>
      <c r="F34" s="114">
        <v>153</v>
      </c>
      <c r="G34" s="114">
        <v>318</v>
      </c>
      <c r="H34" s="114">
        <v>239</v>
      </c>
      <c r="I34" s="140">
        <v>295</v>
      </c>
      <c r="J34" s="115">
        <v>-66</v>
      </c>
      <c r="K34" s="116">
        <v>-22.372881355932204</v>
      </c>
    </row>
    <row r="35" spans="1:11" ht="14.1" customHeight="1" x14ac:dyDescent="0.2">
      <c r="A35" s="306">
        <v>34</v>
      </c>
      <c r="B35" s="307" t="s">
        <v>254</v>
      </c>
      <c r="C35" s="308"/>
      <c r="D35" s="113">
        <v>1.8781142200076657</v>
      </c>
      <c r="E35" s="115">
        <v>392</v>
      </c>
      <c r="F35" s="114">
        <v>251</v>
      </c>
      <c r="G35" s="114">
        <v>416</v>
      </c>
      <c r="H35" s="114">
        <v>300</v>
      </c>
      <c r="I35" s="140">
        <v>341</v>
      </c>
      <c r="J35" s="115">
        <v>51</v>
      </c>
      <c r="K35" s="116">
        <v>14.956011730205278</v>
      </c>
    </row>
    <row r="36" spans="1:11" ht="14.1" customHeight="1" x14ac:dyDescent="0.2">
      <c r="A36" s="306">
        <v>41</v>
      </c>
      <c r="B36" s="307" t="s">
        <v>255</v>
      </c>
      <c r="C36" s="308"/>
      <c r="D36" s="113">
        <v>0.86719049444231511</v>
      </c>
      <c r="E36" s="115">
        <v>181</v>
      </c>
      <c r="F36" s="114">
        <v>114</v>
      </c>
      <c r="G36" s="114">
        <v>330</v>
      </c>
      <c r="H36" s="114">
        <v>186</v>
      </c>
      <c r="I36" s="140">
        <v>249</v>
      </c>
      <c r="J36" s="115">
        <v>-68</v>
      </c>
      <c r="K36" s="116">
        <v>-27.309236947791163</v>
      </c>
    </row>
    <row r="37" spans="1:11" ht="14.1" customHeight="1" x14ac:dyDescent="0.2">
      <c r="A37" s="306">
        <v>42</v>
      </c>
      <c r="B37" s="307" t="s">
        <v>256</v>
      </c>
      <c r="C37" s="308"/>
      <c r="D37" s="113" t="s">
        <v>514</v>
      </c>
      <c r="E37" s="115" t="s">
        <v>514</v>
      </c>
      <c r="F37" s="114" t="s">
        <v>514</v>
      </c>
      <c r="G37" s="114">
        <v>23</v>
      </c>
      <c r="H37" s="114" t="s">
        <v>514</v>
      </c>
      <c r="I37" s="140" t="s">
        <v>514</v>
      </c>
      <c r="J37" s="115" t="s">
        <v>514</v>
      </c>
      <c r="K37" s="116" t="s">
        <v>514</v>
      </c>
    </row>
    <row r="38" spans="1:11" ht="14.1" customHeight="1" x14ac:dyDescent="0.2">
      <c r="A38" s="306">
        <v>43</v>
      </c>
      <c r="B38" s="307" t="s">
        <v>257</v>
      </c>
      <c r="C38" s="308"/>
      <c r="D38" s="113">
        <v>1.4373323112303564</v>
      </c>
      <c r="E38" s="115">
        <v>300</v>
      </c>
      <c r="F38" s="114">
        <v>214</v>
      </c>
      <c r="G38" s="114">
        <v>405</v>
      </c>
      <c r="H38" s="114">
        <v>209</v>
      </c>
      <c r="I38" s="140">
        <v>268</v>
      </c>
      <c r="J38" s="115">
        <v>32</v>
      </c>
      <c r="K38" s="116">
        <v>11.940298507462687</v>
      </c>
    </row>
    <row r="39" spans="1:11" ht="14.1" customHeight="1" x14ac:dyDescent="0.2">
      <c r="A39" s="306">
        <v>51</v>
      </c>
      <c r="B39" s="307" t="s">
        <v>258</v>
      </c>
      <c r="C39" s="308"/>
      <c r="D39" s="113">
        <v>15.063242621694135</v>
      </c>
      <c r="E39" s="115">
        <v>3144</v>
      </c>
      <c r="F39" s="114">
        <v>3822</v>
      </c>
      <c r="G39" s="114">
        <v>4884</v>
      </c>
      <c r="H39" s="114">
        <v>2942</v>
      </c>
      <c r="I39" s="140">
        <v>3096</v>
      </c>
      <c r="J39" s="115">
        <v>48</v>
      </c>
      <c r="K39" s="116">
        <v>1.5503875968992249</v>
      </c>
    </row>
    <row r="40" spans="1:11" ht="14.1" customHeight="1" x14ac:dyDescent="0.2">
      <c r="A40" s="306" t="s">
        <v>259</v>
      </c>
      <c r="B40" s="307" t="s">
        <v>260</v>
      </c>
      <c r="C40" s="308"/>
      <c r="D40" s="113">
        <v>14.330203142966655</v>
      </c>
      <c r="E40" s="115">
        <v>2991</v>
      </c>
      <c r="F40" s="114">
        <v>3742</v>
      </c>
      <c r="G40" s="114">
        <v>4703</v>
      </c>
      <c r="H40" s="114">
        <v>2828</v>
      </c>
      <c r="I40" s="140">
        <v>2853</v>
      </c>
      <c r="J40" s="115">
        <v>138</v>
      </c>
      <c r="K40" s="116">
        <v>4.8370136698212409</v>
      </c>
    </row>
    <row r="41" spans="1:11" ht="14.1" customHeight="1" x14ac:dyDescent="0.2">
      <c r="A41" s="306"/>
      <c r="B41" s="307" t="s">
        <v>261</v>
      </c>
      <c r="C41" s="308"/>
      <c r="D41" s="113">
        <v>13.405519356075125</v>
      </c>
      <c r="E41" s="115">
        <v>2798</v>
      </c>
      <c r="F41" s="114">
        <v>3454</v>
      </c>
      <c r="G41" s="114">
        <v>4363</v>
      </c>
      <c r="H41" s="114">
        <v>2602</v>
      </c>
      <c r="I41" s="140">
        <v>2659</v>
      </c>
      <c r="J41" s="115">
        <v>139</v>
      </c>
      <c r="K41" s="116">
        <v>5.2275291462956002</v>
      </c>
    </row>
    <row r="42" spans="1:11" ht="14.1" customHeight="1" x14ac:dyDescent="0.2">
      <c r="A42" s="306">
        <v>52</v>
      </c>
      <c r="B42" s="307" t="s">
        <v>262</v>
      </c>
      <c r="C42" s="308"/>
      <c r="D42" s="113">
        <v>5.4139517056343429</v>
      </c>
      <c r="E42" s="115">
        <v>1130</v>
      </c>
      <c r="F42" s="114">
        <v>1005</v>
      </c>
      <c r="G42" s="114">
        <v>1140</v>
      </c>
      <c r="H42" s="114">
        <v>1052</v>
      </c>
      <c r="I42" s="140">
        <v>1239</v>
      </c>
      <c r="J42" s="115">
        <v>-109</v>
      </c>
      <c r="K42" s="116">
        <v>-8.7974172719935435</v>
      </c>
    </row>
    <row r="43" spans="1:11" ht="14.1" customHeight="1" x14ac:dyDescent="0.2">
      <c r="A43" s="306" t="s">
        <v>263</v>
      </c>
      <c r="B43" s="307" t="s">
        <v>264</v>
      </c>
      <c r="C43" s="308"/>
      <c r="D43" s="113">
        <v>4.7671521655806819</v>
      </c>
      <c r="E43" s="115">
        <v>995</v>
      </c>
      <c r="F43" s="114">
        <v>841</v>
      </c>
      <c r="G43" s="114">
        <v>918</v>
      </c>
      <c r="H43" s="114">
        <v>876</v>
      </c>
      <c r="I43" s="140">
        <v>1050</v>
      </c>
      <c r="J43" s="115">
        <v>-55</v>
      </c>
      <c r="K43" s="116">
        <v>-5.2380952380952381</v>
      </c>
    </row>
    <row r="44" spans="1:11" ht="14.1" customHeight="1" x14ac:dyDescent="0.2">
      <c r="A44" s="306">
        <v>53</v>
      </c>
      <c r="B44" s="307" t="s">
        <v>265</v>
      </c>
      <c r="C44" s="308"/>
      <c r="D44" s="113">
        <v>1.1115369873514758</v>
      </c>
      <c r="E44" s="115">
        <v>232</v>
      </c>
      <c r="F44" s="114">
        <v>201</v>
      </c>
      <c r="G44" s="114">
        <v>289</v>
      </c>
      <c r="H44" s="114">
        <v>184</v>
      </c>
      <c r="I44" s="140">
        <v>281</v>
      </c>
      <c r="J44" s="115">
        <v>-49</v>
      </c>
      <c r="K44" s="116">
        <v>-17.437722419928825</v>
      </c>
    </row>
    <row r="45" spans="1:11" ht="14.1" customHeight="1" x14ac:dyDescent="0.2">
      <c r="A45" s="306" t="s">
        <v>266</v>
      </c>
      <c r="B45" s="307" t="s">
        <v>267</v>
      </c>
      <c r="C45" s="308"/>
      <c r="D45" s="113">
        <v>1.0588348026063625</v>
      </c>
      <c r="E45" s="115">
        <v>221</v>
      </c>
      <c r="F45" s="114">
        <v>184</v>
      </c>
      <c r="G45" s="114">
        <v>274</v>
      </c>
      <c r="H45" s="114">
        <v>170</v>
      </c>
      <c r="I45" s="140">
        <v>274</v>
      </c>
      <c r="J45" s="115">
        <v>-53</v>
      </c>
      <c r="K45" s="116">
        <v>-19.343065693430656</v>
      </c>
    </row>
    <row r="46" spans="1:11" ht="14.1" customHeight="1" x14ac:dyDescent="0.2">
      <c r="A46" s="306">
        <v>54</v>
      </c>
      <c r="B46" s="307" t="s">
        <v>268</v>
      </c>
      <c r="C46" s="308"/>
      <c r="D46" s="113">
        <v>3.9143349942506709</v>
      </c>
      <c r="E46" s="115">
        <v>817</v>
      </c>
      <c r="F46" s="114">
        <v>693</v>
      </c>
      <c r="G46" s="114">
        <v>894</v>
      </c>
      <c r="H46" s="114">
        <v>823</v>
      </c>
      <c r="I46" s="140">
        <v>886</v>
      </c>
      <c r="J46" s="115">
        <v>-69</v>
      </c>
      <c r="K46" s="116">
        <v>-7.7878103837471784</v>
      </c>
    </row>
    <row r="47" spans="1:11" ht="14.1" customHeight="1" x14ac:dyDescent="0.2">
      <c r="A47" s="306">
        <v>61</v>
      </c>
      <c r="B47" s="307" t="s">
        <v>269</v>
      </c>
      <c r="C47" s="308"/>
      <c r="D47" s="113">
        <v>2.6351092372556537</v>
      </c>
      <c r="E47" s="115">
        <v>550</v>
      </c>
      <c r="F47" s="114">
        <v>450</v>
      </c>
      <c r="G47" s="114">
        <v>637</v>
      </c>
      <c r="H47" s="114">
        <v>512</v>
      </c>
      <c r="I47" s="140">
        <v>576</v>
      </c>
      <c r="J47" s="115">
        <v>-26</v>
      </c>
      <c r="K47" s="116">
        <v>-4.5138888888888893</v>
      </c>
    </row>
    <row r="48" spans="1:11" ht="14.1" customHeight="1" x14ac:dyDescent="0.2">
      <c r="A48" s="306">
        <v>62</v>
      </c>
      <c r="B48" s="307" t="s">
        <v>270</v>
      </c>
      <c r="C48" s="308"/>
      <c r="D48" s="113">
        <v>7.704101188194711</v>
      </c>
      <c r="E48" s="115">
        <v>1608</v>
      </c>
      <c r="F48" s="114">
        <v>1818</v>
      </c>
      <c r="G48" s="114">
        <v>2186</v>
      </c>
      <c r="H48" s="114">
        <v>1419</v>
      </c>
      <c r="I48" s="140">
        <v>1585</v>
      </c>
      <c r="J48" s="115">
        <v>23</v>
      </c>
      <c r="K48" s="116">
        <v>1.4511041009463723</v>
      </c>
    </row>
    <row r="49" spans="1:11" ht="14.1" customHeight="1" x14ac:dyDescent="0.2">
      <c r="A49" s="306">
        <v>63</v>
      </c>
      <c r="B49" s="307" t="s">
        <v>271</v>
      </c>
      <c r="C49" s="308"/>
      <c r="D49" s="113">
        <v>4.3072058259869683</v>
      </c>
      <c r="E49" s="115">
        <v>899</v>
      </c>
      <c r="F49" s="114">
        <v>777</v>
      </c>
      <c r="G49" s="114">
        <v>1030</v>
      </c>
      <c r="H49" s="114">
        <v>913</v>
      </c>
      <c r="I49" s="140">
        <v>859</v>
      </c>
      <c r="J49" s="115">
        <v>40</v>
      </c>
      <c r="K49" s="116">
        <v>4.6565774155995348</v>
      </c>
    </row>
    <row r="50" spans="1:11" ht="14.1" customHeight="1" x14ac:dyDescent="0.2">
      <c r="A50" s="306" t="s">
        <v>272</v>
      </c>
      <c r="B50" s="307" t="s">
        <v>273</v>
      </c>
      <c r="C50" s="308"/>
      <c r="D50" s="113">
        <v>1.5571100038328862</v>
      </c>
      <c r="E50" s="115">
        <v>325</v>
      </c>
      <c r="F50" s="114">
        <v>278</v>
      </c>
      <c r="G50" s="114">
        <v>384</v>
      </c>
      <c r="H50" s="114">
        <v>320</v>
      </c>
      <c r="I50" s="140">
        <v>334</v>
      </c>
      <c r="J50" s="115">
        <v>-9</v>
      </c>
      <c r="K50" s="116">
        <v>-2.6946107784431139</v>
      </c>
    </row>
    <row r="51" spans="1:11" ht="14.1" customHeight="1" x14ac:dyDescent="0.2">
      <c r="A51" s="306" t="s">
        <v>274</v>
      </c>
      <c r="B51" s="307" t="s">
        <v>275</v>
      </c>
      <c r="C51" s="308"/>
      <c r="D51" s="113">
        <v>2.3093139133767728</v>
      </c>
      <c r="E51" s="115">
        <v>482</v>
      </c>
      <c r="F51" s="114">
        <v>409</v>
      </c>
      <c r="G51" s="114">
        <v>557</v>
      </c>
      <c r="H51" s="114">
        <v>515</v>
      </c>
      <c r="I51" s="140">
        <v>442</v>
      </c>
      <c r="J51" s="115">
        <v>40</v>
      </c>
      <c r="K51" s="116">
        <v>9.0497737556561084</v>
      </c>
    </row>
    <row r="52" spans="1:11" ht="14.1" customHeight="1" x14ac:dyDescent="0.2">
      <c r="A52" s="306">
        <v>71</v>
      </c>
      <c r="B52" s="307" t="s">
        <v>276</v>
      </c>
      <c r="C52" s="308"/>
      <c r="D52" s="113">
        <v>10.516481410502108</v>
      </c>
      <c r="E52" s="115">
        <v>2195</v>
      </c>
      <c r="F52" s="114">
        <v>1804</v>
      </c>
      <c r="G52" s="114">
        <v>2466</v>
      </c>
      <c r="H52" s="114">
        <v>1879</v>
      </c>
      <c r="I52" s="140">
        <v>2139</v>
      </c>
      <c r="J52" s="115">
        <v>56</v>
      </c>
      <c r="K52" s="116">
        <v>2.6180458158017763</v>
      </c>
    </row>
    <row r="53" spans="1:11" ht="14.1" customHeight="1" x14ac:dyDescent="0.2">
      <c r="A53" s="306" t="s">
        <v>277</v>
      </c>
      <c r="B53" s="307" t="s">
        <v>278</v>
      </c>
      <c r="C53" s="308"/>
      <c r="D53" s="113">
        <v>3.4783441931774628</v>
      </c>
      <c r="E53" s="115">
        <v>726</v>
      </c>
      <c r="F53" s="114">
        <v>526</v>
      </c>
      <c r="G53" s="114">
        <v>881</v>
      </c>
      <c r="H53" s="114">
        <v>663</v>
      </c>
      <c r="I53" s="140">
        <v>807</v>
      </c>
      <c r="J53" s="115">
        <v>-81</v>
      </c>
      <c r="K53" s="116">
        <v>-10.037174721189592</v>
      </c>
    </row>
    <row r="54" spans="1:11" ht="14.1" customHeight="1" x14ac:dyDescent="0.2">
      <c r="A54" s="306" t="s">
        <v>279</v>
      </c>
      <c r="B54" s="307" t="s">
        <v>280</v>
      </c>
      <c r="C54" s="308"/>
      <c r="D54" s="113">
        <v>6.1086623227290149</v>
      </c>
      <c r="E54" s="115">
        <v>1275</v>
      </c>
      <c r="F54" s="114">
        <v>1125</v>
      </c>
      <c r="G54" s="114">
        <v>1406</v>
      </c>
      <c r="H54" s="114">
        <v>1061</v>
      </c>
      <c r="I54" s="140">
        <v>1149</v>
      </c>
      <c r="J54" s="115">
        <v>126</v>
      </c>
      <c r="K54" s="116">
        <v>10.966057441253264</v>
      </c>
    </row>
    <row r="55" spans="1:11" ht="14.1" customHeight="1" x14ac:dyDescent="0.2">
      <c r="A55" s="306">
        <v>72</v>
      </c>
      <c r="B55" s="307" t="s">
        <v>281</v>
      </c>
      <c r="C55" s="308"/>
      <c r="D55" s="113">
        <v>2.0266385588348026</v>
      </c>
      <c r="E55" s="115">
        <v>423</v>
      </c>
      <c r="F55" s="114">
        <v>272</v>
      </c>
      <c r="G55" s="114">
        <v>526</v>
      </c>
      <c r="H55" s="114">
        <v>335</v>
      </c>
      <c r="I55" s="140">
        <v>403</v>
      </c>
      <c r="J55" s="115">
        <v>20</v>
      </c>
      <c r="K55" s="116">
        <v>4.9627791563275432</v>
      </c>
    </row>
    <row r="56" spans="1:11" ht="14.1" customHeight="1" x14ac:dyDescent="0.2">
      <c r="A56" s="306" t="s">
        <v>282</v>
      </c>
      <c r="B56" s="307" t="s">
        <v>283</v>
      </c>
      <c r="C56" s="308"/>
      <c r="D56" s="113">
        <v>0.70908394020697585</v>
      </c>
      <c r="E56" s="115">
        <v>148</v>
      </c>
      <c r="F56" s="114">
        <v>98</v>
      </c>
      <c r="G56" s="114">
        <v>240</v>
      </c>
      <c r="H56" s="114">
        <v>89</v>
      </c>
      <c r="I56" s="140">
        <v>159</v>
      </c>
      <c r="J56" s="115">
        <v>-11</v>
      </c>
      <c r="K56" s="116">
        <v>-6.9182389937106921</v>
      </c>
    </row>
    <row r="57" spans="1:11" ht="14.1" customHeight="1" x14ac:dyDescent="0.2">
      <c r="A57" s="306" t="s">
        <v>284</v>
      </c>
      <c r="B57" s="307" t="s">
        <v>285</v>
      </c>
      <c r="C57" s="308"/>
      <c r="D57" s="113">
        <v>0.77136834036029134</v>
      </c>
      <c r="E57" s="115">
        <v>161</v>
      </c>
      <c r="F57" s="114">
        <v>131</v>
      </c>
      <c r="G57" s="114">
        <v>167</v>
      </c>
      <c r="H57" s="114">
        <v>184</v>
      </c>
      <c r="I57" s="140">
        <v>145</v>
      </c>
      <c r="J57" s="115">
        <v>16</v>
      </c>
      <c r="K57" s="116">
        <v>11.03448275862069</v>
      </c>
    </row>
    <row r="58" spans="1:11" ht="14.1" customHeight="1" x14ac:dyDescent="0.2">
      <c r="A58" s="306">
        <v>73</v>
      </c>
      <c r="B58" s="307" t="s">
        <v>286</v>
      </c>
      <c r="C58" s="308"/>
      <c r="D58" s="113">
        <v>1.5954388654656957</v>
      </c>
      <c r="E58" s="115">
        <v>333</v>
      </c>
      <c r="F58" s="114">
        <v>207</v>
      </c>
      <c r="G58" s="114">
        <v>399</v>
      </c>
      <c r="H58" s="114">
        <v>233</v>
      </c>
      <c r="I58" s="140">
        <v>265</v>
      </c>
      <c r="J58" s="115">
        <v>68</v>
      </c>
      <c r="K58" s="116">
        <v>25.660377358490567</v>
      </c>
    </row>
    <row r="59" spans="1:11" ht="14.1" customHeight="1" x14ac:dyDescent="0.2">
      <c r="A59" s="306" t="s">
        <v>287</v>
      </c>
      <c r="B59" s="307" t="s">
        <v>288</v>
      </c>
      <c r="C59" s="308"/>
      <c r="D59" s="113">
        <v>0.97259486393254124</v>
      </c>
      <c r="E59" s="115">
        <v>203</v>
      </c>
      <c r="F59" s="114">
        <v>126</v>
      </c>
      <c r="G59" s="114">
        <v>269</v>
      </c>
      <c r="H59" s="114">
        <v>147</v>
      </c>
      <c r="I59" s="140">
        <v>174</v>
      </c>
      <c r="J59" s="115">
        <v>29</v>
      </c>
      <c r="K59" s="116">
        <v>16.666666666666668</v>
      </c>
    </row>
    <row r="60" spans="1:11" ht="14.1" customHeight="1" x14ac:dyDescent="0.2">
      <c r="A60" s="306">
        <v>81</v>
      </c>
      <c r="B60" s="307" t="s">
        <v>289</v>
      </c>
      <c r="C60" s="308"/>
      <c r="D60" s="113">
        <v>7.4932924492142581</v>
      </c>
      <c r="E60" s="115">
        <v>1564</v>
      </c>
      <c r="F60" s="114">
        <v>1307</v>
      </c>
      <c r="G60" s="114">
        <v>1642</v>
      </c>
      <c r="H60" s="114">
        <v>1240</v>
      </c>
      <c r="I60" s="140">
        <v>1564</v>
      </c>
      <c r="J60" s="115">
        <v>0</v>
      </c>
      <c r="K60" s="116">
        <v>0</v>
      </c>
    </row>
    <row r="61" spans="1:11" ht="14.1" customHeight="1" x14ac:dyDescent="0.2">
      <c r="A61" s="306" t="s">
        <v>290</v>
      </c>
      <c r="B61" s="307" t="s">
        <v>291</v>
      </c>
      <c r="C61" s="308"/>
      <c r="D61" s="113">
        <v>2.5584515139900343</v>
      </c>
      <c r="E61" s="115">
        <v>534</v>
      </c>
      <c r="F61" s="114">
        <v>319</v>
      </c>
      <c r="G61" s="114">
        <v>561</v>
      </c>
      <c r="H61" s="114">
        <v>380</v>
      </c>
      <c r="I61" s="140">
        <v>497</v>
      </c>
      <c r="J61" s="115">
        <v>37</v>
      </c>
      <c r="K61" s="116">
        <v>7.4446680080482901</v>
      </c>
    </row>
    <row r="62" spans="1:11" ht="14.1" customHeight="1" x14ac:dyDescent="0.2">
      <c r="A62" s="306" t="s">
        <v>292</v>
      </c>
      <c r="B62" s="307" t="s">
        <v>293</v>
      </c>
      <c r="C62" s="308"/>
      <c r="D62" s="113">
        <v>2.0170563434266002</v>
      </c>
      <c r="E62" s="115">
        <v>421</v>
      </c>
      <c r="F62" s="114">
        <v>570</v>
      </c>
      <c r="G62" s="114">
        <v>635</v>
      </c>
      <c r="H62" s="114">
        <v>486</v>
      </c>
      <c r="I62" s="140">
        <v>494</v>
      </c>
      <c r="J62" s="115">
        <v>-73</v>
      </c>
      <c r="K62" s="116">
        <v>-14.777327935222672</v>
      </c>
    </row>
    <row r="63" spans="1:11" ht="14.1" customHeight="1" x14ac:dyDescent="0.2">
      <c r="A63" s="306"/>
      <c r="B63" s="307" t="s">
        <v>294</v>
      </c>
      <c r="C63" s="308"/>
      <c r="D63" s="113">
        <v>1.6577232656190111</v>
      </c>
      <c r="E63" s="115">
        <v>346</v>
      </c>
      <c r="F63" s="114">
        <v>512</v>
      </c>
      <c r="G63" s="114">
        <v>521</v>
      </c>
      <c r="H63" s="114">
        <v>425</v>
      </c>
      <c r="I63" s="140">
        <v>402</v>
      </c>
      <c r="J63" s="115">
        <v>-56</v>
      </c>
      <c r="K63" s="116">
        <v>-13.930348258706468</v>
      </c>
    </row>
    <row r="64" spans="1:11" ht="14.1" customHeight="1" x14ac:dyDescent="0.2">
      <c r="A64" s="306" t="s">
        <v>295</v>
      </c>
      <c r="B64" s="307" t="s">
        <v>296</v>
      </c>
      <c r="C64" s="308"/>
      <c r="D64" s="113">
        <v>1.0492525871981602</v>
      </c>
      <c r="E64" s="115">
        <v>219</v>
      </c>
      <c r="F64" s="114">
        <v>110</v>
      </c>
      <c r="G64" s="114">
        <v>150</v>
      </c>
      <c r="H64" s="114">
        <v>142</v>
      </c>
      <c r="I64" s="140">
        <v>215</v>
      </c>
      <c r="J64" s="115">
        <v>4</v>
      </c>
      <c r="K64" s="116">
        <v>1.8604651162790697</v>
      </c>
    </row>
    <row r="65" spans="1:11" ht="14.1" customHeight="1" x14ac:dyDescent="0.2">
      <c r="A65" s="306" t="s">
        <v>297</v>
      </c>
      <c r="B65" s="307" t="s">
        <v>298</v>
      </c>
      <c r="C65" s="308"/>
      <c r="D65" s="113">
        <v>0.54618627826753541</v>
      </c>
      <c r="E65" s="115">
        <v>114</v>
      </c>
      <c r="F65" s="114">
        <v>142</v>
      </c>
      <c r="G65" s="114">
        <v>124</v>
      </c>
      <c r="H65" s="114">
        <v>95</v>
      </c>
      <c r="I65" s="140">
        <v>153</v>
      </c>
      <c r="J65" s="115">
        <v>-39</v>
      </c>
      <c r="K65" s="116">
        <v>-25.490196078431371</v>
      </c>
    </row>
    <row r="66" spans="1:11" ht="14.1" customHeight="1" x14ac:dyDescent="0.2">
      <c r="A66" s="306">
        <v>82</v>
      </c>
      <c r="B66" s="307" t="s">
        <v>299</v>
      </c>
      <c r="C66" s="308"/>
      <c r="D66" s="113">
        <v>3.0711000383288618</v>
      </c>
      <c r="E66" s="115">
        <v>641</v>
      </c>
      <c r="F66" s="114">
        <v>591</v>
      </c>
      <c r="G66" s="114">
        <v>742</v>
      </c>
      <c r="H66" s="114">
        <v>603</v>
      </c>
      <c r="I66" s="140">
        <v>605</v>
      </c>
      <c r="J66" s="115">
        <v>36</v>
      </c>
      <c r="K66" s="116">
        <v>5.9504132231404956</v>
      </c>
    </row>
    <row r="67" spans="1:11" ht="14.1" customHeight="1" x14ac:dyDescent="0.2">
      <c r="A67" s="306" t="s">
        <v>300</v>
      </c>
      <c r="B67" s="307" t="s">
        <v>301</v>
      </c>
      <c r="C67" s="308"/>
      <c r="D67" s="113">
        <v>1.6577232656190111</v>
      </c>
      <c r="E67" s="115">
        <v>346</v>
      </c>
      <c r="F67" s="114">
        <v>427</v>
      </c>
      <c r="G67" s="114">
        <v>427</v>
      </c>
      <c r="H67" s="114">
        <v>401</v>
      </c>
      <c r="I67" s="140">
        <v>361</v>
      </c>
      <c r="J67" s="115">
        <v>-15</v>
      </c>
      <c r="K67" s="116">
        <v>-4.1551246537396125</v>
      </c>
    </row>
    <row r="68" spans="1:11" ht="14.1" customHeight="1" x14ac:dyDescent="0.2">
      <c r="A68" s="306" t="s">
        <v>302</v>
      </c>
      <c r="B68" s="307" t="s">
        <v>303</v>
      </c>
      <c r="C68" s="308"/>
      <c r="D68" s="113">
        <v>0.82407052510540435</v>
      </c>
      <c r="E68" s="115">
        <v>172</v>
      </c>
      <c r="F68" s="114">
        <v>106</v>
      </c>
      <c r="G68" s="114">
        <v>203</v>
      </c>
      <c r="H68" s="114">
        <v>139</v>
      </c>
      <c r="I68" s="140">
        <v>154</v>
      </c>
      <c r="J68" s="115">
        <v>18</v>
      </c>
      <c r="K68" s="116">
        <v>11.688311688311689</v>
      </c>
    </row>
    <row r="69" spans="1:11" ht="14.1" customHeight="1" x14ac:dyDescent="0.2">
      <c r="A69" s="306">
        <v>83</v>
      </c>
      <c r="B69" s="307" t="s">
        <v>304</v>
      </c>
      <c r="C69" s="308"/>
      <c r="D69" s="113">
        <v>4.1203526255270218</v>
      </c>
      <c r="E69" s="115">
        <v>860</v>
      </c>
      <c r="F69" s="114">
        <v>782</v>
      </c>
      <c r="G69" s="114">
        <v>2021</v>
      </c>
      <c r="H69" s="114">
        <v>658</v>
      </c>
      <c r="I69" s="140">
        <v>910</v>
      </c>
      <c r="J69" s="115">
        <v>-50</v>
      </c>
      <c r="K69" s="116">
        <v>-5.4945054945054945</v>
      </c>
    </row>
    <row r="70" spans="1:11" ht="14.1" customHeight="1" x14ac:dyDescent="0.2">
      <c r="A70" s="306" t="s">
        <v>305</v>
      </c>
      <c r="B70" s="307" t="s">
        <v>306</v>
      </c>
      <c r="C70" s="308"/>
      <c r="D70" s="113">
        <v>3.1717133001149866</v>
      </c>
      <c r="E70" s="115">
        <v>662</v>
      </c>
      <c r="F70" s="114">
        <v>582</v>
      </c>
      <c r="G70" s="114">
        <v>1831</v>
      </c>
      <c r="H70" s="114">
        <v>457</v>
      </c>
      <c r="I70" s="140">
        <v>665</v>
      </c>
      <c r="J70" s="115">
        <v>-3</v>
      </c>
      <c r="K70" s="116">
        <v>-0.45112781954887216</v>
      </c>
    </row>
    <row r="71" spans="1:11" ht="14.1" customHeight="1" x14ac:dyDescent="0.2">
      <c r="A71" s="306"/>
      <c r="B71" s="307" t="s">
        <v>307</v>
      </c>
      <c r="C71" s="308"/>
      <c r="D71" s="113">
        <v>1.6385588348026063</v>
      </c>
      <c r="E71" s="115">
        <v>342</v>
      </c>
      <c r="F71" s="114">
        <v>336</v>
      </c>
      <c r="G71" s="114">
        <v>1186</v>
      </c>
      <c r="H71" s="114">
        <v>246</v>
      </c>
      <c r="I71" s="140">
        <v>357</v>
      </c>
      <c r="J71" s="115">
        <v>-15</v>
      </c>
      <c r="K71" s="116">
        <v>-4.2016806722689077</v>
      </c>
    </row>
    <row r="72" spans="1:11" ht="14.1" customHeight="1" x14ac:dyDescent="0.2">
      <c r="A72" s="306">
        <v>84</v>
      </c>
      <c r="B72" s="307" t="s">
        <v>308</v>
      </c>
      <c r="C72" s="308"/>
      <c r="D72" s="113">
        <v>1.6433499425067075</v>
      </c>
      <c r="E72" s="115">
        <v>343</v>
      </c>
      <c r="F72" s="114">
        <v>289</v>
      </c>
      <c r="G72" s="114">
        <v>434</v>
      </c>
      <c r="H72" s="114">
        <v>291</v>
      </c>
      <c r="I72" s="140">
        <v>342</v>
      </c>
      <c r="J72" s="115">
        <v>1</v>
      </c>
      <c r="K72" s="116">
        <v>0.29239766081871343</v>
      </c>
    </row>
    <row r="73" spans="1:11" ht="14.1" customHeight="1" x14ac:dyDescent="0.2">
      <c r="A73" s="306" t="s">
        <v>309</v>
      </c>
      <c r="B73" s="307" t="s">
        <v>310</v>
      </c>
      <c r="C73" s="308"/>
      <c r="D73" s="113">
        <v>0.71387504791107703</v>
      </c>
      <c r="E73" s="115">
        <v>149</v>
      </c>
      <c r="F73" s="114">
        <v>117</v>
      </c>
      <c r="G73" s="114">
        <v>200</v>
      </c>
      <c r="H73" s="114">
        <v>149</v>
      </c>
      <c r="I73" s="140">
        <v>164</v>
      </c>
      <c r="J73" s="115">
        <v>-15</v>
      </c>
      <c r="K73" s="116">
        <v>-9.1463414634146343</v>
      </c>
    </row>
    <row r="74" spans="1:11" ht="14.1" customHeight="1" x14ac:dyDescent="0.2">
      <c r="A74" s="306" t="s">
        <v>311</v>
      </c>
      <c r="B74" s="307" t="s">
        <v>312</v>
      </c>
      <c r="C74" s="308"/>
      <c r="D74" s="113">
        <v>0.26830203142966652</v>
      </c>
      <c r="E74" s="115">
        <v>56</v>
      </c>
      <c r="F74" s="114">
        <v>40</v>
      </c>
      <c r="G74" s="114">
        <v>38</v>
      </c>
      <c r="H74" s="114">
        <v>16</v>
      </c>
      <c r="I74" s="140">
        <v>26</v>
      </c>
      <c r="J74" s="115">
        <v>30</v>
      </c>
      <c r="K74" s="116">
        <v>115.38461538461539</v>
      </c>
    </row>
    <row r="75" spans="1:11" ht="14.1" customHeight="1" x14ac:dyDescent="0.2">
      <c r="A75" s="306" t="s">
        <v>313</v>
      </c>
      <c r="B75" s="307" t="s">
        <v>314</v>
      </c>
      <c r="C75" s="308"/>
      <c r="D75" s="113">
        <v>4.3119969336910695E-2</v>
      </c>
      <c r="E75" s="115">
        <v>9</v>
      </c>
      <c r="F75" s="114">
        <v>16</v>
      </c>
      <c r="G75" s="114">
        <v>21</v>
      </c>
      <c r="H75" s="114">
        <v>17</v>
      </c>
      <c r="I75" s="140">
        <v>20</v>
      </c>
      <c r="J75" s="115">
        <v>-11</v>
      </c>
      <c r="K75" s="116">
        <v>-55</v>
      </c>
    </row>
    <row r="76" spans="1:11" ht="14.1" customHeight="1" x14ac:dyDescent="0.2">
      <c r="A76" s="306">
        <v>91</v>
      </c>
      <c r="B76" s="307" t="s">
        <v>315</v>
      </c>
      <c r="C76" s="308"/>
      <c r="D76" s="113">
        <v>0.11977769260252971</v>
      </c>
      <c r="E76" s="115">
        <v>25</v>
      </c>
      <c r="F76" s="114">
        <v>28</v>
      </c>
      <c r="G76" s="114">
        <v>50</v>
      </c>
      <c r="H76" s="114">
        <v>33</v>
      </c>
      <c r="I76" s="140">
        <v>42</v>
      </c>
      <c r="J76" s="115">
        <v>-17</v>
      </c>
      <c r="K76" s="116">
        <v>-40.476190476190474</v>
      </c>
    </row>
    <row r="77" spans="1:11" ht="14.1" customHeight="1" x14ac:dyDescent="0.2">
      <c r="A77" s="306">
        <v>92</v>
      </c>
      <c r="B77" s="307" t="s">
        <v>316</v>
      </c>
      <c r="C77" s="308"/>
      <c r="D77" s="113">
        <v>2.5728248371023379</v>
      </c>
      <c r="E77" s="115">
        <v>537</v>
      </c>
      <c r="F77" s="114">
        <v>391</v>
      </c>
      <c r="G77" s="114">
        <v>485</v>
      </c>
      <c r="H77" s="114">
        <v>488</v>
      </c>
      <c r="I77" s="140">
        <v>451</v>
      </c>
      <c r="J77" s="115">
        <v>86</v>
      </c>
      <c r="K77" s="116">
        <v>19.068736141906875</v>
      </c>
    </row>
    <row r="78" spans="1:11" ht="14.1" customHeight="1" x14ac:dyDescent="0.2">
      <c r="A78" s="306">
        <v>93</v>
      </c>
      <c r="B78" s="307" t="s">
        <v>317</v>
      </c>
      <c r="C78" s="308"/>
      <c r="D78" s="113">
        <v>0.12456880030663089</v>
      </c>
      <c r="E78" s="115">
        <v>26</v>
      </c>
      <c r="F78" s="114">
        <v>31</v>
      </c>
      <c r="G78" s="114">
        <v>36</v>
      </c>
      <c r="H78" s="114">
        <v>24</v>
      </c>
      <c r="I78" s="140">
        <v>20</v>
      </c>
      <c r="J78" s="115">
        <v>6</v>
      </c>
      <c r="K78" s="116">
        <v>30</v>
      </c>
    </row>
    <row r="79" spans="1:11" ht="14.1" customHeight="1" x14ac:dyDescent="0.2">
      <c r="A79" s="306">
        <v>94</v>
      </c>
      <c r="B79" s="307" t="s">
        <v>318</v>
      </c>
      <c r="C79" s="308"/>
      <c r="D79" s="113">
        <v>1.0396703717899578</v>
      </c>
      <c r="E79" s="115">
        <v>217</v>
      </c>
      <c r="F79" s="114">
        <v>159</v>
      </c>
      <c r="G79" s="114">
        <v>320</v>
      </c>
      <c r="H79" s="114">
        <v>340</v>
      </c>
      <c r="I79" s="140">
        <v>286</v>
      </c>
      <c r="J79" s="115">
        <v>-69</v>
      </c>
      <c r="K79" s="116">
        <v>-24.125874125874127</v>
      </c>
    </row>
    <row r="80" spans="1:11" ht="14.1" customHeight="1" x14ac:dyDescent="0.2">
      <c r="A80" s="306" t="s">
        <v>319</v>
      </c>
      <c r="B80" s="307" t="s">
        <v>320</v>
      </c>
      <c r="C80" s="308"/>
      <c r="D80" s="113" t="s">
        <v>514</v>
      </c>
      <c r="E80" s="115" t="s">
        <v>514</v>
      </c>
      <c r="F80" s="114" t="s">
        <v>514</v>
      </c>
      <c r="G80" s="114">
        <v>0</v>
      </c>
      <c r="H80" s="114" t="s">
        <v>514</v>
      </c>
      <c r="I80" s="140" t="s">
        <v>514</v>
      </c>
      <c r="J80" s="115" t="s">
        <v>514</v>
      </c>
      <c r="K80" s="116" t="s">
        <v>514</v>
      </c>
    </row>
    <row r="81" spans="1:11" ht="14.1" customHeight="1" x14ac:dyDescent="0.2">
      <c r="A81" s="310" t="s">
        <v>321</v>
      </c>
      <c r="B81" s="311" t="s">
        <v>334</v>
      </c>
      <c r="C81" s="312"/>
      <c r="D81" s="125">
        <v>0.10061326178612495</v>
      </c>
      <c r="E81" s="143">
        <v>21</v>
      </c>
      <c r="F81" s="144">
        <v>25</v>
      </c>
      <c r="G81" s="144">
        <v>147</v>
      </c>
      <c r="H81" s="144">
        <v>18</v>
      </c>
      <c r="I81" s="145">
        <v>21</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22306</v>
      </c>
      <c r="E11" s="114">
        <v>19874</v>
      </c>
      <c r="F11" s="114">
        <v>22440</v>
      </c>
      <c r="G11" s="114">
        <v>18617</v>
      </c>
      <c r="H11" s="140">
        <v>21264</v>
      </c>
      <c r="I11" s="115">
        <v>1042</v>
      </c>
      <c r="J11" s="116">
        <v>4.9003009781790823</v>
      </c>
    </row>
    <row r="12" spans="1:15" s="110" customFormat="1" ht="24.95" customHeight="1" x14ac:dyDescent="0.2">
      <c r="A12" s="193" t="s">
        <v>132</v>
      </c>
      <c r="B12" s="194" t="s">
        <v>133</v>
      </c>
      <c r="C12" s="113">
        <v>1.515287366627813</v>
      </c>
      <c r="D12" s="115">
        <v>338</v>
      </c>
      <c r="E12" s="114">
        <v>624</v>
      </c>
      <c r="F12" s="114">
        <v>741</v>
      </c>
      <c r="G12" s="114">
        <v>541</v>
      </c>
      <c r="H12" s="140">
        <v>294</v>
      </c>
      <c r="I12" s="115">
        <v>44</v>
      </c>
      <c r="J12" s="116">
        <v>14.965986394557824</v>
      </c>
    </row>
    <row r="13" spans="1:15" s="110" customFormat="1" ht="24.95" customHeight="1" x14ac:dyDescent="0.2">
      <c r="A13" s="193" t="s">
        <v>134</v>
      </c>
      <c r="B13" s="199" t="s">
        <v>214</v>
      </c>
      <c r="C13" s="113">
        <v>1.2149197525329507</v>
      </c>
      <c r="D13" s="115">
        <v>271</v>
      </c>
      <c r="E13" s="114">
        <v>418</v>
      </c>
      <c r="F13" s="114">
        <v>462</v>
      </c>
      <c r="G13" s="114">
        <v>212</v>
      </c>
      <c r="H13" s="140">
        <v>268</v>
      </c>
      <c r="I13" s="115">
        <v>3</v>
      </c>
      <c r="J13" s="116">
        <v>1.1194029850746268</v>
      </c>
    </row>
    <row r="14" spans="1:15" s="287" customFormat="1" ht="24.95" customHeight="1" x14ac:dyDescent="0.2">
      <c r="A14" s="193" t="s">
        <v>215</v>
      </c>
      <c r="B14" s="199" t="s">
        <v>137</v>
      </c>
      <c r="C14" s="113">
        <v>9.1589706805343862</v>
      </c>
      <c r="D14" s="115">
        <v>2043</v>
      </c>
      <c r="E14" s="114">
        <v>1390</v>
      </c>
      <c r="F14" s="114">
        <v>1838</v>
      </c>
      <c r="G14" s="114">
        <v>1718</v>
      </c>
      <c r="H14" s="140">
        <v>2512</v>
      </c>
      <c r="I14" s="115">
        <v>-469</v>
      </c>
      <c r="J14" s="116">
        <v>-18.670382165605094</v>
      </c>
      <c r="K14" s="110"/>
      <c r="L14" s="110"/>
      <c r="M14" s="110"/>
      <c r="N14" s="110"/>
      <c r="O14" s="110"/>
    </row>
    <row r="15" spans="1:15" s="110" customFormat="1" ht="24.95" customHeight="1" x14ac:dyDescent="0.2">
      <c r="A15" s="193" t="s">
        <v>216</v>
      </c>
      <c r="B15" s="199" t="s">
        <v>217</v>
      </c>
      <c r="C15" s="113">
        <v>1.9949789294360263</v>
      </c>
      <c r="D15" s="115">
        <v>445</v>
      </c>
      <c r="E15" s="114">
        <v>380</v>
      </c>
      <c r="F15" s="114">
        <v>447</v>
      </c>
      <c r="G15" s="114">
        <v>421</v>
      </c>
      <c r="H15" s="140">
        <v>573</v>
      </c>
      <c r="I15" s="115">
        <v>-128</v>
      </c>
      <c r="J15" s="116">
        <v>-22.338568935427574</v>
      </c>
    </row>
    <row r="16" spans="1:15" s="287" customFormat="1" ht="24.95" customHeight="1" x14ac:dyDescent="0.2">
      <c r="A16" s="193" t="s">
        <v>218</v>
      </c>
      <c r="B16" s="199" t="s">
        <v>141</v>
      </c>
      <c r="C16" s="113">
        <v>5.3573029678113508</v>
      </c>
      <c r="D16" s="115">
        <v>1195</v>
      </c>
      <c r="E16" s="114">
        <v>763</v>
      </c>
      <c r="F16" s="114">
        <v>1000</v>
      </c>
      <c r="G16" s="114">
        <v>962</v>
      </c>
      <c r="H16" s="140">
        <v>1488</v>
      </c>
      <c r="I16" s="115">
        <v>-293</v>
      </c>
      <c r="J16" s="116">
        <v>-19.690860215053764</v>
      </c>
      <c r="K16" s="110"/>
      <c r="L16" s="110"/>
      <c r="M16" s="110"/>
      <c r="N16" s="110"/>
      <c r="O16" s="110"/>
    </row>
    <row r="17" spans="1:15" s="110" customFormat="1" ht="24.95" customHeight="1" x14ac:dyDescent="0.2">
      <c r="A17" s="193" t="s">
        <v>142</v>
      </c>
      <c r="B17" s="199" t="s">
        <v>220</v>
      </c>
      <c r="C17" s="113">
        <v>1.806688783287008</v>
      </c>
      <c r="D17" s="115">
        <v>403</v>
      </c>
      <c r="E17" s="114">
        <v>247</v>
      </c>
      <c r="F17" s="114">
        <v>391</v>
      </c>
      <c r="G17" s="114">
        <v>335</v>
      </c>
      <c r="H17" s="140">
        <v>451</v>
      </c>
      <c r="I17" s="115">
        <v>-48</v>
      </c>
      <c r="J17" s="116">
        <v>-10.643015521064301</v>
      </c>
    </row>
    <row r="18" spans="1:15" s="287" customFormat="1" ht="24.95" customHeight="1" x14ac:dyDescent="0.2">
      <c r="A18" s="201" t="s">
        <v>144</v>
      </c>
      <c r="B18" s="202" t="s">
        <v>145</v>
      </c>
      <c r="C18" s="113">
        <v>4.9762395767954812</v>
      </c>
      <c r="D18" s="115">
        <v>1110</v>
      </c>
      <c r="E18" s="114">
        <v>981</v>
      </c>
      <c r="F18" s="114">
        <v>1182</v>
      </c>
      <c r="G18" s="114">
        <v>1080</v>
      </c>
      <c r="H18" s="140">
        <v>1280</v>
      </c>
      <c r="I18" s="115">
        <v>-170</v>
      </c>
      <c r="J18" s="116">
        <v>-13.28125</v>
      </c>
      <c r="K18" s="110"/>
      <c r="L18" s="110"/>
      <c r="M18" s="110"/>
      <c r="N18" s="110"/>
      <c r="O18" s="110"/>
    </row>
    <row r="19" spans="1:15" s="110" customFormat="1" ht="24.95" customHeight="1" x14ac:dyDescent="0.2">
      <c r="A19" s="193" t="s">
        <v>146</v>
      </c>
      <c r="B19" s="199" t="s">
        <v>147</v>
      </c>
      <c r="C19" s="113">
        <v>21.828207657132609</v>
      </c>
      <c r="D19" s="115">
        <v>4869</v>
      </c>
      <c r="E19" s="114">
        <v>3870</v>
      </c>
      <c r="F19" s="114">
        <v>3800</v>
      </c>
      <c r="G19" s="114">
        <v>3144</v>
      </c>
      <c r="H19" s="140">
        <v>3577</v>
      </c>
      <c r="I19" s="115">
        <v>1292</v>
      </c>
      <c r="J19" s="116">
        <v>36.119653340788368</v>
      </c>
    </row>
    <row r="20" spans="1:15" s="287" customFormat="1" ht="24.95" customHeight="1" x14ac:dyDescent="0.2">
      <c r="A20" s="193" t="s">
        <v>148</v>
      </c>
      <c r="B20" s="199" t="s">
        <v>149</v>
      </c>
      <c r="C20" s="113">
        <v>7.4957410562180575</v>
      </c>
      <c r="D20" s="115">
        <v>1672</v>
      </c>
      <c r="E20" s="114">
        <v>2016</v>
      </c>
      <c r="F20" s="114">
        <v>1897</v>
      </c>
      <c r="G20" s="114">
        <v>1674</v>
      </c>
      <c r="H20" s="140">
        <v>1749</v>
      </c>
      <c r="I20" s="115">
        <v>-77</v>
      </c>
      <c r="J20" s="116">
        <v>-4.4025157232704402</v>
      </c>
      <c r="K20" s="110"/>
      <c r="L20" s="110"/>
      <c r="M20" s="110"/>
      <c r="N20" s="110"/>
      <c r="O20" s="110"/>
    </row>
    <row r="21" spans="1:15" s="110" customFormat="1" ht="24.95" customHeight="1" x14ac:dyDescent="0.2">
      <c r="A21" s="201" t="s">
        <v>150</v>
      </c>
      <c r="B21" s="202" t="s">
        <v>151</v>
      </c>
      <c r="C21" s="113">
        <v>5.0883170447413253</v>
      </c>
      <c r="D21" s="115">
        <v>1135</v>
      </c>
      <c r="E21" s="114">
        <v>907</v>
      </c>
      <c r="F21" s="114">
        <v>1010</v>
      </c>
      <c r="G21" s="114">
        <v>841</v>
      </c>
      <c r="H21" s="140">
        <v>990</v>
      </c>
      <c r="I21" s="115">
        <v>145</v>
      </c>
      <c r="J21" s="116">
        <v>14.646464646464647</v>
      </c>
    </row>
    <row r="22" spans="1:15" s="110" customFormat="1" ht="24.95" customHeight="1" x14ac:dyDescent="0.2">
      <c r="A22" s="201" t="s">
        <v>152</v>
      </c>
      <c r="B22" s="199" t="s">
        <v>153</v>
      </c>
      <c r="C22" s="113">
        <v>2.4163902089124001</v>
      </c>
      <c r="D22" s="115">
        <v>539</v>
      </c>
      <c r="E22" s="114">
        <v>419</v>
      </c>
      <c r="F22" s="114">
        <v>532</v>
      </c>
      <c r="G22" s="114">
        <v>505</v>
      </c>
      <c r="H22" s="140">
        <v>518</v>
      </c>
      <c r="I22" s="115">
        <v>21</v>
      </c>
      <c r="J22" s="116">
        <v>4.0540540540540544</v>
      </c>
    </row>
    <row r="23" spans="1:15" s="110" customFormat="1" ht="24.95" customHeight="1" x14ac:dyDescent="0.2">
      <c r="A23" s="193" t="s">
        <v>154</v>
      </c>
      <c r="B23" s="199" t="s">
        <v>155</v>
      </c>
      <c r="C23" s="113">
        <v>1.8918676589258496</v>
      </c>
      <c r="D23" s="115">
        <v>422</v>
      </c>
      <c r="E23" s="114">
        <v>224</v>
      </c>
      <c r="F23" s="114">
        <v>301</v>
      </c>
      <c r="G23" s="114">
        <v>277</v>
      </c>
      <c r="H23" s="140">
        <v>422</v>
      </c>
      <c r="I23" s="115">
        <v>0</v>
      </c>
      <c r="J23" s="116">
        <v>0</v>
      </c>
    </row>
    <row r="24" spans="1:15" s="110" customFormat="1" ht="24.95" customHeight="1" x14ac:dyDescent="0.2">
      <c r="A24" s="193" t="s">
        <v>156</v>
      </c>
      <c r="B24" s="199" t="s">
        <v>221</v>
      </c>
      <c r="C24" s="113">
        <v>5.0659015511521561</v>
      </c>
      <c r="D24" s="115">
        <v>1130</v>
      </c>
      <c r="E24" s="114">
        <v>895</v>
      </c>
      <c r="F24" s="114">
        <v>1014</v>
      </c>
      <c r="G24" s="114">
        <v>909</v>
      </c>
      <c r="H24" s="140">
        <v>1090</v>
      </c>
      <c r="I24" s="115">
        <v>40</v>
      </c>
      <c r="J24" s="116">
        <v>3.669724770642202</v>
      </c>
    </row>
    <row r="25" spans="1:15" s="110" customFormat="1" ht="24.95" customHeight="1" x14ac:dyDescent="0.2">
      <c r="A25" s="193" t="s">
        <v>222</v>
      </c>
      <c r="B25" s="204" t="s">
        <v>159</v>
      </c>
      <c r="C25" s="113">
        <v>8.1547565677396214</v>
      </c>
      <c r="D25" s="115">
        <v>1819</v>
      </c>
      <c r="E25" s="114">
        <v>1817</v>
      </c>
      <c r="F25" s="114">
        <v>1733</v>
      </c>
      <c r="G25" s="114">
        <v>1534</v>
      </c>
      <c r="H25" s="140">
        <v>1626</v>
      </c>
      <c r="I25" s="115">
        <v>193</v>
      </c>
      <c r="J25" s="116">
        <v>11.869618696186961</v>
      </c>
    </row>
    <row r="26" spans="1:15" s="110" customFormat="1" ht="24.95" customHeight="1" x14ac:dyDescent="0.2">
      <c r="A26" s="201">
        <v>782.78300000000002</v>
      </c>
      <c r="B26" s="203" t="s">
        <v>160</v>
      </c>
      <c r="C26" s="113">
        <v>12.615439791984219</v>
      </c>
      <c r="D26" s="115">
        <v>2814</v>
      </c>
      <c r="E26" s="114">
        <v>3003</v>
      </c>
      <c r="F26" s="114">
        <v>2813</v>
      </c>
      <c r="G26" s="114">
        <v>2597</v>
      </c>
      <c r="H26" s="140">
        <v>2851</v>
      </c>
      <c r="I26" s="115">
        <v>-37</v>
      </c>
      <c r="J26" s="116">
        <v>-1.2977902490354261</v>
      </c>
    </row>
    <row r="27" spans="1:15" s="110" customFormat="1" ht="24.95" customHeight="1" x14ac:dyDescent="0.2">
      <c r="A27" s="193" t="s">
        <v>161</v>
      </c>
      <c r="B27" s="199" t="s">
        <v>162</v>
      </c>
      <c r="C27" s="113">
        <v>1.7797901909800053</v>
      </c>
      <c r="D27" s="115">
        <v>397</v>
      </c>
      <c r="E27" s="114">
        <v>272</v>
      </c>
      <c r="F27" s="114">
        <v>426</v>
      </c>
      <c r="G27" s="114">
        <v>298</v>
      </c>
      <c r="H27" s="140">
        <v>351</v>
      </c>
      <c r="I27" s="115">
        <v>46</v>
      </c>
      <c r="J27" s="116">
        <v>13.105413105413106</v>
      </c>
    </row>
    <row r="28" spans="1:15" s="110" customFormat="1" ht="24.95" customHeight="1" x14ac:dyDescent="0.2">
      <c r="A28" s="193" t="s">
        <v>163</v>
      </c>
      <c r="B28" s="199" t="s">
        <v>164</v>
      </c>
      <c r="C28" s="113">
        <v>2.0084282255895274</v>
      </c>
      <c r="D28" s="115">
        <v>448</v>
      </c>
      <c r="E28" s="114">
        <v>381</v>
      </c>
      <c r="F28" s="114">
        <v>728</v>
      </c>
      <c r="G28" s="114">
        <v>364</v>
      </c>
      <c r="H28" s="140">
        <v>471</v>
      </c>
      <c r="I28" s="115">
        <v>-23</v>
      </c>
      <c r="J28" s="116">
        <v>-4.8832271762208066</v>
      </c>
    </row>
    <row r="29" spans="1:15" s="110" customFormat="1" ht="24.95" customHeight="1" x14ac:dyDescent="0.2">
      <c r="A29" s="193">
        <v>86</v>
      </c>
      <c r="B29" s="199" t="s">
        <v>165</v>
      </c>
      <c r="C29" s="113">
        <v>5.8952748139514028</v>
      </c>
      <c r="D29" s="115">
        <v>1315</v>
      </c>
      <c r="E29" s="114">
        <v>979</v>
      </c>
      <c r="F29" s="114">
        <v>1166</v>
      </c>
      <c r="G29" s="114">
        <v>1104</v>
      </c>
      <c r="H29" s="140">
        <v>1230</v>
      </c>
      <c r="I29" s="115">
        <v>85</v>
      </c>
      <c r="J29" s="116">
        <v>6.9105691056910565</v>
      </c>
    </row>
    <row r="30" spans="1:15" s="110" customFormat="1" ht="24.95" customHeight="1" x14ac:dyDescent="0.2">
      <c r="A30" s="193">
        <v>87.88</v>
      </c>
      <c r="B30" s="204" t="s">
        <v>166</v>
      </c>
      <c r="C30" s="113">
        <v>5.0972832421769931</v>
      </c>
      <c r="D30" s="115">
        <v>1137</v>
      </c>
      <c r="E30" s="114">
        <v>1046</v>
      </c>
      <c r="F30" s="114">
        <v>1911</v>
      </c>
      <c r="G30" s="114">
        <v>1156</v>
      </c>
      <c r="H30" s="140">
        <v>1210</v>
      </c>
      <c r="I30" s="115">
        <v>-73</v>
      </c>
      <c r="J30" s="116">
        <v>-6.0330578512396693</v>
      </c>
    </row>
    <row r="31" spans="1:15" s="110" customFormat="1" ht="24.95" customHeight="1" x14ac:dyDescent="0.2">
      <c r="A31" s="193" t="s">
        <v>167</v>
      </c>
      <c r="B31" s="199" t="s">
        <v>168</v>
      </c>
      <c r="C31" s="113">
        <v>3.7971846140052006</v>
      </c>
      <c r="D31" s="115">
        <v>847</v>
      </c>
      <c r="E31" s="114">
        <v>632</v>
      </c>
      <c r="F31" s="114">
        <v>886</v>
      </c>
      <c r="G31" s="114">
        <v>661</v>
      </c>
      <c r="H31" s="140">
        <v>824</v>
      </c>
      <c r="I31" s="115">
        <v>23</v>
      </c>
      <c r="J31" s="116">
        <v>2.79126213592233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1.515287366627813</v>
      </c>
      <c r="D34" s="115">
        <v>338</v>
      </c>
      <c r="E34" s="114">
        <v>624</v>
      </c>
      <c r="F34" s="114">
        <v>741</v>
      </c>
      <c r="G34" s="114">
        <v>541</v>
      </c>
      <c r="H34" s="140">
        <v>294</v>
      </c>
      <c r="I34" s="115">
        <v>44</v>
      </c>
      <c r="J34" s="116">
        <v>14.965986394557824</v>
      </c>
    </row>
    <row r="35" spans="1:10" s="110" customFormat="1" ht="24.95" customHeight="1" x14ac:dyDescent="0.2">
      <c r="A35" s="292" t="s">
        <v>171</v>
      </c>
      <c r="B35" s="293" t="s">
        <v>172</v>
      </c>
      <c r="C35" s="113">
        <v>15.350130009862816</v>
      </c>
      <c r="D35" s="115">
        <v>3424</v>
      </c>
      <c r="E35" s="114">
        <v>2789</v>
      </c>
      <c r="F35" s="114">
        <v>3482</v>
      </c>
      <c r="G35" s="114">
        <v>3010</v>
      </c>
      <c r="H35" s="140">
        <v>4060</v>
      </c>
      <c r="I35" s="115">
        <v>-636</v>
      </c>
      <c r="J35" s="116">
        <v>-15.665024630541872</v>
      </c>
    </row>
    <row r="36" spans="1:10" s="110" customFormat="1" ht="24.95" customHeight="1" x14ac:dyDescent="0.2">
      <c r="A36" s="294" t="s">
        <v>173</v>
      </c>
      <c r="B36" s="295" t="s">
        <v>174</v>
      </c>
      <c r="C36" s="125">
        <v>83.134582623509374</v>
      </c>
      <c r="D36" s="143">
        <v>18544</v>
      </c>
      <c r="E36" s="144">
        <v>16461</v>
      </c>
      <c r="F36" s="144">
        <v>18217</v>
      </c>
      <c r="G36" s="144">
        <v>15064</v>
      </c>
      <c r="H36" s="145">
        <v>16909</v>
      </c>
      <c r="I36" s="143">
        <v>1635</v>
      </c>
      <c r="J36" s="146">
        <v>9.6694068247678757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22306</v>
      </c>
      <c r="F11" s="264">
        <v>19874</v>
      </c>
      <c r="G11" s="264">
        <v>22440</v>
      </c>
      <c r="H11" s="264">
        <v>18617</v>
      </c>
      <c r="I11" s="265">
        <v>21264</v>
      </c>
      <c r="J11" s="263">
        <v>1042</v>
      </c>
      <c r="K11" s="266">
        <v>4.9003009781790823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32.932843181206849</v>
      </c>
      <c r="E13" s="115">
        <v>7346</v>
      </c>
      <c r="F13" s="114">
        <v>7432</v>
      </c>
      <c r="G13" s="114">
        <v>7559</v>
      </c>
      <c r="H13" s="114">
        <v>6260</v>
      </c>
      <c r="I13" s="140">
        <v>6480</v>
      </c>
      <c r="J13" s="115">
        <v>866</v>
      </c>
      <c r="K13" s="116">
        <v>13.364197530864198</v>
      </c>
    </row>
    <row r="14" spans="1:17" ht="15.95" customHeight="1" x14ac:dyDescent="0.2">
      <c r="A14" s="306" t="s">
        <v>230</v>
      </c>
      <c r="B14" s="307"/>
      <c r="C14" s="308"/>
      <c r="D14" s="113">
        <v>50.6903972025464</v>
      </c>
      <c r="E14" s="115">
        <v>11307</v>
      </c>
      <c r="F14" s="114">
        <v>9484</v>
      </c>
      <c r="G14" s="114">
        <v>11411</v>
      </c>
      <c r="H14" s="114">
        <v>9328</v>
      </c>
      <c r="I14" s="140">
        <v>11263</v>
      </c>
      <c r="J14" s="115">
        <v>44</v>
      </c>
      <c r="K14" s="116">
        <v>0.39065968214507679</v>
      </c>
    </row>
    <row r="15" spans="1:17" ht="15.95" customHeight="1" x14ac:dyDescent="0.2">
      <c r="A15" s="306" t="s">
        <v>231</v>
      </c>
      <c r="B15" s="307"/>
      <c r="C15" s="308"/>
      <c r="D15" s="113">
        <v>8.1278579754326188</v>
      </c>
      <c r="E15" s="115">
        <v>1813</v>
      </c>
      <c r="F15" s="114">
        <v>1476</v>
      </c>
      <c r="G15" s="114">
        <v>1523</v>
      </c>
      <c r="H15" s="114">
        <v>1357</v>
      </c>
      <c r="I15" s="140">
        <v>1644</v>
      </c>
      <c r="J15" s="115">
        <v>169</v>
      </c>
      <c r="K15" s="116">
        <v>10.279805352798054</v>
      </c>
    </row>
    <row r="16" spans="1:17" ht="15.95" customHeight="1" x14ac:dyDescent="0.2">
      <c r="A16" s="306" t="s">
        <v>232</v>
      </c>
      <c r="B16" s="307"/>
      <c r="C16" s="308"/>
      <c r="D16" s="113">
        <v>8.1278579754326188</v>
      </c>
      <c r="E16" s="115">
        <v>1813</v>
      </c>
      <c r="F16" s="114">
        <v>1445</v>
      </c>
      <c r="G16" s="114">
        <v>1860</v>
      </c>
      <c r="H16" s="114">
        <v>1612</v>
      </c>
      <c r="I16" s="140">
        <v>1823</v>
      </c>
      <c r="J16" s="115">
        <v>-10</v>
      </c>
      <c r="K16" s="116">
        <v>-0.54854635216675807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1.5466690576526496</v>
      </c>
      <c r="E18" s="115">
        <v>345</v>
      </c>
      <c r="F18" s="114">
        <v>596</v>
      </c>
      <c r="G18" s="114">
        <v>733</v>
      </c>
      <c r="H18" s="114">
        <v>531</v>
      </c>
      <c r="I18" s="140">
        <v>303</v>
      </c>
      <c r="J18" s="115">
        <v>42</v>
      </c>
      <c r="K18" s="116">
        <v>13.861386138613861</v>
      </c>
    </row>
    <row r="19" spans="1:11" ht="14.1" customHeight="1" x14ac:dyDescent="0.2">
      <c r="A19" s="306" t="s">
        <v>235</v>
      </c>
      <c r="B19" s="307" t="s">
        <v>236</v>
      </c>
      <c r="C19" s="308"/>
      <c r="D19" s="113">
        <v>1.3718282076571326</v>
      </c>
      <c r="E19" s="115">
        <v>306</v>
      </c>
      <c r="F19" s="114">
        <v>566</v>
      </c>
      <c r="G19" s="114">
        <v>691</v>
      </c>
      <c r="H19" s="114">
        <v>499</v>
      </c>
      <c r="I19" s="140">
        <v>271</v>
      </c>
      <c r="J19" s="115">
        <v>35</v>
      </c>
      <c r="K19" s="116">
        <v>12.915129151291513</v>
      </c>
    </row>
    <row r="20" spans="1:11" ht="14.1" customHeight="1" x14ac:dyDescent="0.2">
      <c r="A20" s="306">
        <v>12</v>
      </c>
      <c r="B20" s="307" t="s">
        <v>237</v>
      </c>
      <c r="C20" s="308"/>
      <c r="D20" s="113">
        <v>1.017663408948265</v>
      </c>
      <c r="E20" s="115">
        <v>227</v>
      </c>
      <c r="F20" s="114">
        <v>290</v>
      </c>
      <c r="G20" s="114">
        <v>279</v>
      </c>
      <c r="H20" s="114">
        <v>199</v>
      </c>
      <c r="I20" s="140">
        <v>231</v>
      </c>
      <c r="J20" s="115">
        <v>-4</v>
      </c>
      <c r="K20" s="116">
        <v>-1.7316017316017316</v>
      </c>
    </row>
    <row r="21" spans="1:11" ht="14.1" customHeight="1" x14ac:dyDescent="0.2">
      <c r="A21" s="306">
        <v>21</v>
      </c>
      <c r="B21" s="307" t="s">
        <v>238</v>
      </c>
      <c r="C21" s="308"/>
      <c r="D21" s="113">
        <v>0.21967183717385458</v>
      </c>
      <c r="E21" s="115">
        <v>49</v>
      </c>
      <c r="F21" s="114">
        <v>41</v>
      </c>
      <c r="G21" s="114">
        <v>55</v>
      </c>
      <c r="H21" s="114">
        <v>33</v>
      </c>
      <c r="I21" s="140">
        <v>92</v>
      </c>
      <c r="J21" s="115">
        <v>-43</v>
      </c>
      <c r="K21" s="116">
        <v>-46.739130434782609</v>
      </c>
    </row>
    <row r="22" spans="1:11" ht="14.1" customHeight="1" x14ac:dyDescent="0.2">
      <c r="A22" s="306">
        <v>22</v>
      </c>
      <c r="B22" s="307" t="s">
        <v>239</v>
      </c>
      <c r="C22" s="308"/>
      <c r="D22" s="113">
        <v>0.86523805254191699</v>
      </c>
      <c r="E22" s="115">
        <v>193</v>
      </c>
      <c r="F22" s="114">
        <v>149</v>
      </c>
      <c r="G22" s="114">
        <v>213</v>
      </c>
      <c r="H22" s="114">
        <v>168</v>
      </c>
      <c r="I22" s="140">
        <v>248</v>
      </c>
      <c r="J22" s="115">
        <v>-55</v>
      </c>
      <c r="K22" s="116">
        <v>-22.177419354838708</v>
      </c>
    </row>
    <row r="23" spans="1:11" ht="14.1" customHeight="1" x14ac:dyDescent="0.2">
      <c r="A23" s="306">
        <v>23</v>
      </c>
      <c r="B23" s="307" t="s">
        <v>240</v>
      </c>
      <c r="C23" s="308"/>
      <c r="D23" s="113">
        <v>0.77109297946740785</v>
      </c>
      <c r="E23" s="115">
        <v>172</v>
      </c>
      <c r="F23" s="114">
        <v>172</v>
      </c>
      <c r="G23" s="114">
        <v>157</v>
      </c>
      <c r="H23" s="114">
        <v>143</v>
      </c>
      <c r="I23" s="140">
        <v>179</v>
      </c>
      <c r="J23" s="115">
        <v>-7</v>
      </c>
      <c r="K23" s="116">
        <v>-3.9106145251396649</v>
      </c>
    </row>
    <row r="24" spans="1:11" ht="14.1" customHeight="1" x14ac:dyDescent="0.2">
      <c r="A24" s="306">
        <v>24</v>
      </c>
      <c r="B24" s="307" t="s">
        <v>241</v>
      </c>
      <c r="C24" s="308"/>
      <c r="D24" s="113">
        <v>1.8515197704653457</v>
      </c>
      <c r="E24" s="115">
        <v>413</v>
      </c>
      <c r="F24" s="114">
        <v>357</v>
      </c>
      <c r="G24" s="114">
        <v>420</v>
      </c>
      <c r="H24" s="114">
        <v>362</v>
      </c>
      <c r="I24" s="140">
        <v>501</v>
      </c>
      <c r="J24" s="115">
        <v>-88</v>
      </c>
      <c r="K24" s="116">
        <v>-17.564870259481037</v>
      </c>
    </row>
    <row r="25" spans="1:11" ht="14.1" customHeight="1" x14ac:dyDescent="0.2">
      <c r="A25" s="306">
        <v>25</v>
      </c>
      <c r="B25" s="307" t="s">
        <v>242</v>
      </c>
      <c r="C25" s="308"/>
      <c r="D25" s="113">
        <v>4.1782480050210706</v>
      </c>
      <c r="E25" s="115">
        <v>932</v>
      </c>
      <c r="F25" s="114">
        <v>650</v>
      </c>
      <c r="G25" s="114">
        <v>816</v>
      </c>
      <c r="H25" s="114">
        <v>701</v>
      </c>
      <c r="I25" s="140">
        <v>882</v>
      </c>
      <c r="J25" s="115">
        <v>50</v>
      </c>
      <c r="K25" s="116">
        <v>5.6689342403628116</v>
      </c>
    </row>
    <row r="26" spans="1:11" ht="14.1" customHeight="1" x14ac:dyDescent="0.2">
      <c r="A26" s="306">
        <v>26</v>
      </c>
      <c r="B26" s="307" t="s">
        <v>243</v>
      </c>
      <c r="C26" s="308"/>
      <c r="D26" s="113">
        <v>2.2863803460952212</v>
      </c>
      <c r="E26" s="115">
        <v>510</v>
      </c>
      <c r="F26" s="114">
        <v>481</v>
      </c>
      <c r="G26" s="114">
        <v>581</v>
      </c>
      <c r="H26" s="114">
        <v>401</v>
      </c>
      <c r="I26" s="140">
        <v>548</v>
      </c>
      <c r="J26" s="115">
        <v>-38</v>
      </c>
      <c r="K26" s="116">
        <v>-6.9343065693430654</v>
      </c>
    </row>
    <row r="27" spans="1:11" ht="14.1" customHeight="1" x14ac:dyDescent="0.2">
      <c r="A27" s="306">
        <v>27</v>
      </c>
      <c r="B27" s="307" t="s">
        <v>244</v>
      </c>
      <c r="C27" s="308"/>
      <c r="D27" s="113">
        <v>1.170088765354613</v>
      </c>
      <c r="E27" s="115">
        <v>261</v>
      </c>
      <c r="F27" s="114">
        <v>218</v>
      </c>
      <c r="G27" s="114">
        <v>221</v>
      </c>
      <c r="H27" s="114">
        <v>252</v>
      </c>
      <c r="I27" s="140">
        <v>272</v>
      </c>
      <c r="J27" s="115">
        <v>-11</v>
      </c>
      <c r="K27" s="116">
        <v>-4.0441176470588234</v>
      </c>
    </row>
    <row r="28" spans="1:11" ht="14.1" customHeight="1" x14ac:dyDescent="0.2">
      <c r="A28" s="306">
        <v>28</v>
      </c>
      <c r="B28" s="307" t="s">
        <v>245</v>
      </c>
      <c r="C28" s="308"/>
      <c r="D28" s="113">
        <v>0.39899578588720525</v>
      </c>
      <c r="E28" s="115">
        <v>89</v>
      </c>
      <c r="F28" s="114">
        <v>58</v>
      </c>
      <c r="G28" s="114">
        <v>86</v>
      </c>
      <c r="H28" s="114">
        <v>83</v>
      </c>
      <c r="I28" s="140">
        <v>94</v>
      </c>
      <c r="J28" s="115">
        <v>-5</v>
      </c>
      <c r="K28" s="116">
        <v>-5.3191489361702127</v>
      </c>
    </row>
    <row r="29" spans="1:11" ht="14.1" customHeight="1" x14ac:dyDescent="0.2">
      <c r="A29" s="306">
        <v>29</v>
      </c>
      <c r="B29" s="307" t="s">
        <v>246</v>
      </c>
      <c r="C29" s="308"/>
      <c r="D29" s="113">
        <v>3.0036761409486239</v>
      </c>
      <c r="E29" s="115">
        <v>670</v>
      </c>
      <c r="F29" s="114">
        <v>538</v>
      </c>
      <c r="G29" s="114">
        <v>613</v>
      </c>
      <c r="H29" s="114">
        <v>548</v>
      </c>
      <c r="I29" s="140">
        <v>666</v>
      </c>
      <c r="J29" s="115">
        <v>4</v>
      </c>
      <c r="K29" s="116">
        <v>0.60060060060060061</v>
      </c>
    </row>
    <row r="30" spans="1:11" ht="14.1" customHeight="1" x14ac:dyDescent="0.2">
      <c r="A30" s="306" t="s">
        <v>247</v>
      </c>
      <c r="B30" s="307" t="s">
        <v>248</v>
      </c>
      <c r="C30" s="308"/>
      <c r="D30" s="113">
        <v>0.87868734869541831</v>
      </c>
      <c r="E30" s="115">
        <v>196</v>
      </c>
      <c r="F30" s="114">
        <v>165</v>
      </c>
      <c r="G30" s="114">
        <v>178</v>
      </c>
      <c r="H30" s="114">
        <v>148</v>
      </c>
      <c r="I30" s="140">
        <v>241</v>
      </c>
      <c r="J30" s="115">
        <v>-45</v>
      </c>
      <c r="K30" s="116">
        <v>-18.672199170124482</v>
      </c>
    </row>
    <row r="31" spans="1:11" ht="14.1" customHeight="1" x14ac:dyDescent="0.2">
      <c r="A31" s="306" t="s">
        <v>249</v>
      </c>
      <c r="B31" s="307" t="s">
        <v>250</v>
      </c>
      <c r="C31" s="308"/>
      <c r="D31" s="113">
        <v>2.0801578050748679</v>
      </c>
      <c r="E31" s="115">
        <v>464</v>
      </c>
      <c r="F31" s="114">
        <v>367</v>
      </c>
      <c r="G31" s="114">
        <v>429</v>
      </c>
      <c r="H31" s="114">
        <v>397</v>
      </c>
      <c r="I31" s="140">
        <v>419</v>
      </c>
      <c r="J31" s="115">
        <v>45</v>
      </c>
      <c r="K31" s="116">
        <v>10.739856801909308</v>
      </c>
    </row>
    <row r="32" spans="1:11" ht="14.1" customHeight="1" x14ac:dyDescent="0.2">
      <c r="A32" s="306">
        <v>31</v>
      </c>
      <c r="B32" s="307" t="s">
        <v>251</v>
      </c>
      <c r="C32" s="308"/>
      <c r="D32" s="113">
        <v>0.42589437819420783</v>
      </c>
      <c r="E32" s="115">
        <v>95</v>
      </c>
      <c r="F32" s="114">
        <v>63</v>
      </c>
      <c r="G32" s="114">
        <v>98</v>
      </c>
      <c r="H32" s="114">
        <v>88</v>
      </c>
      <c r="I32" s="140">
        <v>124</v>
      </c>
      <c r="J32" s="115">
        <v>-29</v>
      </c>
      <c r="K32" s="116">
        <v>-23.387096774193548</v>
      </c>
    </row>
    <row r="33" spans="1:11" ht="14.1" customHeight="1" x14ac:dyDescent="0.2">
      <c r="A33" s="306">
        <v>32</v>
      </c>
      <c r="B33" s="307" t="s">
        <v>252</v>
      </c>
      <c r="C33" s="308"/>
      <c r="D33" s="113">
        <v>1.8111718820048417</v>
      </c>
      <c r="E33" s="115">
        <v>404</v>
      </c>
      <c r="F33" s="114">
        <v>442</v>
      </c>
      <c r="G33" s="114">
        <v>455</v>
      </c>
      <c r="H33" s="114">
        <v>442</v>
      </c>
      <c r="I33" s="140">
        <v>427</v>
      </c>
      <c r="J33" s="115">
        <v>-23</v>
      </c>
      <c r="K33" s="116">
        <v>-5.3864168618266977</v>
      </c>
    </row>
    <row r="34" spans="1:11" ht="14.1" customHeight="1" x14ac:dyDescent="0.2">
      <c r="A34" s="306">
        <v>33</v>
      </c>
      <c r="B34" s="307" t="s">
        <v>253</v>
      </c>
      <c r="C34" s="308"/>
      <c r="D34" s="113">
        <v>0.93696763202725719</v>
      </c>
      <c r="E34" s="115">
        <v>209</v>
      </c>
      <c r="F34" s="114">
        <v>260</v>
      </c>
      <c r="G34" s="114">
        <v>255</v>
      </c>
      <c r="H34" s="114">
        <v>220</v>
      </c>
      <c r="I34" s="140">
        <v>292</v>
      </c>
      <c r="J34" s="115">
        <v>-83</v>
      </c>
      <c r="K34" s="116">
        <v>-28.424657534246574</v>
      </c>
    </row>
    <row r="35" spans="1:11" ht="14.1" customHeight="1" x14ac:dyDescent="0.2">
      <c r="A35" s="306">
        <v>34</v>
      </c>
      <c r="B35" s="307" t="s">
        <v>254</v>
      </c>
      <c r="C35" s="308"/>
      <c r="D35" s="113">
        <v>1.847036671747512</v>
      </c>
      <c r="E35" s="115">
        <v>412</v>
      </c>
      <c r="F35" s="114">
        <v>306</v>
      </c>
      <c r="G35" s="114">
        <v>310</v>
      </c>
      <c r="H35" s="114">
        <v>301</v>
      </c>
      <c r="I35" s="140">
        <v>369</v>
      </c>
      <c r="J35" s="115">
        <v>43</v>
      </c>
      <c r="K35" s="116">
        <v>11.653116531165312</v>
      </c>
    </row>
    <row r="36" spans="1:11" ht="14.1" customHeight="1" x14ac:dyDescent="0.2">
      <c r="A36" s="306">
        <v>41</v>
      </c>
      <c r="B36" s="307" t="s">
        <v>255</v>
      </c>
      <c r="C36" s="308"/>
      <c r="D36" s="113">
        <v>1.1207746794584417</v>
      </c>
      <c r="E36" s="115">
        <v>250</v>
      </c>
      <c r="F36" s="114">
        <v>151</v>
      </c>
      <c r="G36" s="114">
        <v>174</v>
      </c>
      <c r="H36" s="114">
        <v>197</v>
      </c>
      <c r="I36" s="140">
        <v>248</v>
      </c>
      <c r="J36" s="115">
        <v>2</v>
      </c>
      <c r="K36" s="116">
        <v>0.80645161290322576</v>
      </c>
    </row>
    <row r="37" spans="1:11" ht="14.1" customHeight="1" x14ac:dyDescent="0.2">
      <c r="A37" s="306">
        <v>42</v>
      </c>
      <c r="B37" s="307" t="s">
        <v>256</v>
      </c>
      <c r="C37" s="308"/>
      <c r="D37" s="113" t="s">
        <v>514</v>
      </c>
      <c r="E37" s="115" t="s">
        <v>514</v>
      </c>
      <c r="F37" s="114">
        <v>10</v>
      </c>
      <c r="G37" s="114" t="s">
        <v>514</v>
      </c>
      <c r="H37" s="114" t="s">
        <v>514</v>
      </c>
      <c r="I37" s="140" t="s">
        <v>514</v>
      </c>
      <c r="J37" s="115" t="s">
        <v>514</v>
      </c>
      <c r="K37" s="116" t="s">
        <v>514</v>
      </c>
    </row>
    <row r="38" spans="1:11" ht="14.1" customHeight="1" x14ac:dyDescent="0.2">
      <c r="A38" s="306">
        <v>43</v>
      </c>
      <c r="B38" s="307" t="s">
        <v>257</v>
      </c>
      <c r="C38" s="308"/>
      <c r="D38" s="113">
        <v>1.2238859499686183</v>
      </c>
      <c r="E38" s="115">
        <v>273</v>
      </c>
      <c r="F38" s="114">
        <v>223</v>
      </c>
      <c r="G38" s="114">
        <v>264</v>
      </c>
      <c r="H38" s="114">
        <v>188</v>
      </c>
      <c r="I38" s="140">
        <v>208</v>
      </c>
      <c r="J38" s="115">
        <v>65</v>
      </c>
      <c r="K38" s="116">
        <v>31.25</v>
      </c>
    </row>
    <row r="39" spans="1:11" ht="14.1" customHeight="1" x14ac:dyDescent="0.2">
      <c r="A39" s="306">
        <v>51</v>
      </c>
      <c r="B39" s="307" t="s">
        <v>258</v>
      </c>
      <c r="C39" s="308"/>
      <c r="D39" s="113">
        <v>17.632027257240203</v>
      </c>
      <c r="E39" s="115">
        <v>3933</v>
      </c>
      <c r="F39" s="114">
        <v>3936</v>
      </c>
      <c r="G39" s="114">
        <v>3431</v>
      </c>
      <c r="H39" s="114">
        <v>2970</v>
      </c>
      <c r="I39" s="140">
        <v>2916</v>
      </c>
      <c r="J39" s="115">
        <v>1017</v>
      </c>
      <c r="K39" s="116">
        <v>34.876543209876544</v>
      </c>
    </row>
    <row r="40" spans="1:11" ht="14.1" customHeight="1" x14ac:dyDescent="0.2">
      <c r="A40" s="306" t="s">
        <v>259</v>
      </c>
      <c r="B40" s="307" t="s">
        <v>260</v>
      </c>
      <c r="C40" s="308"/>
      <c r="D40" s="113">
        <v>16.959562449565141</v>
      </c>
      <c r="E40" s="115">
        <v>3783</v>
      </c>
      <c r="F40" s="114">
        <v>3834</v>
      </c>
      <c r="G40" s="114">
        <v>3274</v>
      </c>
      <c r="H40" s="114">
        <v>2833</v>
      </c>
      <c r="I40" s="140">
        <v>2725</v>
      </c>
      <c r="J40" s="115">
        <v>1058</v>
      </c>
      <c r="K40" s="116">
        <v>38.825688073394495</v>
      </c>
    </row>
    <row r="41" spans="1:11" ht="14.1" customHeight="1" x14ac:dyDescent="0.2">
      <c r="A41" s="306"/>
      <c r="B41" s="307" t="s">
        <v>261</v>
      </c>
      <c r="C41" s="308"/>
      <c r="D41" s="113">
        <v>15.762575091903523</v>
      </c>
      <c r="E41" s="115">
        <v>3516</v>
      </c>
      <c r="F41" s="114">
        <v>3033</v>
      </c>
      <c r="G41" s="114">
        <v>2909</v>
      </c>
      <c r="H41" s="114">
        <v>2599</v>
      </c>
      <c r="I41" s="140">
        <v>2523</v>
      </c>
      <c r="J41" s="115">
        <v>993</v>
      </c>
      <c r="K41" s="116">
        <v>39.357907253269914</v>
      </c>
    </row>
    <row r="42" spans="1:11" ht="14.1" customHeight="1" x14ac:dyDescent="0.2">
      <c r="A42" s="306">
        <v>52</v>
      </c>
      <c r="B42" s="307" t="s">
        <v>262</v>
      </c>
      <c r="C42" s="308"/>
      <c r="D42" s="113">
        <v>4.9717564780776469</v>
      </c>
      <c r="E42" s="115">
        <v>1109</v>
      </c>
      <c r="F42" s="114">
        <v>871</v>
      </c>
      <c r="G42" s="114">
        <v>1028</v>
      </c>
      <c r="H42" s="114">
        <v>959</v>
      </c>
      <c r="I42" s="140">
        <v>1175</v>
      </c>
      <c r="J42" s="115">
        <v>-66</v>
      </c>
      <c r="K42" s="116">
        <v>-5.6170212765957448</v>
      </c>
    </row>
    <row r="43" spans="1:11" ht="14.1" customHeight="1" x14ac:dyDescent="0.2">
      <c r="A43" s="306" t="s">
        <v>263</v>
      </c>
      <c r="B43" s="307" t="s">
        <v>264</v>
      </c>
      <c r="C43" s="308"/>
      <c r="D43" s="113">
        <v>4.0751367345108935</v>
      </c>
      <c r="E43" s="115">
        <v>909</v>
      </c>
      <c r="F43" s="114">
        <v>703</v>
      </c>
      <c r="G43" s="114">
        <v>862</v>
      </c>
      <c r="H43" s="114">
        <v>786</v>
      </c>
      <c r="I43" s="140">
        <v>983</v>
      </c>
      <c r="J43" s="115">
        <v>-74</v>
      </c>
      <c r="K43" s="116">
        <v>-7.5279755849440484</v>
      </c>
    </row>
    <row r="44" spans="1:11" ht="14.1" customHeight="1" x14ac:dyDescent="0.2">
      <c r="A44" s="306">
        <v>53</v>
      </c>
      <c r="B44" s="307" t="s">
        <v>265</v>
      </c>
      <c r="C44" s="308"/>
      <c r="D44" s="113">
        <v>0.85178875638841567</v>
      </c>
      <c r="E44" s="115">
        <v>190</v>
      </c>
      <c r="F44" s="114">
        <v>217</v>
      </c>
      <c r="G44" s="114">
        <v>185</v>
      </c>
      <c r="H44" s="114">
        <v>192</v>
      </c>
      <c r="I44" s="140">
        <v>238</v>
      </c>
      <c r="J44" s="115">
        <v>-48</v>
      </c>
      <c r="K44" s="116">
        <v>-20.168067226890756</v>
      </c>
    </row>
    <row r="45" spans="1:11" ht="14.1" customHeight="1" x14ac:dyDescent="0.2">
      <c r="A45" s="306" t="s">
        <v>266</v>
      </c>
      <c r="B45" s="307" t="s">
        <v>267</v>
      </c>
      <c r="C45" s="308"/>
      <c r="D45" s="113">
        <v>0.806957769210078</v>
      </c>
      <c r="E45" s="115">
        <v>180</v>
      </c>
      <c r="F45" s="114">
        <v>198</v>
      </c>
      <c r="G45" s="114">
        <v>177</v>
      </c>
      <c r="H45" s="114">
        <v>181</v>
      </c>
      <c r="I45" s="140">
        <v>228</v>
      </c>
      <c r="J45" s="115">
        <v>-48</v>
      </c>
      <c r="K45" s="116">
        <v>-21.05263157894737</v>
      </c>
    </row>
    <row r="46" spans="1:11" ht="14.1" customHeight="1" x14ac:dyDescent="0.2">
      <c r="A46" s="306">
        <v>54</v>
      </c>
      <c r="B46" s="307" t="s">
        <v>268</v>
      </c>
      <c r="C46" s="308"/>
      <c r="D46" s="113">
        <v>3.5461310858065094</v>
      </c>
      <c r="E46" s="115">
        <v>791</v>
      </c>
      <c r="F46" s="114">
        <v>811</v>
      </c>
      <c r="G46" s="114">
        <v>822</v>
      </c>
      <c r="H46" s="114">
        <v>703</v>
      </c>
      <c r="I46" s="140">
        <v>741</v>
      </c>
      <c r="J46" s="115">
        <v>50</v>
      </c>
      <c r="K46" s="116">
        <v>6.7476383265856947</v>
      </c>
    </row>
    <row r="47" spans="1:11" ht="14.1" customHeight="1" x14ac:dyDescent="0.2">
      <c r="A47" s="306">
        <v>61</v>
      </c>
      <c r="B47" s="307" t="s">
        <v>269</v>
      </c>
      <c r="C47" s="308"/>
      <c r="D47" s="113">
        <v>2.3939747153232314</v>
      </c>
      <c r="E47" s="115">
        <v>534</v>
      </c>
      <c r="F47" s="114">
        <v>480</v>
      </c>
      <c r="G47" s="114">
        <v>503</v>
      </c>
      <c r="H47" s="114">
        <v>544</v>
      </c>
      <c r="I47" s="140">
        <v>596</v>
      </c>
      <c r="J47" s="115">
        <v>-62</v>
      </c>
      <c r="K47" s="116">
        <v>-10.40268456375839</v>
      </c>
    </row>
    <row r="48" spans="1:11" ht="14.1" customHeight="1" x14ac:dyDescent="0.2">
      <c r="A48" s="306">
        <v>62</v>
      </c>
      <c r="B48" s="307" t="s">
        <v>270</v>
      </c>
      <c r="C48" s="308"/>
      <c r="D48" s="113">
        <v>8.3251143190173043</v>
      </c>
      <c r="E48" s="115">
        <v>1857</v>
      </c>
      <c r="F48" s="114">
        <v>1837</v>
      </c>
      <c r="G48" s="114">
        <v>2014</v>
      </c>
      <c r="H48" s="114">
        <v>1455</v>
      </c>
      <c r="I48" s="140">
        <v>1811</v>
      </c>
      <c r="J48" s="115">
        <v>46</v>
      </c>
      <c r="K48" s="116">
        <v>2.5400331308669242</v>
      </c>
    </row>
    <row r="49" spans="1:11" ht="14.1" customHeight="1" x14ac:dyDescent="0.2">
      <c r="A49" s="306">
        <v>63</v>
      </c>
      <c r="B49" s="307" t="s">
        <v>271</v>
      </c>
      <c r="C49" s="308"/>
      <c r="D49" s="113">
        <v>4.496548013987268</v>
      </c>
      <c r="E49" s="115">
        <v>1003</v>
      </c>
      <c r="F49" s="114">
        <v>848</v>
      </c>
      <c r="G49" s="114">
        <v>905</v>
      </c>
      <c r="H49" s="114">
        <v>781</v>
      </c>
      <c r="I49" s="140">
        <v>846</v>
      </c>
      <c r="J49" s="115">
        <v>157</v>
      </c>
      <c r="K49" s="116">
        <v>18.557919621749409</v>
      </c>
    </row>
    <row r="50" spans="1:11" ht="14.1" customHeight="1" x14ac:dyDescent="0.2">
      <c r="A50" s="306" t="s">
        <v>272</v>
      </c>
      <c r="B50" s="307" t="s">
        <v>273</v>
      </c>
      <c r="C50" s="308"/>
      <c r="D50" s="113">
        <v>1.6408141307271586</v>
      </c>
      <c r="E50" s="115">
        <v>366</v>
      </c>
      <c r="F50" s="114">
        <v>301</v>
      </c>
      <c r="G50" s="114">
        <v>293</v>
      </c>
      <c r="H50" s="114">
        <v>286</v>
      </c>
      <c r="I50" s="140">
        <v>279</v>
      </c>
      <c r="J50" s="115">
        <v>87</v>
      </c>
      <c r="K50" s="116">
        <v>31.182795698924732</v>
      </c>
    </row>
    <row r="51" spans="1:11" ht="14.1" customHeight="1" x14ac:dyDescent="0.2">
      <c r="A51" s="306" t="s">
        <v>274</v>
      </c>
      <c r="B51" s="307" t="s">
        <v>275</v>
      </c>
      <c r="C51" s="308"/>
      <c r="D51" s="113">
        <v>2.3625930242983952</v>
      </c>
      <c r="E51" s="115">
        <v>527</v>
      </c>
      <c r="F51" s="114">
        <v>445</v>
      </c>
      <c r="G51" s="114">
        <v>544</v>
      </c>
      <c r="H51" s="114">
        <v>419</v>
      </c>
      <c r="I51" s="140">
        <v>478</v>
      </c>
      <c r="J51" s="115">
        <v>49</v>
      </c>
      <c r="K51" s="116">
        <v>10.251046025104603</v>
      </c>
    </row>
    <row r="52" spans="1:11" ht="14.1" customHeight="1" x14ac:dyDescent="0.2">
      <c r="A52" s="306">
        <v>71</v>
      </c>
      <c r="B52" s="307" t="s">
        <v>276</v>
      </c>
      <c r="C52" s="308"/>
      <c r="D52" s="113">
        <v>10.508383394602349</v>
      </c>
      <c r="E52" s="115">
        <v>2344</v>
      </c>
      <c r="F52" s="114">
        <v>2013</v>
      </c>
      <c r="G52" s="114">
        <v>2075</v>
      </c>
      <c r="H52" s="114">
        <v>1910</v>
      </c>
      <c r="I52" s="140">
        <v>2334</v>
      </c>
      <c r="J52" s="115">
        <v>10</v>
      </c>
      <c r="K52" s="116">
        <v>0.42844901456726647</v>
      </c>
    </row>
    <row r="53" spans="1:11" ht="14.1" customHeight="1" x14ac:dyDescent="0.2">
      <c r="A53" s="306" t="s">
        <v>277</v>
      </c>
      <c r="B53" s="307" t="s">
        <v>278</v>
      </c>
      <c r="C53" s="308"/>
      <c r="D53" s="113">
        <v>3.7075226396485252</v>
      </c>
      <c r="E53" s="115">
        <v>827</v>
      </c>
      <c r="F53" s="114">
        <v>674</v>
      </c>
      <c r="G53" s="114">
        <v>766</v>
      </c>
      <c r="H53" s="114">
        <v>631</v>
      </c>
      <c r="I53" s="140">
        <v>774</v>
      </c>
      <c r="J53" s="115">
        <v>53</v>
      </c>
      <c r="K53" s="116">
        <v>6.8475452196382429</v>
      </c>
    </row>
    <row r="54" spans="1:11" ht="14.1" customHeight="1" x14ac:dyDescent="0.2">
      <c r="A54" s="306" t="s">
        <v>279</v>
      </c>
      <c r="B54" s="307" t="s">
        <v>280</v>
      </c>
      <c r="C54" s="308"/>
      <c r="D54" s="113">
        <v>5.8504438267730654</v>
      </c>
      <c r="E54" s="115">
        <v>1305</v>
      </c>
      <c r="F54" s="114">
        <v>1192</v>
      </c>
      <c r="G54" s="114">
        <v>1148</v>
      </c>
      <c r="H54" s="114">
        <v>1126</v>
      </c>
      <c r="I54" s="140">
        <v>1365</v>
      </c>
      <c r="J54" s="115">
        <v>-60</v>
      </c>
      <c r="K54" s="116">
        <v>-4.395604395604396</v>
      </c>
    </row>
    <row r="55" spans="1:11" ht="14.1" customHeight="1" x14ac:dyDescent="0.2">
      <c r="A55" s="306">
        <v>72</v>
      </c>
      <c r="B55" s="307" t="s">
        <v>281</v>
      </c>
      <c r="C55" s="308"/>
      <c r="D55" s="113">
        <v>2.497085985833408</v>
      </c>
      <c r="E55" s="115">
        <v>557</v>
      </c>
      <c r="F55" s="114">
        <v>332</v>
      </c>
      <c r="G55" s="114">
        <v>375</v>
      </c>
      <c r="H55" s="114">
        <v>378</v>
      </c>
      <c r="I55" s="140">
        <v>547</v>
      </c>
      <c r="J55" s="115">
        <v>10</v>
      </c>
      <c r="K55" s="116">
        <v>1.8281535648994516</v>
      </c>
    </row>
    <row r="56" spans="1:11" ht="14.1" customHeight="1" x14ac:dyDescent="0.2">
      <c r="A56" s="306" t="s">
        <v>282</v>
      </c>
      <c r="B56" s="307" t="s">
        <v>283</v>
      </c>
      <c r="C56" s="308"/>
      <c r="D56" s="113">
        <v>1.1969873576616157</v>
      </c>
      <c r="E56" s="115">
        <v>267</v>
      </c>
      <c r="F56" s="114">
        <v>124</v>
      </c>
      <c r="G56" s="114">
        <v>164</v>
      </c>
      <c r="H56" s="114">
        <v>124</v>
      </c>
      <c r="I56" s="140">
        <v>252</v>
      </c>
      <c r="J56" s="115">
        <v>15</v>
      </c>
      <c r="K56" s="116">
        <v>5.9523809523809526</v>
      </c>
    </row>
    <row r="57" spans="1:11" ht="14.1" customHeight="1" x14ac:dyDescent="0.2">
      <c r="A57" s="306" t="s">
        <v>284</v>
      </c>
      <c r="B57" s="307" t="s">
        <v>285</v>
      </c>
      <c r="C57" s="308"/>
      <c r="D57" s="113">
        <v>0.83833946023491435</v>
      </c>
      <c r="E57" s="115">
        <v>187</v>
      </c>
      <c r="F57" s="114">
        <v>151</v>
      </c>
      <c r="G57" s="114">
        <v>154</v>
      </c>
      <c r="H57" s="114">
        <v>173</v>
      </c>
      <c r="I57" s="140">
        <v>184</v>
      </c>
      <c r="J57" s="115">
        <v>3</v>
      </c>
      <c r="K57" s="116">
        <v>1.6304347826086956</v>
      </c>
    </row>
    <row r="58" spans="1:11" ht="14.1" customHeight="1" x14ac:dyDescent="0.2">
      <c r="A58" s="306">
        <v>73</v>
      </c>
      <c r="B58" s="307" t="s">
        <v>286</v>
      </c>
      <c r="C58" s="308"/>
      <c r="D58" s="113">
        <v>1.2552676409934547</v>
      </c>
      <c r="E58" s="115">
        <v>280</v>
      </c>
      <c r="F58" s="114">
        <v>191</v>
      </c>
      <c r="G58" s="114">
        <v>291</v>
      </c>
      <c r="H58" s="114">
        <v>247</v>
      </c>
      <c r="I58" s="140">
        <v>253</v>
      </c>
      <c r="J58" s="115">
        <v>27</v>
      </c>
      <c r="K58" s="116">
        <v>10.671936758893281</v>
      </c>
    </row>
    <row r="59" spans="1:11" ht="14.1" customHeight="1" x14ac:dyDescent="0.2">
      <c r="A59" s="306" t="s">
        <v>287</v>
      </c>
      <c r="B59" s="307" t="s">
        <v>288</v>
      </c>
      <c r="C59" s="308"/>
      <c r="D59" s="113">
        <v>0.75764368331390652</v>
      </c>
      <c r="E59" s="115">
        <v>169</v>
      </c>
      <c r="F59" s="114">
        <v>115</v>
      </c>
      <c r="G59" s="114">
        <v>170</v>
      </c>
      <c r="H59" s="114">
        <v>150</v>
      </c>
      <c r="I59" s="140">
        <v>141</v>
      </c>
      <c r="J59" s="115">
        <v>28</v>
      </c>
      <c r="K59" s="116">
        <v>19.858156028368793</v>
      </c>
    </row>
    <row r="60" spans="1:11" ht="14.1" customHeight="1" x14ac:dyDescent="0.2">
      <c r="A60" s="306">
        <v>81</v>
      </c>
      <c r="B60" s="307" t="s">
        <v>289</v>
      </c>
      <c r="C60" s="308"/>
      <c r="D60" s="113">
        <v>6.8277593472608267</v>
      </c>
      <c r="E60" s="115">
        <v>1523</v>
      </c>
      <c r="F60" s="114">
        <v>1162</v>
      </c>
      <c r="G60" s="114">
        <v>1375</v>
      </c>
      <c r="H60" s="114">
        <v>1248</v>
      </c>
      <c r="I60" s="140">
        <v>1470</v>
      </c>
      <c r="J60" s="115">
        <v>53</v>
      </c>
      <c r="K60" s="116">
        <v>3.6054421768707483</v>
      </c>
    </row>
    <row r="61" spans="1:11" ht="14.1" customHeight="1" x14ac:dyDescent="0.2">
      <c r="A61" s="306" t="s">
        <v>290</v>
      </c>
      <c r="B61" s="307" t="s">
        <v>291</v>
      </c>
      <c r="C61" s="308"/>
      <c r="D61" s="113">
        <v>2.4881197883977406</v>
      </c>
      <c r="E61" s="115">
        <v>555</v>
      </c>
      <c r="F61" s="114">
        <v>336</v>
      </c>
      <c r="G61" s="114">
        <v>383</v>
      </c>
      <c r="H61" s="114">
        <v>451</v>
      </c>
      <c r="I61" s="140">
        <v>489</v>
      </c>
      <c r="J61" s="115">
        <v>66</v>
      </c>
      <c r="K61" s="116">
        <v>13.496932515337424</v>
      </c>
    </row>
    <row r="62" spans="1:11" ht="14.1" customHeight="1" x14ac:dyDescent="0.2">
      <c r="A62" s="306" t="s">
        <v>292</v>
      </c>
      <c r="B62" s="307" t="s">
        <v>293</v>
      </c>
      <c r="C62" s="308"/>
      <c r="D62" s="113">
        <v>2.0667085089213666</v>
      </c>
      <c r="E62" s="115">
        <v>461</v>
      </c>
      <c r="F62" s="114">
        <v>468</v>
      </c>
      <c r="G62" s="114">
        <v>569</v>
      </c>
      <c r="H62" s="114">
        <v>423</v>
      </c>
      <c r="I62" s="140">
        <v>549</v>
      </c>
      <c r="J62" s="115">
        <v>-88</v>
      </c>
      <c r="K62" s="116">
        <v>-16.029143897996356</v>
      </c>
    </row>
    <row r="63" spans="1:11" ht="14.1" customHeight="1" x14ac:dyDescent="0.2">
      <c r="A63" s="306"/>
      <c r="B63" s="307" t="s">
        <v>294</v>
      </c>
      <c r="C63" s="308"/>
      <c r="D63" s="113">
        <v>1.7753070922621716</v>
      </c>
      <c r="E63" s="115">
        <v>396</v>
      </c>
      <c r="F63" s="114">
        <v>411</v>
      </c>
      <c r="G63" s="114">
        <v>474</v>
      </c>
      <c r="H63" s="114">
        <v>377</v>
      </c>
      <c r="I63" s="140">
        <v>466</v>
      </c>
      <c r="J63" s="115">
        <v>-70</v>
      </c>
      <c r="K63" s="116">
        <v>-15.021459227467812</v>
      </c>
    </row>
    <row r="64" spans="1:11" ht="14.1" customHeight="1" x14ac:dyDescent="0.2">
      <c r="A64" s="306" t="s">
        <v>295</v>
      </c>
      <c r="B64" s="307" t="s">
        <v>296</v>
      </c>
      <c r="C64" s="308"/>
      <c r="D64" s="113">
        <v>0.82489016408141302</v>
      </c>
      <c r="E64" s="115">
        <v>184</v>
      </c>
      <c r="F64" s="114">
        <v>113</v>
      </c>
      <c r="G64" s="114">
        <v>132</v>
      </c>
      <c r="H64" s="114">
        <v>118</v>
      </c>
      <c r="I64" s="140">
        <v>148</v>
      </c>
      <c r="J64" s="115">
        <v>36</v>
      </c>
      <c r="K64" s="116">
        <v>24.324324324324323</v>
      </c>
    </row>
    <row r="65" spans="1:11" ht="14.1" customHeight="1" x14ac:dyDescent="0.2">
      <c r="A65" s="306" t="s">
        <v>297</v>
      </c>
      <c r="B65" s="307" t="s">
        <v>298</v>
      </c>
      <c r="C65" s="308"/>
      <c r="D65" s="113">
        <v>0.56038733972922083</v>
      </c>
      <c r="E65" s="115">
        <v>125</v>
      </c>
      <c r="F65" s="114">
        <v>107</v>
      </c>
      <c r="G65" s="114">
        <v>107</v>
      </c>
      <c r="H65" s="114">
        <v>100</v>
      </c>
      <c r="I65" s="140">
        <v>129</v>
      </c>
      <c r="J65" s="115">
        <v>-4</v>
      </c>
      <c r="K65" s="116">
        <v>-3.1007751937984498</v>
      </c>
    </row>
    <row r="66" spans="1:11" ht="14.1" customHeight="1" x14ac:dyDescent="0.2">
      <c r="A66" s="306">
        <v>82</v>
      </c>
      <c r="B66" s="307" t="s">
        <v>299</v>
      </c>
      <c r="C66" s="308"/>
      <c r="D66" s="113">
        <v>3.2233479781224781</v>
      </c>
      <c r="E66" s="115">
        <v>719</v>
      </c>
      <c r="F66" s="114">
        <v>545</v>
      </c>
      <c r="G66" s="114">
        <v>699</v>
      </c>
      <c r="H66" s="114">
        <v>599</v>
      </c>
      <c r="I66" s="140">
        <v>702</v>
      </c>
      <c r="J66" s="115">
        <v>17</v>
      </c>
      <c r="K66" s="116">
        <v>2.4216524216524218</v>
      </c>
    </row>
    <row r="67" spans="1:11" ht="14.1" customHeight="1" x14ac:dyDescent="0.2">
      <c r="A67" s="306" t="s">
        <v>300</v>
      </c>
      <c r="B67" s="307" t="s">
        <v>301</v>
      </c>
      <c r="C67" s="308"/>
      <c r="D67" s="113">
        <v>1.519770465345647</v>
      </c>
      <c r="E67" s="115">
        <v>339</v>
      </c>
      <c r="F67" s="114">
        <v>369</v>
      </c>
      <c r="G67" s="114">
        <v>440</v>
      </c>
      <c r="H67" s="114">
        <v>375</v>
      </c>
      <c r="I67" s="140">
        <v>365</v>
      </c>
      <c r="J67" s="115">
        <v>-26</v>
      </c>
      <c r="K67" s="116">
        <v>-7.1232876712328768</v>
      </c>
    </row>
    <row r="68" spans="1:11" ht="14.1" customHeight="1" x14ac:dyDescent="0.2">
      <c r="A68" s="306" t="s">
        <v>302</v>
      </c>
      <c r="B68" s="307" t="s">
        <v>303</v>
      </c>
      <c r="C68" s="308"/>
      <c r="D68" s="113">
        <v>0.81144086792791181</v>
      </c>
      <c r="E68" s="115">
        <v>181</v>
      </c>
      <c r="F68" s="114">
        <v>118</v>
      </c>
      <c r="G68" s="114">
        <v>180</v>
      </c>
      <c r="H68" s="114">
        <v>149</v>
      </c>
      <c r="I68" s="140">
        <v>235</v>
      </c>
      <c r="J68" s="115">
        <v>-54</v>
      </c>
      <c r="K68" s="116">
        <v>-22.978723404255319</v>
      </c>
    </row>
    <row r="69" spans="1:11" ht="14.1" customHeight="1" x14ac:dyDescent="0.2">
      <c r="A69" s="306">
        <v>83</v>
      </c>
      <c r="B69" s="307" t="s">
        <v>304</v>
      </c>
      <c r="C69" s="308"/>
      <c r="D69" s="113">
        <v>3.7075226396485252</v>
      </c>
      <c r="E69" s="115">
        <v>827</v>
      </c>
      <c r="F69" s="114">
        <v>632</v>
      </c>
      <c r="G69" s="114">
        <v>1641</v>
      </c>
      <c r="H69" s="114">
        <v>663</v>
      </c>
      <c r="I69" s="140">
        <v>800</v>
      </c>
      <c r="J69" s="115">
        <v>27</v>
      </c>
      <c r="K69" s="116">
        <v>3.375</v>
      </c>
    </row>
    <row r="70" spans="1:11" ht="14.1" customHeight="1" x14ac:dyDescent="0.2">
      <c r="A70" s="306" t="s">
        <v>305</v>
      </c>
      <c r="B70" s="307" t="s">
        <v>306</v>
      </c>
      <c r="C70" s="308"/>
      <c r="D70" s="113">
        <v>2.8691831794136107</v>
      </c>
      <c r="E70" s="115">
        <v>640</v>
      </c>
      <c r="F70" s="114">
        <v>460</v>
      </c>
      <c r="G70" s="114">
        <v>1457</v>
      </c>
      <c r="H70" s="114">
        <v>498</v>
      </c>
      <c r="I70" s="140">
        <v>620</v>
      </c>
      <c r="J70" s="115">
        <v>20</v>
      </c>
      <c r="K70" s="116">
        <v>3.225806451612903</v>
      </c>
    </row>
    <row r="71" spans="1:11" ht="14.1" customHeight="1" x14ac:dyDescent="0.2">
      <c r="A71" s="306"/>
      <c r="B71" s="307" t="s">
        <v>307</v>
      </c>
      <c r="C71" s="308"/>
      <c r="D71" s="113">
        <v>1.5511521563704833</v>
      </c>
      <c r="E71" s="115">
        <v>346</v>
      </c>
      <c r="F71" s="114">
        <v>259</v>
      </c>
      <c r="G71" s="114">
        <v>920</v>
      </c>
      <c r="H71" s="114">
        <v>252</v>
      </c>
      <c r="I71" s="140">
        <v>332</v>
      </c>
      <c r="J71" s="115">
        <v>14</v>
      </c>
      <c r="K71" s="116">
        <v>4.2168674698795181</v>
      </c>
    </row>
    <row r="72" spans="1:11" ht="14.1" customHeight="1" x14ac:dyDescent="0.2">
      <c r="A72" s="306">
        <v>84</v>
      </c>
      <c r="B72" s="307" t="s">
        <v>308</v>
      </c>
      <c r="C72" s="308"/>
      <c r="D72" s="113">
        <v>1.421142293553304</v>
      </c>
      <c r="E72" s="115">
        <v>317</v>
      </c>
      <c r="F72" s="114">
        <v>256</v>
      </c>
      <c r="G72" s="114">
        <v>437</v>
      </c>
      <c r="H72" s="114">
        <v>236</v>
      </c>
      <c r="I72" s="140">
        <v>287</v>
      </c>
      <c r="J72" s="115">
        <v>30</v>
      </c>
      <c r="K72" s="116">
        <v>10.452961672473867</v>
      </c>
    </row>
    <row r="73" spans="1:11" ht="14.1" customHeight="1" x14ac:dyDescent="0.2">
      <c r="A73" s="306" t="s">
        <v>309</v>
      </c>
      <c r="B73" s="307" t="s">
        <v>310</v>
      </c>
      <c r="C73" s="308"/>
      <c r="D73" s="113">
        <v>0.56038733972922083</v>
      </c>
      <c r="E73" s="115">
        <v>125</v>
      </c>
      <c r="F73" s="114">
        <v>116</v>
      </c>
      <c r="G73" s="114">
        <v>255</v>
      </c>
      <c r="H73" s="114">
        <v>102</v>
      </c>
      <c r="I73" s="140">
        <v>140</v>
      </c>
      <c r="J73" s="115">
        <v>-15</v>
      </c>
      <c r="K73" s="116">
        <v>-10.714285714285714</v>
      </c>
    </row>
    <row r="74" spans="1:11" ht="14.1" customHeight="1" x14ac:dyDescent="0.2">
      <c r="A74" s="306" t="s">
        <v>311</v>
      </c>
      <c r="B74" s="307" t="s">
        <v>312</v>
      </c>
      <c r="C74" s="308"/>
      <c r="D74" s="113">
        <v>0.17484084999551691</v>
      </c>
      <c r="E74" s="115">
        <v>39</v>
      </c>
      <c r="F74" s="114">
        <v>21</v>
      </c>
      <c r="G74" s="114">
        <v>31</v>
      </c>
      <c r="H74" s="114">
        <v>27</v>
      </c>
      <c r="I74" s="140">
        <v>24</v>
      </c>
      <c r="J74" s="115">
        <v>15</v>
      </c>
      <c r="K74" s="116">
        <v>62.5</v>
      </c>
    </row>
    <row r="75" spans="1:11" ht="14.1" customHeight="1" x14ac:dyDescent="0.2">
      <c r="A75" s="306" t="s">
        <v>313</v>
      </c>
      <c r="B75" s="307" t="s">
        <v>314</v>
      </c>
      <c r="C75" s="308"/>
      <c r="D75" s="113">
        <v>6.2763382049672731E-2</v>
      </c>
      <c r="E75" s="115">
        <v>14</v>
      </c>
      <c r="F75" s="114">
        <v>7</v>
      </c>
      <c r="G75" s="114">
        <v>16</v>
      </c>
      <c r="H75" s="114">
        <v>12</v>
      </c>
      <c r="I75" s="140">
        <v>10</v>
      </c>
      <c r="J75" s="115">
        <v>4</v>
      </c>
      <c r="K75" s="116">
        <v>40</v>
      </c>
    </row>
    <row r="76" spans="1:11" ht="14.1" customHeight="1" x14ac:dyDescent="0.2">
      <c r="A76" s="306">
        <v>91</v>
      </c>
      <c r="B76" s="307" t="s">
        <v>315</v>
      </c>
      <c r="C76" s="308"/>
      <c r="D76" s="113">
        <v>0.15242535640634808</v>
      </c>
      <c r="E76" s="115">
        <v>34</v>
      </c>
      <c r="F76" s="114">
        <v>29</v>
      </c>
      <c r="G76" s="114">
        <v>43</v>
      </c>
      <c r="H76" s="114">
        <v>25</v>
      </c>
      <c r="I76" s="140">
        <v>34</v>
      </c>
      <c r="J76" s="115">
        <v>0</v>
      </c>
      <c r="K76" s="116">
        <v>0</v>
      </c>
    </row>
    <row r="77" spans="1:11" ht="14.1" customHeight="1" x14ac:dyDescent="0.2">
      <c r="A77" s="306">
        <v>92</v>
      </c>
      <c r="B77" s="307" t="s">
        <v>316</v>
      </c>
      <c r="C77" s="308"/>
      <c r="D77" s="113">
        <v>2.1294718909710393</v>
      </c>
      <c r="E77" s="115">
        <v>475</v>
      </c>
      <c r="F77" s="114">
        <v>470</v>
      </c>
      <c r="G77" s="114">
        <v>439</v>
      </c>
      <c r="H77" s="114">
        <v>433</v>
      </c>
      <c r="I77" s="140">
        <v>428</v>
      </c>
      <c r="J77" s="115">
        <v>47</v>
      </c>
      <c r="K77" s="116">
        <v>10.981308411214954</v>
      </c>
    </row>
    <row r="78" spans="1:11" ht="14.1" customHeight="1" x14ac:dyDescent="0.2">
      <c r="A78" s="306">
        <v>93</v>
      </c>
      <c r="B78" s="307" t="s">
        <v>317</v>
      </c>
      <c r="C78" s="308"/>
      <c r="D78" s="113">
        <v>0.11207746794584417</v>
      </c>
      <c r="E78" s="115">
        <v>25</v>
      </c>
      <c r="F78" s="114">
        <v>28</v>
      </c>
      <c r="G78" s="114">
        <v>37</v>
      </c>
      <c r="H78" s="114">
        <v>20</v>
      </c>
      <c r="I78" s="140">
        <v>18</v>
      </c>
      <c r="J78" s="115">
        <v>7</v>
      </c>
      <c r="K78" s="116">
        <v>38.888888888888886</v>
      </c>
    </row>
    <row r="79" spans="1:11" ht="14.1" customHeight="1" x14ac:dyDescent="0.2">
      <c r="A79" s="306">
        <v>94</v>
      </c>
      <c r="B79" s="307" t="s">
        <v>318</v>
      </c>
      <c r="C79" s="308"/>
      <c r="D79" s="113">
        <v>1.075943692280104</v>
      </c>
      <c r="E79" s="115">
        <v>240</v>
      </c>
      <c r="F79" s="114">
        <v>174</v>
      </c>
      <c r="G79" s="114">
        <v>299</v>
      </c>
      <c r="H79" s="114">
        <v>325</v>
      </c>
      <c r="I79" s="140">
        <v>313</v>
      </c>
      <c r="J79" s="115">
        <v>-73</v>
      </c>
      <c r="K79" s="116">
        <v>-23.322683706070286</v>
      </c>
    </row>
    <row r="80" spans="1:11" ht="14.1" customHeight="1" x14ac:dyDescent="0.2">
      <c r="A80" s="306" t="s">
        <v>319</v>
      </c>
      <c r="B80" s="307" t="s">
        <v>320</v>
      </c>
      <c r="C80" s="308"/>
      <c r="D80" s="113" t="s">
        <v>514</v>
      </c>
      <c r="E80" s="115" t="s">
        <v>514</v>
      </c>
      <c r="F80" s="114">
        <v>0</v>
      </c>
      <c r="G80" s="114" t="s">
        <v>514</v>
      </c>
      <c r="H80" s="114" t="s">
        <v>514</v>
      </c>
      <c r="I80" s="140" t="s">
        <v>514</v>
      </c>
      <c r="J80" s="115" t="s">
        <v>514</v>
      </c>
      <c r="K80" s="116" t="s">
        <v>514</v>
      </c>
    </row>
    <row r="81" spans="1:11" ht="14.1" customHeight="1" x14ac:dyDescent="0.2">
      <c r="A81" s="310" t="s">
        <v>321</v>
      </c>
      <c r="B81" s="311" t="s">
        <v>334</v>
      </c>
      <c r="C81" s="312"/>
      <c r="D81" s="125">
        <v>0.12104366538151171</v>
      </c>
      <c r="E81" s="143">
        <v>27</v>
      </c>
      <c r="F81" s="144">
        <v>37</v>
      </c>
      <c r="G81" s="144">
        <v>87</v>
      </c>
      <c r="H81" s="144">
        <v>60</v>
      </c>
      <c r="I81" s="145">
        <v>54</v>
      </c>
      <c r="J81" s="143">
        <v>-27</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211533</v>
      </c>
      <c r="C10" s="114">
        <v>119263</v>
      </c>
      <c r="D10" s="114">
        <v>92270</v>
      </c>
      <c r="E10" s="114">
        <v>168628</v>
      </c>
      <c r="F10" s="114">
        <v>39582</v>
      </c>
      <c r="G10" s="114">
        <v>23244</v>
      </c>
      <c r="H10" s="114">
        <v>56759</v>
      </c>
      <c r="I10" s="115">
        <v>61317</v>
      </c>
      <c r="J10" s="114">
        <v>44572</v>
      </c>
      <c r="K10" s="114">
        <v>16745</v>
      </c>
      <c r="L10" s="423">
        <v>15332</v>
      </c>
      <c r="M10" s="424">
        <v>16889</v>
      </c>
    </row>
    <row r="11" spans="1:13" ht="11.1" customHeight="1" x14ac:dyDescent="0.2">
      <c r="A11" s="422" t="s">
        <v>388</v>
      </c>
      <c r="B11" s="115">
        <v>212240</v>
      </c>
      <c r="C11" s="114">
        <v>120116</v>
      </c>
      <c r="D11" s="114">
        <v>92124</v>
      </c>
      <c r="E11" s="114">
        <v>169199</v>
      </c>
      <c r="F11" s="114">
        <v>39807</v>
      </c>
      <c r="G11" s="114">
        <v>22372</v>
      </c>
      <c r="H11" s="114">
        <v>57603</v>
      </c>
      <c r="I11" s="115">
        <v>61835</v>
      </c>
      <c r="J11" s="114">
        <v>45051</v>
      </c>
      <c r="K11" s="114">
        <v>16784</v>
      </c>
      <c r="L11" s="423">
        <v>14436</v>
      </c>
      <c r="M11" s="424">
        <v>13863</v>
      </c>
    </row>
    <row r="12" spans="1:13" ht="11.1" customHeight="1" x14ac:dyDescent="0.2">
      <c r="A12" s="422" t="s">
        <v>389</v>
      </c>
      <c r="B12" s="115">
        <v>216729</v>
      </c>
      <c r="C12" s="114">
        <v>122728</v>
      </c>
      <c r="D12" s="114">
        <v>94001</v>
      </c>
      <c r="E12" s="114">
        <v>173253</v>
      </c>
      <c r="F12" s="114">
        <v>40090</v>
      </c>
      <c r="G12" s="114">
        <v>25132</v>
      </c>
      <c r="H12" s="114">
        <v>58708</v>
      </c>
      <c r="I12" s="115">
        <v>62702</v>
      </c>
      <c r="J12" s="114">
        <v>45095</v>
      </c>
      <c r="K12" s="114">
        <v>17607</v>
      </c>
      <c r="L12" s="423">
        <v>21963</v>
      </c>
      <c r="M12" s="424">
        <v>18535</v>
      </c>
    </row>
    <row r="13" spans="1:13" s="110" customFormat="1" ht="11.1" customHeight="1" x14ac:dyDescent="0.2">
      <c r="A13" s="422" t="s">
        <v>390</v>
      </c>
      <c r="B13" s="115">
        <v>216147</v>
      </c>
      <c r="C13" s="114">
        <v>122023</v>
      </c>
      <c r="D13" s="114">
        <v>94124</v>
      </c>
      <c r="E13" s="114">
        <v>172371</v>
      </c>
      <c r="F13" s="114">
        <v>40306</v>
      </c>
      <c r="G13" s="114">
        <v>24424</v>
      </c>
      <c r="H13" s="114">
        <v>59494</v>
      </c>
      <c r="I13" s="115">
        <v>62924</v>
      </c>
      <c r="J13" s="114">
        <v>45335</v>
      </c>
      <c r="K13" s="114">
        <v>17589</v>
      </c>
      <c r="L13" s="423">
        <v>13906</v>
      </c>
      <c r="M13" s="424">
        <v>15325</v>
      </c>
    </row>
    <row r="14" spans="1:13" ht="15" customHeight="1" x14ac:dyDescent="0.2">
      <c r="A14" s="422" t="s">
        <v>391</v>
      </c>
      <c r="B14" s="115">
        <v>215873</v>
      </c>
      <c r="C14" s="114">
        <v>121954</v>
      </c>
      <c r="D14" s="114">
        <v>93919</v>
      </c>
      <c r="E14" s="114">
        <v>167191</v>
      </c>
      <c r="F14" s="114">
        <v>45812</v>
      </c>
      <c r="G14" s="114">
        <v>23581</v>
      </c>
      <c r="H14" s="114">
        <v>60169</v>
      </c>
      <c r="I14" s="115">
        <v>62670</v>
      </c>
      <c r="J14" s="114">
        <v>45100</v>
      </c>
      <c r="K14" s="114">
        <v>17570</v>
      </c>
      <c r="L14" s="423">
        <v>17146</v>
      </c>
      <c r="M14" s="424">
        <v>17306</v>
      </c>
    </row>
    <row r="15" spans="1:13" ht="11.1" customHeight="1" x14ac:dyDescent="0.2">
      <c r="A15" s="422" t="s">
        <v>388</v>
      </c>
      <c r="B15" s="115">
        <v>217071</v>
      </c>
      <c r="C15" s="114">
        <v>122975</v>
      </c>
      <c r="D15" s="114">
        <v>94096</v>
      </c>
      <c r="E15" s="114">
        <v>167248</v>
      </c>
      <c r="F15" s="114">
        <v>47072</v>
      </c>
      <c r="G15" s="114">
        <v>22891</v>
      </c>
      <c r="H15" s="114">
        <v>61156</v>
      </c>
      <c r="I15" s="115">
        <v>63447</v>
      </c>
      <c r="J15" s="114">
        <v>45758</v>
      </c>
      <c r="K15" s="114">
        <v>17689</v>
      </c>
      <c r="L15" s="423">
        <v>15947</v>
      </c>
      <c r="M15" s="424">
        <v>14886</v>
      </c>
    </row>
    <row r="16" spans="1:13" ht="11.1" customHeight="1" x14ac:dyDescent="0.2">
      <c r="A16" s="422" t="s">
        <v>389</v>
      </c>
      <c r="B16" s="115">
        <v>221469</v>
      </c>
      <c r="C16" s="114">
        <v>125566</v>
      </c>
      <c r="D16" s="114">
        <v>95903</v>
      </c>
      <c r="E16" s="114">
        <v>171958</v>
      </c>
      <c r="F16" s="114">
        <v>47858</v>
      </c>
      <c r="G16" s="114">
        <v>25570</v>
      </c>
      <c r="H16" s="114">
        <v>62229</v>
      </c>
      <c r="I16" s="115">
        <v>63522</v>
      </c>
      <c r="J16" s="114">
        <v>45146</v>
      </c>
      <c r="K16" s="114">
        <v>18376</v>
      </c>
      <c r="L16" s="423">
        <v>23650</v>
      </c>
      <c r="M16" s="424">
        <v>19520</v>
      </c>
    </row>
    <row r="17" spans="1:13" s="110" customFormat="1" ht="11.1" customHeight="1" x14ac:dyDescent="0.2">
      <c r="A17" s="422" t="s">
        <v>390</v>
      </c>
      <c r="B17" s="115">
        <v>220498</v>
      </c>
      <c r="C17" s="114">
        <v>124185</v>
      </c>
      <c r="D17" s="114">
        <v>96313</v>
      </c>
      <c r="E17" s="114">
        <v>171779</v>
      </c>
      <c r="F17" s="114">
        <v>48337</v>
      </c>
      <c r="G17" s="114">
        <v>24572</v>
      </c>
      <c r="H17" s="114">
        <v>62957</v>
      </c>
      <c r="I17" s="115">
        <v>63486</v>
      </c>
      <c r="J17" s="114">
        <v>45074</v>
      </c>
      <c r="K17" s="114">
        <v>18412</v>
      </c>
      <c r="L17" s="423">
        <v>14022</v>
      </c>
      <c r="M17" s="424">
        <v>15341</v>
      </c>
    </row>
    <row r="18" spans="1:13" ht="15" customHeight="1" x14ac:dyDescent="0.2">
      <c r="A18" s="422" t="s">
        <v>392</v>
      </c>
      <c r="B18" s="115">
        <v>219983</v>
      </c>
      <c r="C18" s="114">
        <v>123800</v>
      </c>
      <c r="D18" s="114">
        <v>96183</v>
      </c>
      <c r="E18" s="114">
        <v>169884</v>
      </c>
      <c r="F18" s="114">
        <v>49681</v>
      </c>
      <c r="G18" s="114">
        <v>23657</v>
      </c>
      <c r="H18" s="114">
        <v>63773</v>
      </c>
      <c r="I18" s="115">
        <v>62908</v>
      </c>
      <c r="J18" s="114">
        <v>44811</v>
      </c>
      <c r="K18" s="114">
        <v>18097</v>
      </c>
      <c r="L18" s="423">
        <v>18276</v>
      </c>
      <c r="M18" s="424">
        <v>19053</v>
      </c>
    </row>
    <row r="19" spans="1:13" ht="11.1" customHeight="1" x14ac:dyDescent="0.2">
      <c r="A19" s="422" t="s">
        <v>388</v>
      </c>
      <c r="B19" s="115">
        <v>220033</v>
      </c>
      <c r="C19" s="114">
        <v>124173</v>
      </c>
      <c r="D19" s="114">
        <v>95860</v>
      </c>
      <c r="E19" s="114">
        <v>169412</v>
      </c>
      <c r="F19" s="114">
        <v>50230</v>
      </c>
      <c r="G19" s="114">
        <v>22499</v>
      </c>
      <c r="H19" s="114">
        <v>64834</v>
      </c>
      <c r="I19" s="115">
        <v>64128</v>
      </c>
      <c r="J19" s="114">
        <v>45674</v>
      </c>
      <c r="K19" s="114">
        <v>18454</v>
      </c>
      <c r="L19" s="423">
        <v>15737</v>
      </c>
      <c r="M19" s="424">
        <v>15790</v>
      </c>
    </row>
    <row r="20" spans="1:13" ht="11.1" customHeight="1" x14ac:dyDescent="0.2">
      <c r="A20" s="422" t="s">
        <v>389</v>
      </c>
      <c r="B20" s="115">
        <v>224059</v>
      </c>
      <c r="C20" s="114">
        <v>126283</v>
      </c>
      <c r="D20" s="114">
        <v>97776</v>
      </c>
      <c r="E20" s="114">
        <v>172864</v>
      </c>
      <c r="F20" s="114">
        <v>50771</v>
      </c>
      <c r="G20" s="114">
        <v>24997</v>
      </c>
      <c r="H20" s="114">
        <v>66090</v>
      </c>
      <c r="I20" s="115">
        <v>64154</v>
      </c>
      <c r="J20" s="114">
        <v>44980</v>
      </c>
      <c r="K20" s="114">
        <v>19174</v>
      </c>
      <c r="L20" s="423">
        <v>22121</v>
      </c>
      <c r="M20" s="424">
        <v>19073</v>
      </c>
    </row>
    <row r="21" spans="1:13" s="110" customFormat="1" ht="11.1" customHeight="1" x14ac:dyDescent="0.2">
      <c r="A21" s="422" t="s">
        <v>390</v>
      </c>
      <c r="B21" s="115">
        <v>223088</v>
      </c>
      <c r="C21" s="114">
        <v>124845</v>
      </c>
      <c r="D21" s="114">
        <v>98243</v>
      </c>
      <c r="E21" s="114">
        <v>171835</v>
      </c>
      <c r="F21" s="114">
        <v>51119</v>
      </c>
      <c r="G21" s="114">
        <v>24113</v>
      </c>
      <c r="H21" s="114">
        <v>66806</v>
      </c>
      <c r="I21" s="115">
        <v>64851</v>
      </c>
      <c r="J21" s="114">
        <v>45437</v>
      </c>
      <c r="K21" s="114">
        <v>19414</v>
      </c>
      <c r="L21" s="423">
        <v>12660</v>
      </c>
      <c r="M21" s="424">
        <v>14281</v>
      </c>
    </row>
    <row r="22" spans="1:13" ht="15" customHeight="1" x14ac:dyDescent="0.2">
      <c r="A22" s="422" t="s">
        <v>393</v>
      </c>
      <c r="B22" s="115">
        <v>222441</v>
      </c>
      <c r="C22" s="114">
        <v>124270</v>
      </c>
      <c r="D22" s="114">
        <v>98171</v>
      </c>
      <c r="E22" s="114">
        <v>170546</v>
      </c>
      <c r="F22" s="114">
        <v>51359</v>
      </c>
      <c r="G22" s="114">
        <v>22984</v>
      </c>
      <c r="H22" s="114">
        <v>67791</v>
      </c>
      <c r="I22" s="115">
        <v>64293</v>
      </c>
      <c r="J22" s="114">
        <v>45047</v>
      </c>
      <c r="K22" s="114">
        <v>19246</v>
      </c>
      <c r="L22" s="423">
        <v>16430</v>
      </c>
      <c r="M22" s="424">
        <v>17213</v>
      </c>
    </row>
    <row r="23" spans="1:13" ht="11.1" customHeight="1" x14ac:dyDescent="0.2">
      <c r="A23" s="422" t="s">
        <v>388</v>
      </c>
      <c r="B23" s="115">
        <v>222398</v>
      </c>
      <c r="C23" s="114">
        <v>124669</v>
      </c>
      <c r="D23" s="114">
        <v>97729</v>
      </c>
      <c r="E23" s="114">
        <v>170174</v>
      </c>
      <c r="F23" s="114">
        <v>51624</v>
      </c>
      <c r="G23" s="114">
        <v>22036</v>
      </c>
      <c r="H23" s="114">
        <v>68767</v>
      </c>
      <c r="I23" s="115">
        <v>65512</v>
      </c>
      <c r="J23" s="114">
        <v>46025</v>
      </c>
      <c r="K23" s="114">
        <v>19487</v>
      </c>
      <c r="L23" s="423">
        <v>14197</v>
      </c>
      <c r="M23" s="424">
        <v>14411</v>
      </c>
    </row>
    <row r="24" spans="1:13" ht="11.1" customHeight="1" x14ac:dyDescent="0.2">
      <c r="A24" s="422" t="s">
        <v>389</v>
      </c>
      <c r="B24" s="115">
        <v>227101</v>
      </c>
      <c r="C24" s="114">
        <v>127424</v>
      </c>
      <c r="D24" s="114">
        <v>99677</v>
      </c>
      <c r="E24" s="114">
        <v>171787</v>
      </c>
      <c r="F24" s="114">
        <v>52139</v>
      </c>
      <c r="G24" s="114">
        <v>24907</v>
      </c>
      <c r="H24" s="114">
        <v>69787</v>
      </c>
      <c r="I24" s="115">
        <v>65857</v>
      </c>
      <c r="J24" s="114">
        <v>45480</v>
      </c>
      <c r="K24" s="114">
        <v>20377</v>
      </c>
      <c r="L24" s="423">
        <v>22008</v>
      </c>
      <c r="M24" s="424">
        <v>17985</v>
      </c>
    </row>
    <row r="25" spans="1:13" s="110" customFormat="1" ht="11.1" customHeight="1" x14ac:dyDescent="0.2">
      <c r="A25" s="422" t="s">
        <v>390</v>
      </c>
      <c r="B25" s="115">
        <v>225680</v>
      </c>
      <c r="C25" s="114">
        <v>126176</v>
      </c>
      <c r="D25" s="114">
        <v>99504</v>
      </c>
      <c r="E25" s="114">
        <v>170223</v>
      </c>
      <c r="F25" s="114">
        <v>52271</v>
      </c>
      <c r="G25" s="114">
        <v>24103</v>
      </c>
      <c r="H25" s="114">
        <v>70291</v>
      </c>
      <c r="I25" s="115">
        <v>65736</v>
      </c>
      <c r="J25" s="114">
        <v>45579</v>
      </c>
      <c r="K25" s="114">
        <v>20157</v>
      </c>
      <c r="L25" s="423">
        <v>12669</v>
      </c>
      <c r="M25" s="424">
        <v>14729</v>
      </c>
    </row>
    <row r="26" spans="1:13" ht="15" customHeight="1" x14ac:dyDescent="0.2">
      <c r="A26" s="422" t="s">
        <v>394</v>
      </c>
      <c r="B26" s="115">
        <v>225319</v>
      </c>
      <c r="C26" s="114">
        <v>126054</v>
      </c>
      <c r="D26" s="114">
        <v>99265</v>
      </c>
      <c r="E26" s="114">
        <v>169737</v>
      </c>
      <c r="F26" s="114">
        <v>52392</v>
      </c>
      <c r="G26" s="114">
        <v>23176</v>
      </c>
      <c r="H26" s="114">
        <v>71003</v>
      </c>
      <c r="I26" s="115">
        <v>64929</v>
      </c>
      <c r="J26" s="114">
        <v>45075</v>
      </c>
      <c r="K26" s="114">
        <v>19854</v>
      </c>
      <c r="L26" s="423">
        <v>16979</v>
      </c>
      <c r="M26" s="424">
        <v>17274</v>
      </c>
    </row>
    <row r="27" spans="1:13" ht="11.1" customHeight="1" x14ac:dyDescent="0.2">
      <c r="A27" s="422" t="s">
        <v>388</v>
      </c>
      <c r="B27" s="115">
        <v>226539</v>
      </c>
      <c r="C27" s="114">
        <v>126990</v>
      </c>
      <c r="D27" s="114">
        <v>99549</v>
      </c>
      <c r="E27" s="114">
        <v>170225</v>
      </c>
      <c r="F27" s="114">
        <v>53175</v>
      </c>
      <c r="G27" s="114">
        <v>22327</v>
      </c>
      <c r="H27" s="114">
        <v>72250</v>
      </c>
      <c r="I27" s="115">
        <v>65797</v>
      </c>
      <c r="J27" s="114">
        <v>45772</v>
      </c>
      <c r="K27" s="114">
        <v>20025</v>
      </c>
      <c r="L27" s="423">
        <v>15477</v>
      </c>
      <c r="M27" s="424">
        <v>14516</v>
      </c>
    </row>
    <row r="28" spans="1:13" ht="11.1" customHeight="1" x14ac:dyDescent="0.2">
      <c r="A28" s="422" t="s">
        <v>389</v>
      </c>
      <c r="B28" s="115">
        <v>231760</v>
      </c>
      <c r="C28" s="114">
        <v>130037</v>
      </c>
      <c r="D28" s="114">
        <v>101723</v>
      </c>
      <c r="E28" s="114">
        <v>176431</v>
      </c>
      <c r="F28" s="114">
        <v>53845</v>
      </c>
      <c r="G28" s="114">
        <v>25082</v>
      </c>
      <c r="H28" s="114">
        <v>73328</v>
      </c>
      <c r="I28" s="115">
        <v>66129</v>
      </c>
      <c r="J28" s="114">
        <v>45492</v>
      </c>
      <c r="K28" s="114">
        <v>20637</v>
      </c>
      <c r="L28" s="423">
        <v>23125</v>
      </c>
      <c r="M28" s="424">
        <v>18964</v>
      </c>
    </row>
    <row r="29" spans="1:13" s="110" customFormat="1" ht="11.1" customHeight="1" x14ac:dyDescent="0.2">
      <c r="A29" s="422" t="s">
        <v>390</v>
      </c>
      <c r="B29" s="115">
        <v>230823</v>
      </c>
      <c r="C29" s="114">
        <v>128717</v>
      </c>
      <c r="D29" s="114">
        <v>102106</v>
      </c>
      <c r="E29" s="114">
        <v>176334</v>
      </c>
      <c r="F29" s="114">
        <v>54380</v>
      </c>
      <c r="G29" s="114">
        <v>24302</v>
      </c>
      <c r="H29" s="114">
        <v>73912</v>
      </c>
      <c r="I29" s="115">
        <v>65933</v>
      </c>
      <c r="J29" s="114">
        <v>45443</v>
      </c>
      <c r="K29" s="114">
        <v>20490</v>
      </c>
      <c r="L29" s="423">
        <v>15103</v>
      </c>
      <c r="M29" s="424">
        <v>16182</v>
      </c>
    </row>
    <row r="30" spans="1:13" ht="15" customHeight="1" x14ac:dyDescent="0.2">
      <c r="A30" s="422" t="s">
        <v>395</v>
      </c>
      <c r="B30" s="115">
        <v>232530</v>
      </c>
      <c r="C30" s="114">
        <v>129528</v>
      </c>
      <c r="D30" s="114">
        <v>103002</v>
      </c>
      <c r="E30" s="114">
        <v>176745</v>
      </c>
      <c r="F30" s="114">
        <v>55722</v>
      </c>
      <c r="G30" s="114">
        <v>23893</v>
      </c>
      <c r="H30" s="114">
        <v>74822</v>
      </c>
      <c r="I30" s="115">
        <v>64114</v>
      </c>
      <c r="J30" s="114">
        <v>44137</v>
      </c>
      <c r="K30" s="114">
        <v>19977</v>
      </c>
      <c r="L30" s="423">
        <v>19540</v>
      </c>
      <c r="M30" s="424">
        <v>17995</v>
      </c>
    </row>
    <row r="31" spans="1:13" ht="11.1" customHeight="1" x14ac:dyDescent="0.2">
      <c r="A31" s="422" t="s">
        <v>388</v>
      </c>
      <c r="B31" s="115">
        <v>232633</v>
      </c>
      <c r="C31" s="114">
        <v>129943</v>
      </c>
      <c r="D31" s="114">
        <v>102690</v>
      </c>
      <c r="E31" s="114">
        <v>176001</v>
      </c>
      <c r="F31" s="114">
        <v>56583</v>
      </c>
      <c r="G31" s="114">
        <v>22898</v>
      </c>
      <c r="H31" s="114">
        <v>75760</v>
      </c>
      <c r="I31" s="115">
        <v>65090</v>
      </c>
      <c r="J31" s="114">
        <v>44849</v>
      </c>
      <c r="K31" s="114">
        <v>20241</v>
      </c>
      <c r="L31" s="423">
        <v>17371</v>
      </c>
      <c r="M31" s="424">
        <v>16977</v>
      </c>
    </row>
    <row r="32" spans="1:13" ht="11.1" customHeight="1" x14ac:dyDescent="0.2">
      <c r="A32" s="422" t="s">
        <v>389</v>
      </c>
      <c r="B32" s="115">
        <v>238276</v>
      </c>
      <c r="C32" s="114">
        <v>133108</v>
      </c>
      <c r="D32" s="114">
        <v>105168</v>
      </c>
      <c r="E32" s="114">
        <v>180504</v>
      </c>
      <c r="F32" s="114">
        <v>57740</v>
      </c>
      <c r="G32" s="114">
        <v>25603</v>
      </c>
      <c r="H32" s="114">
        <v>77077</v>
      </c>
      <c r="I32" s="115">
        <v>64829</v>
      </c>
      <c r="J32" s="114">
        <v>43846</v>
      </c>
      <c r="K32" s="114">
        <v>20983</v>
      </c>
      <c r="L32" s="423">
        <v>23399</v>
      </c>
      <c r="M32" s="424">
        <v>18937</v>
      </c>
    </row>
    <row r="33" spans="1:13" s="110" customFormat="1" ht="11.1" customHeight="1" x14ac:dyDescent="0.2">
      <c r="A33" s="422" t="s">
        <v>390</v>
      </c>
      <c r="B33" s="115">
        <v>236481</v>
      </c>
      <c r="C33" s="114">
        <v>131189</v>
      </c>
      <c r="D33" s="114">
        <v>105292</v>
      </c>
      <c r="E33" s="114">
        <v>178217</v>
      </c>
      <c r="F33" s="114">
        <v>58236</v>
      </c>
      <c r="G33" s="114">
        <v>24565</v>
      </c>
      <c r="H33" s="114">
        <v>77494</v>
      </c>
      <c r="I33" s="115">
        <v>64752</v>
      </c>
      <c r="J33" s="114">
        <v>43914</v>
      </c>
      <c r="K33" s="114">
        <v>20838</v>
      </c>
      <c r="L33" s="423">
        <v>14973</v>
      </c>
      <c r="M33" s="424">
        <v>16083</v>
      </c>
    </row>
    <row r="34" spans="1:13" ht="15" customHeight="1" x14ac:dyDescent="0.2">
      <c r="A34" s="422" t="s">
        <v>396</v>
      </c>
      <c r="B34" s="115">
        <v>236050</v>
      </c>
      <c r="C34" s="114">
        <v>131158</v>
      </c>
      <c r="D34" s="114">
        <v>104892</v>
      </c>
      <c r="E34" s="114">
        <v>177587</v>
      </c>
      <c r="F34" s="114">
        <v>58439</v>
      </c>
      <c r="G34" s="114">
        <v>23578</v>
      </c>
      <c r="H34" s="114">
        <v>78188</v>
      </c>
      <c r="I34" s="115">
        <v>63849</v>
      </c>
      <c r="J34" s="114">
        <v>43132</v>
      </c>
      <c r="K34" s="114">
        <v>20717</v>
      </c>
      <c r="L34" s="423">
        <v>17531</v>
      </c>
      <c r="M34" s="424">
        <v>17974</v>
      </c>
    </row>
    <row r="35" spans="1:13" ht="11.1" customHeight="1" x14ac:dyDescent="0.2">
      <c r="A35" s="422" t="s">
        <v>388</v>
      </c>
      <c r="B35" s="115">
        <v>237569</v>
      </c>
      <c r="C35" s="114">
        <v>132368</v>
      </c>
      <c r="D35" s="114">
        <v>105201</v>
      </c>
      <c r="E35" s="114">
        <v>178601</v>
      </c>
      <c r="F35" s="114">
        <v>58954</v>
      </c>
      <c r="G35" s="114">
        <v>22965</v>
      </c>
      <c r="H35" s="114">
        <v>79616</v>
      </c>
      <c r="I35" s="115">
        <v>64820</v>
      </c>
      <c r="J35" s="114">
        <v>43846</v>
      </c>
      <c r="K35" s="114">
        <v>20974</v>
      </c>
      <c r="L35" s="423">
        <v>17557</v>
      </c>
      <c r="M35" s="424">
        <v>16266</v>
      </c>
    </row>
    <row r="36" spans="1:13" ht="11.1" customHeight="1" x14ac:dyDescent="0.2">
      <c r="A36" s="422" t="s">
        <v>389</v>
      </c>
      <c r="B36" s="115">
        <v>241792</v>
      </c>
      <c r="C36" s="114">
        <v>134847</v>
      </c>
      <c r="D36" s="114">
        <v>106945</v>
      </c>
      <c r="E36" s="114">
        <v>182447</v>
      </c>
      <c r="F36" s="114">
        <v>59337</v>
      </c>
      <c r="G36" s="114">
        <v>25542</v>
      </c>
      <c r="H36" s="114">
        <v>80424</v>
      </c>
      <c r="I36" s="115">
        <v>64543</v>
      </c>
      <c r="J36" s="114">
        <v>42893</v>
      </c>
      <c r="K36" s="114">
        <v>21650</v>
      </c>
      <c r="L36" s="423">
        <v>25176</v>
      </c>
      <c r="M36" s="424">
        <v>21165</v>
      </c>
    </row>
    <row r="37" spans="1:13" s="110" customFormat="1" ht="11.1" customHeight="1" x14ac:dyDescent="0.2">
      <c r="A37" s="422" t="s">
        <v>390</v>
      </c>
      <c r="B37" s="115">
        <v>241344</v>
      </c>
      <c r="C37" s="114">
        <v>134221</v>
      </c>
      <c r="D37" s="114">
        <v>107123</v>
      </c>
      <c r="E37" s="114">
        <v>181639</v>
      </c>
      <c r="F37" s="114">
        <v>59703</v>
      </c>
      <c r="G37" s="114">
        <v>24913</v>
      </c>
      <c r="H37" s="114">
        <v>80988</v>
      </c>
      <c r="I37" s="115">
        <v>64898</v>
      </c>
      <c r="J37" s="114">
        <v>43263</v>
      </c>
      <c r="K37" s="114">
        <v>21635</v>
      </c>
      <c r="L37" s="423">
        <v>16580</v>
      </c>
      <c r="M37" s="424">
        <v>17066</v>
      </c>
    </row>
    <row r="38" spans="1:13" ht="15" customHeight="1" x14ac:dyDescent="0.2">
      <c r="A38" s="425" t="s">
        <v>397</v>
      </c>
      <c r="B38" s="115">
        <v>240162</v>
      </c>
      <c r="C38" s="114">
        <v>132851</v>
      </c>
      <c r="D38" s="114">
        <v>107311</v>
      </c>
      <c r="E38" s="114">
        <v>179306</v>
      </c>
      <c r="F38" s="114">
        <v>60856</v>
      </c>
      <c r="G38" s="114">
        <v>23743</v>
      </c>
      <c r="H38" s="114">
        <v>81805</v>
      </c>
      <c r="I38" s="115">
        <v>64051</v>
      </c>
      <c r="J38" s="114">
        <v>42487</v>
      </c>
      <c r="K38" s="114">
        <v>21564</v>
      </c>
      <c r="L38" s="423">
        <v>19946</v>
      </c>
      <c r="M38" s="424">
        <v>20321</v>
      </c>
    </row>
    <row r="39" spans="1:13" ht="11.1" customHeight="1" x14ac:dyDescent="0.2">
      <c r="A39" s="422" t="s">
        <v>388</v>
      </c>
      <c r="B39" s="115">
        <v>241688</v>
      </c>
      <c r="C39" s="114">
        <v>134098</v>
      </c>
      <c r="D39" s="114">
        <v>107590</v>
      </c>
      <c r="E39" s="114">
        <v>179919</v>
      </c>
      <c r="F39" s="114">
        <v>61769</v>
      </c>
      <c r="G39" s="114">
        <v>23235</v>
      </c>
      <c r="H39" s="114">
        <v>82966</v>
      </c>
      <c r="I39" s="115">
        <v>65192</v>
      </c>
      <c r="J39" s="114">
        <v>43149</v>
      </c>
      <c r="K39" s="114">
        <v>22043</v>
      </c>
      <c r="L39" s="423">
        <v>17782</v>
      </c>
      <c r="M39" s="424">
        <v>16165</v>
      </c>
    </row>
    <row r="40" spans="1:13" ht="11.1" customHeight="1" x14ac:dyDescent="0.2">
      <c r="A40" s="425" t="s">
        <v>389</v>
      </c>
      <c r="B40" s="115">
        <v>245107</v>
      </c>
      <c r="C40" s="114">
        <v>136158</v>
      </c>
      <c r="D40" s="114">
        <v>108949</v>
      </c>
      <c r="E40" s="114">
        <v>182948</v>
      </c>
      <c r="F40" s="114">
        <v>62159</v>
      </c>
      <c r="G40" s="114">
        <v>25780</v>
      </c>
      <c r="H40" s="114">
        <v>83701</v>
      </c>
      <c r="I40" s="115">
        <v>65156</v>
      </c>
      <c r="J40" s="114">
        <v>42471</v>
      </c>
      <c r="K40" s="114">
        <v>22685</v>
      </c>
      <c r="L40" s="423">
        <v>25479</v>
      </c>
      <c r="M40" s="424">
        <v>21917</v>
      </c>
    </row>
    <row r="41" spans="1:13" s="110" customFormat="1" ht="11.1" customHeight="1" x14ac:dyDescent="0.2">
      <c r="A41" s="422" t="s">
        <v>390</v>
      </c>
      <c r="B41" s="115">
        <v>244875</v>
      </c>
      <c r="C41" s="114">
        <v>135677</v>
      </c>
      <c r="D41" s="114">
        <v>109198</v>
      </c>
      <c r="E41" s="114">
        <v>182101</v>
      </c>
      <c r="F41" s="114">
        <v>62774</v>
      </c>
      <c r="G41" s="114">
        <v>25195</v>
      </c>
      <c r="H41" s="114">
        <v>84416</v>
      </c>
      <c r="I41" s="115">
        <v>65464</v>
      </c>
      <c r="J41" s="114">
        <v>42729</v>
      </c>
      <c r="K41" s="114">
        <v>22735</v>
      </c>
      <c r="L41" s="423">
        <v>17307</v>
      </c>
      <c r="M41" s="424">
        <v>18040</v>
      </c>
    </row>
    <row r="42" spans="1:13" ht="15" customHeight="1" x14ac:dyDescent="0.2">
      <c r="A42" s="422" t="s">
        <v>398</v>
      </c>
      <c r="B42" s="115">
        <v>244835</v>
      </c>
      <c r="C42" s="114">
        <v>135749</v>
      </c>
      <c r="D42" s="114">
        <v>109086</v>
      </c>
      <c r="E42" s="114">
        <v>181757</v>
      </c>
      <c r="F42" s="114">
        <v>63078</v>
      </c>
      <c r="G42" s="114">
        <v>24252</v>
      </c>
      <c r="H42" s="114">
        <v>85358</v>
      </c>
      <c r="I42" s="115">
        <v>63809</v>
      </c>
      <c r="J42" s="114">
        <v>41327</v>
      </c>
      <c r="K42" s="114">
        <v>22482</v>
      </c>
      <c r="L42" s="423">
        <v>21673</v>
      </c>
      <c r="M42" s="424">
        <v>21357</v>
      </c>
    </row>
    <row r="43" spans="1:13" ht="11.1" customHeight="1" x14ac:dyDescent="0.2">
      <c r="A43" s="422" t="s">
        <v>388</v>
      </c>
      <c r="B43" s="115">
        <v>245728</v>
      </c>
      <c r="C43" s="114">
        <v>136523</v>
      </c>
      <c r="D43" s="114">
        <v>109205</v>
      </c>
      <c r="E43" s="114">
        <v>181845</v>
      </c>
      <c r="F43" s="114">
        <v>63883</v>
      </c>
      <c r="G43" s="114">
        <v>23490</v>
      </c>
      <c r="H43" s="114">
        <v>86229</v>
      </c>
      <c r="I43" s="115">
        <v>64855</v>
      </c>
      <c r="J43" s="114">
        <v>42061</v>
      </c>
      <c r="K43" s="114">
        <v>22794</v>
      </c>
      <c r="L43" s="423">
        <v>19445</v>
      </c>
      <c r="M43" s="424">
        <v>18500</v>
      </c>
    </row>
    <row r="44" spans="1:13" ht="11.1" customHeight="1" x14ac:dyDescent="0.2">
      <c r="A44" s="422" t="s">
        <v>389</v>
      </c>
      <c r="B44" s="115">
        <v>251097</v>
      </c>
      <c r="C44" s="114">
        <v>139531</v>
      </c>
      <c r="D44" s="114">
        <v>111566</v>
      </c>
      <c r="E44" s="114">
        <v>186611</v>
      </c>
      <c r="F44" s="114">
        <v>64486</v>
      </c>
      <c r="G44" s="114">
        <v>26175</v>
      </c>
      <c r="H44" s="114">
        <v>87261</v>
      </c>
      <c r="I44" s="115">
        <v>64990</v>
      </c>
      <c r="J44" s="114">
        <v>41351</v>
      </c>
      <c r="K44" s="114">
        <v>23639</v>
      </c>
      <c r="L44" s="423">
        <v>27440</v>
      </c>
      <c r="M44" s="424">
        <v>22950</v>
      </c>
    </row>
    <row r="45" spans="1:13" s="110" customFormat="1" ht="11.1" customHeight="1" x14ac:dyDescent="0.2">
      <c r="A45" s="422" t="s">
        <v>390</v>
      </c>
      <c r="B45" s="115">
        <v>250555</v>
      </c>
      <c r="C45" s="114">
        <v>139197</v>
      </c>
      <c r="D45" s="114">
        <v>111358</v>
      </c>
      <c r="E45" s="114">
        <v>185614</v>
      </c>
      <c r="F45" s="114">
        <v>64941</v>
      </c>
      <c r="G45" s="114">
        <v>25354</v>
      </c>
      <c r="H45" s="114">
        <v>87888</v>
      </c>
      <c r="I45" s="115">
        <v>63619</v>
      </c>
      <c r="J45" s="114">
        <v>40290</v>
      </c>
      <c r="K45" s="114">
        <v>23329</v>
      </c>
      <c r="L45" s="423">
        <v>18996</v>
      </c>
      <c r="M45" s="424">
        <v>19303</v>
      </c>
    </row>
    <row r="46" spans="1:13" ht="15" customHeight="1" x14ac:dyDescent="0.2">
      <c r="A46" s="422" t="s">
        <v>399</v>
      </c>
      <c r="B46" s="115">
        <v>249792</v>
      </c>
      <c r="C46" s="114">
        <v>138781</v>
      </c>
      <c r="D46" s="114">
        <v>111011</v>
      </c>
      <c r="E46" s="114">
        <v>184497</v>
      </c>
      <c r="F46" s="114">
        <v>65295</v>
      </c>
      <c r="G46" s="114">
        <v>24459</v>
      </c>
      <c r="H46" s="114">
        <v>88306</v>
      </c>
      <c r="I46" s="115">
        <v>63071</v>
      </c>
      <c r="J46" s="114">
        <v>39826</v>
      </c>
      <c r="K46" s="114">
        <v>23245</v>
      </c>
      <c r="L46" s="423">
        <v>21320</v>
      </c>
      <c r="M46" s="424">
        <v>21264</v>
      </c>
    </row>
    <row r="47" spans="1:13" ht="11.1" customHeight="1" x14ac:dyDescent="0.2">
      <c r="A47" s="422" t="s">
        <v>388</v>
      </c>
      <c r="B47" s="115">
        <v>250278</v>
      </c>
      <c r="C47" s="114">
        <v>139205</v>
      </c>
      <c r="D47" s="114">
        <v>111073</v>
      </c>
      <c r="E47" s="114">
        <v>184278</v>
      </c>
      <c r="F47" s="114">
        <v>66000</v>
      </c>
      <c r="G47" s="114">
        <v>23815</v>
      </c>
      <c r="H47" s="114">
        <v>89089</v>
      </c>
      <c r="I47" s="115">
        <v>64098</v>
      </c>
      <c r="J47" s="114">
        <v>40428</v>
      </c>
      <c r="K47" s="114">
        <v>23670</v>
      </c>
      <c r="L47" s="423">
        <v>19011</v>
      </c>
      <c r="M47" s="424">
        <v>18617</v>
      </c>
    </row>
    <row r="48" spans="1:13" ht="11.1" customHeight="1" x14ac:dyDescent="0.2">
      <c r="A48" s="422" t="s">
        <v>389</v>
      </c>
      <c r="B48" s="115">
        <v>255869</v>
      </c>
      <c r="C48" s="114">
        <v>142660</v>
      </c>
      <c r="D48" s="114">
        <v>113209</v>
      </c>
      <c r="E48" s="114">
        <v>188999</v>
      </c>
      <c r="F48" s="114">
        <v>66870</v>
      </c>
      <c r="G48" s="114">
        <v>26553</v>
      </c>
      <c r="H48" s="114">
        <v>90290</v>
      </c>
      <c r="I48" s="115">
        <v>63543</v>
      </c>
      <c r="J48" s="114">
        <v>39188</v>
      </c>
      <c r="K48" s="114">
        <v>24355</v>
      </c>
      <c r="L48" s="423">
        <v>27357</v>
      </c>
      <c r="M48" s="424">
        <v>22440</v>
      </c>
    </row>
    <row r="49" spans="1:17" s="110" customFormat="1" ht="11.1" customHeight="1" x14ac:dyDescent="0.2">
      <c r="A49" s="422" t="s">
        <v>390</v>
      </c>
      <c r="B49" s="115">
        <v>254803</v>
      </c>
      <c r="C49" s="114">
        <v>141715</v>
      </c>
      <c r="D49" s="114">
        <v>113088</v>
      </c>
      <c r="E49" s="114">
        <v>187456</v>
      </c>
      <c r="F49" s="114">
        <v>67347</v>
      </c>
      <c r="G49" s="114">
        <v>26038</v>
      </c>
      <c r="H49" s="114">
        <v>90294</v>
      </c>
      <c r="I49" s="115">
        <v>63527</v>
      </c>
      <c r="J49" s="114">
        <v>39223</v>
      </c>
      <c r="K49" s="114">
        <v>24304</v>
      </c>
      <c r="L49" s="423">
        <v>18664</v>
      </c>
      <c r="M49" s="424">
        <v>19874</v>
      </c>
    </row>
    <row r="50" spans="1:17" ht="15" customHeight="1" x14ac:dyDescent="0.2">
      <c r="A50" s="422" t="s">
        <v>400</v>
      </c>
      <c r="B50" s="143">
        <v>253692</v>
      </c>
      <c r="C50" s="144">
        <v>140950</v>
      </c>
      <c r="D50" s="144">
        <v>112742</v>
      </c>
      <c r="E50" s="144">
        <v>185907</v>
      </c>
      <c r="F50" s="144">
        <v>67785</v>
      </c>
      <c r="G50" s="144">
        <v>24984</v>
      </c>
      <c r="H50" s="144">
        <v>90516</v>
      </c>
      <c r="I50" s="143">
        <v>61059</v>
      </c>
      <c r="J50" s="144">
        <v>37564</v>
      </c>
      <c r="K50" s="144">
        <v>23495</v>
      </c>
      <c r="L50" s="426">
        <v>20872</v>
      </c>
      <c r="M50" s="427">
        <v>22306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1.5612990007686396</v>
      </c>
      <c r="C6" s="480">
        <f>'Tabelle 3.3'!J11</f>
        <v>-3.1900556515672811</v>
      </c>
      <c r="D6" s="481">
        <f t="shared" ref="D6:E9" si="0">IF(OR(AND(B6&gt;=-50,B6&lt;=50),ISNUMBER(B6)=FALSE),B6,"")</f>
        <v>1.5612990007686396</v>
      </c>
      <c r="E6" s="481">
        <f t="shared" si="0"/>
        <v>-3.1900556515672811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1.5612990007686396</v>
      </c>
      <c r="C14" s="480">
        <f>'Tabelle 3.3'!J11</f>
        <v>-3.1900556515672811</v>
      </c>
      <c r="D14" s="481">
        <f>IF(OR(AND(B14&gt;=-50,B14&lt;=50),ISNUMBER(B14)=FALSE),B14,"")</f>
        <v>1.5612990007686396</v>
      </c>
      <c r="E14" s="481">
        <f>IF(OR(AND(C14&gt;=-50,C14&lt;=50),ISNUMBER(C14)=FALSE),C14,"")</f>
        <v>-3.1900556515672811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6.3131313131313131</v>
      </c>
      <c r="C15" s="480">
        <f>'Tabelle 3.3'!J12</f>
        <v>-2.9411764705882355</v>
      </c>
      <c r="D15" s="481">
        <f t="shared" ref="D15:E45" si="3">IF(OR(AND(B15&gt;=-50,B15&lt;=50),ISNUMBER(B15)=FALSE),B15,"")</f>
        <v>6.3131313131313131</v>
      </c>
      <c r="E15" s="481">
        <f t="shared" si="3"/>
        <v>-2.9411764705882355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-0.42896795357052736</v>
      </c>
      <c r="C16" s="480">
        <f>'Tabelle 3.3'!J13</f>
        <v>-5.6603773584905657</v>
      </c>
      <c r="D16" s="481">
        <f t="shared" si="3"/>
        <v>-0.42896795357052736</v>
      </c>
      <c r="E16" s="481">
        <f t="shared" si="3"/>
        <v>-5.6603773584905657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-0.48020027309968139</v>
      </c>
      <c r="C17" s="480">
        <f>'Tabelle 3.3'!J14</f>
        <v>-5.8706467661691546</v>
      </c>
      <c r="D17" s="481">
        <f t="shared" si="3"/>
        <v>-0.48020027309968139</v>
      </c>
      <c r="E17" s="481">
        <f t="shared" si="3"/>
        <v>-5.8706467661691546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-0.25539522410930915</v>
      </c>
      <c r="C18" s="480">
        <f>'Tabelle 3.3'!J15</f>
        <v>-6.3439065108514194</v>
      </c>
      <c r="D18" s="481">
        <f t="shared" si="3"/>
        <v>-0.25539522410930915</v>
      </c>
      <c r="E18" s="481">
        <f t="shared" si="3"/>
        <v>-6.3439065108514194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-1.6631595985755907</v>
      </c>
      <c r="C19" s="480">
        <f>'Tabelle 3.3'!J16</f>
        <v>-5.9859154929577461</v>
      </c>
      <c r="D19" s="481">
        <f t="shared" si="3"/>
        <v>-1.6631595985755907</v>
      </c>
      <c r="E19" s="481">
        <f t="shared" si="3"/>
        <v>-5.9859154929577461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1.9303325436518382</v>
      </c>
      <c r="C20" s="480">
        <f>'Tabelle 3.3'!J17</f>
        <v>-4.0302267002518892</v>
      </c>
      <c r="D20" s="481">
        <f t="shared" si="3"/>
        <v>1.9303325436518382</v>
      </c>
      <c r="E20" s="481">
        <f t="shared" si="3"/>
        <v>-4.0302267002518892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3.5934204976803037</v>
      </c>
      <c r="C21" s="480">
        <f>'Tabelle 3.3'!J18</f>
        <v>-2.2559474979491387</v>
      </c>
      <c r="D21" s="481">
        <f t="shared" si="3"/>
        <v>3.5934204976803037</v>
      </c>
      <c r="E21" s="481">
        <f t="shared" si="3"/>
        <v>-2.2559474979491387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4.2954983709023207</v>
      </c>
      <c r="C22" s="480">
        <f>'Tabelle 3.3'!J19</f>
        <v>-0.28173823956287886</v>
      </c>
      <c r="D22" s="481">
        <f t="shared" si="3"/>
        <v>4.2954983709023207</v>
      </c>
      <c r="E22" s="481">
        <f t="shared" si="3"/>
        <v>-0.28173823956287886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-3.2327992459943449</v>
      </c>
      <c r="C23" s="480">
        <f>'Tabelle 3.3'!J20</f>
        <v>-6.3331559340074506</v>
      </c>
      <c r="D23" s="481">
        <f t="shared" si="3"/>
        <v>-3.2327992459943449</v>
      </c>
      <c r="E23" s="481">
        <f t="shared" si="3"/>
        <v>-6.3331559340074506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0.47700170357751276</v>
      </c>
      <c r="C24" s="480">
        <f>'Tabelle 3.3'!J21</f>
        <v>-12.043610547667344</v>
      </c>
      <c r="D24" s="481">
        <f t="shared" si="3"/>
        <v>0.47700170357751276</v>
      </c>
      <c r="E24" s="481">
        <f t="shared" si="3"/>
        <v>-12.043610547667344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2.4275276926702807</v>
      </c>
      <c r="C25" s="480">
        <f>'Tabelle 3.3'!J22</f>
        <v>6.082036775106082</v>
      </c>
      <c r="D25" s="481">
        <f t="shared" si="3"/>
        <v>2.4275276926702807</v>
      </c>
      <c r="E25" s="481">
        <f t="shared" si="3"/>
        <v>6.082036775106082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2.2037885353472824</v>
      </c>
      <c r="C26" s="480">
        <f>'Tabelle 3.3'!J23</f>
        <v>2.2580645161290325</v>
      </c>
      <c r="D26" s="481">
        <f t="shared" si="3"/>
        <v>2.2037885353472824</v>
      </c>
      <c r="E26" s="481">
        <f t="shared" si="3"/>
        <v>2.2580645161290325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1.7313509686554676</v>
      </c>
      <c r="C27" s="480">
        <f>'Tabelle 3.3'!J24</f>
        <v>-1.9233681659851583</v>
      </c>
      <c r="D27" s="481">
        <f t="shared" si="3"/>
        <v>1.7313509686554676</v>
      </c>
      <c r="E27" s="481">
        <f t="shared" si="3"/>
        <v>-1.9233681659851583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0.78308535630383713</v>
      </c>
      <c r="C28" s="480">
        <f>'Tabelle 3.3'!J25</f>
        <v>-0.80719862379251028</v>
      </c>
      <c r="D28" s="481">
        <f t="shared" si="3"/>
        <v>0.78308535630383713</v>
      </c>
      <c r="E28" s="481">
        <f t="shared" si="3"/>
        <v>-0.80719862379251028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-7.5884049172863861</v>
      </c>
      <c r="C29" s="480">
        <f>'Tabelle 3.3'!J26</f>
        <v>-12.516469038208168</v>
      </c>
      <c r="D29" s="481">
        <f t="shared" si="3"/>
        <v>-7.5884049172863861</v>
      </c>
      <c r="E29" s="481">
        <f t="shared" si="3"/>
        <v>-12.516469038208168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3.9771154378518041</v>
      </c>
      <c r="C30" s="480">
        <f>'Tabelle 3.3'!J27</f>
        <v>-13.503649635036496</v>
      </c>
      <c r="D30" s="481">
        <f t="shared" si="3"/>
        <v>3.9771154378518041</v>
      </c>
      <c r="E30" s="481">
        <f t="shared" si="3"/>
        <v>-13.503649635036496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5.5775629852638247</v>
      </c>
      <c r="C31" s="480">
        <f>'Tabelle 3.3'!J28</f>
        <v>-2.1220159151193636</v>
      </c>
      <c r="D31" s="481">
        <f t="shared" si="3"/>
        <v>5.5775629852638247</v>
      </c>
      <c r="E31" s="481">
        <f t="shared" si="3"/>
        <v>-2.1220159151193636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2.4292758889177266</v>
      </c>
      <c r="C32" s="480">
        <f>'Tabelle 3.3'!J29</f>
        <v>-2.0107238605898123</v>
      </c>
      <c r="D32" s="481">
        <f t="shared" si="3"/>
        <v>2.4292758889177266</v>
      </c>
      <c r="E32" s="481">
        <f t="shared" si="3"/>
        <v>-2.0107238605898123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3.4498031496062991</v>
      </c>
      <c r="C33" s="480">
        <f>'Tabelle 3.3'!J30</f>
        <v>-1.6851918250268914</v>
      </c>
      <c r="D33" s="481">
        <f t="shared" si="3"/>
        <v>3.4498031496062991</v>
      </c>
      <c r="E33" s="481">
        <f t="shared" si="3"/>
        <v>-1.6851918250268914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3.0028653295128942</v>
      </c>
      <c r="C34" s="480">
        <f>'Tabelle 3.3'!J31</f>
        <v>-1.3644600788828483</v>
      </c>
      <c r="D34" s="481">
        <f t="shared" si="3"/>
        <v>3.0028653295128942</v>
      </c>
      <c r="E34" s="481">
        <f t="shared" si="3"/>
        <v>-1.3644600788828483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6.3131313131313131</v>
      </c>
      <c r="C37" s="480">
        <f>'Tabelle 3.3'!J34</f>
        <v>-2.9411764705882355</v>
      </c>
      <c r="D37" s="481">
        <f t="shared" si="3"/>
        <v>6.3131313131313131</v>
      </c>
      <c r="E37" s="481">
        <f t="shared" si="3"/>
        <v>-2.9411764705882355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0.28405078388600302</v>
      </c>
      <c r="C38" s="480">
        <f>'Tabelle 3.3'!J35</f>
        <v>-4.2943692088382042</v>
      </c>
      <c r="D38" s="481">
        <f t="shared" si="3"/>
        <v>0.28405078388600302</v>
      </c>
      <c r="E38" s="481">
        <f t="shared" si="3"/>
        <v>-4.2943692088382042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1.9709975605930301</v>
      </c>
      <c r="C39" s="480">
        <f>'Tabelle 3.3'!J36</f>
        <v>-3.0890880337374802</v>
      </c>
      <c r="D39" s="481">
        <f t="shared" si="3"/>
        <v>1.9709975605930301</v>
      </c>
      <c r="E39" s="481">
        <f t="shared" si="3"/>
        <v>-3.0890880337374802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1.9709975605930301</v>
      </c>
      <c r="C45" s="480">
        <f>'Tabelle 3.3'!J36</f>
        <v>-3.0890880337374802</v>
      </c>
      <c r="D45" s="481">
        <f t="shared" si="3"/>
        <v>1.9709975605930301</v>
      </c>
      <c r="E45" s="481">
        <f t="shared" si="3"/>
        <v>-3.0890880337374802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225319</v>
      </c>
      <c r="C51" s="487">
        <v>45075</v>
      </c>
      <c r="D51" s="487">
        <v>19854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226539</v>
      </c>
      <c r="C52" s="487">
        <v>45772</v>
      </c>
      <c r="D52" s="487">
        <v>20025</v>
      </c>
      <c r="E52" s="488">
        <f t="shared" ref="E52:G70" si="11">IF($A$51=37802,IF(COUNTBLANK(B$51:B$70)&gt;0,#N/A,B52/B$51*100),IF(COUNTBLANK(B$51:B$75)&gt;0,#N/A,B52/B$51*100))</f>
        <v>100.5414545599794</v>
      </c>
      <c r="F52" s="488">
        <f t="shared" si="11"/>
        <v>101.54631170271769</v>
      </c>
      <c r="G52" s="488">
        <f t="shared" si="11"/>
        <v>100.86128739800544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231760</v>
      </c>
      <c r="C53" s="487">
        <v>45492</v>
      </c>
      <c r="D53" s="487">
        <v>20637</v>
      </c>
      <c r="E53" s="488">
        <f t="shared" si="11"/>
        <v>102.8586137875634</v>
      </c>
      <c r="F53" s="488">
        <f t="shared" si="11"/>
        <v>100.92512479201332</v>
      </c>
      <c r="G53" s="488">
        <f t="shared" si="11"/>
        <v>103.94378966455122</v>
      </c>
      <c r="H53" s="489">
        <f>IF(ISERROR(L53)=TRUE,IF(MONTH(A53)=MONTH(MAX(A$51:A$75)),A53,""),"")</f>
        <v>41883</v>
      </c>
      <c r="I53" s="488">
        <f t="shared" si="12"/>
        <v>102.8586137875634</v>
      </c>
      <c r="J53" s="488">
        <f t="shared" si="10"/>
        <v>100.92512479201332</v>
      </c>
      <c r="K53" s="488">
        <f t="shared" si="10"/>
        <v>103.94378966455122</v>
      </c>
      <c r="L53" s="488" t="e">
        <f t="shared" si="13"/>
        <v>#N/A</v>
      </c>
    </row>
    <row r="54" spans="1:14" ht="15" customHeight="1" x14ac:dyDescent="0.2">
      <c r="A54" s="490" t="s">
        <v>463</v>
      </c>
      <c r="B54" s="487">
        <v>230823</v>
      </c>
      <c r="C54" s="487">
        <v>45443</v>
      </c>
      <c r="D54" s="487">
        <v>20490</v>
      </c>
      <c r="E54" s="488">
        <f t="shared" si="11"/>
        <v>102.4427589328907</v>
      </c>
      <c r="F54" s="488">
        <f t="shared" si="11"/>
        <v>100.81641708264004</v>
      </c>
      <c r="G54" s="488">
        <f t="shared" si="11"/>
        <v>103.20338470837112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232530</v>
      </c>
      <c r="C55" s="487">
        <v>44137</v>
      </c>
      <c r="D55" s="487">
        <v>19977</v>
      </c>
      <c r="E55" s="488">
        <f t="shared" si="11"/>
        <v>103.20035150164877</v>
      </c>
      <c r="F55" s="488">
        <f t="shared" si="11"/>
        <v>97.919023849140316</v>
      </c>
      <c r="G55" s="488">
        <f t="shared" si="11"/>
        <v>100.6195225143548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232633</v>
      </c>
      <c r="C56" s="487">
        <v>44849</v>
      </c>
      <c r="D56" s="487">
        <v>20241</v>
      </c>
      <c r="E56" s="488">
        <f t="shared" si="11"/>
        <v>103.24606446859785</v>
      </c>
      <c r="F56" s="488">
        <f t="shared" si="11"/>
        <v>99.498613422074328</v>
      </c>
      <c r="G56" s="488">
        <f t="shared" si="11"/>
        <v>101.94922937443336</v>
      </c>
      <c r="H56" s="489" t="str">
        <f t="shared" si="14"/>
        <v/>
      </c>
      <c r="I56" s="488" t="str">
        <f t="shared" si="12"/>
        <v/>
      </c>
      <c r="J56" s="488" t="str">
        <f t="shared" si="10"/>
        <v/>
      </c>
      <c r="K56" s="488" t="str">
        <f t="shared" si="10"/>
        <v/>
      </c>
      <c r="L56" s="488" t="e">
        <f t="shared" si="13"/>
        <v>#N/A</v>
      </c>
    </row>
    <row r="57" spans="1:14" ht="15" customHeight="1" x14ac:dyDescent="0.2">
      <c r="A57" s="490">
        <v>42248</v>
      </c>
      <c r="B57" s="487">
        <v>238276</v>
      </c>
      <c r="C57" s="487">
        <v>43846</v>
      </c>
      <c r="D57" s="487">
        <v>20983</v>
      </c>
      <c r="E57" s="488">
        <f t="shared" si="11"/>
        <v>105.75051371610915</v>
      </c>
      <c r="F57" s="488">
        <f t="shared" si="11"/>
        <v>97.273433166943974</v>
      </c>
      <c r="G57" s="488">
        <f t="shared" si="11"/>
        <v>105.68651153419965</v>
      </c>
      <c r="H57" s="489">
        <f t="shared" si="14"/>
        <v>42248</v>
      </c>
      <c r="I57" s="488">
        <f t="shared" si="12"/>
        <v>105.75051371610915</v>
      </c>
      <c r="J57" s="488">
        <f t="shared" si="10"/>
        <v>97.273433166943974</v>
      </c>
      <c r="K57" s="488">
        <f t="shared" si="10"/>
        <v>105.68651153419965</v>
      </c>
      <c r="L57" s="488" t="e">
        <f t="shared" si="13"/>
        <v>#N/A</v>
      </c>
    </row>
    <row r="58" spans="1:14" ht="15" customHeight="1" x14ac:dyDescent="0.2">
      <c r="A58" s="490" t="s">
        <v>466</v>
      </c>
      <c r="B58" s="487">
        <v>236481</v>
      </c>
      <c r="C58" s="487">
        <v>43914</v>
      </c>
      <c r="D58" s="487">
        <v>20838</v>
      </c>
      <c r="E58" s="488">
        <f t="shared" si="11"/>
        <v>104.95386540859847</v>
      </c>
      <c r="F58" s="488">
        <f t="shared" si="11"/>
        <v>97.424292845257895</v>
      </c>
      <c r="G58" s="488">
        <f t="shared" si="11"/>
        <v>104.95618011483832</v>
      </c>
      <c r="H58" s="489" t="str">
        <f t="shared" si="14"/>
        <v/>
      </c>
      <c r="I58" s="488" t="str">
        <f t="shared" si="12"/>
        <v/>
      </c>
      <c r="J58" s="488" t="str">
        <f t="shared" si="10"/>
        <v/>
      </c>
      <c r="K58" s="488" t="str">
        <f t="shared" si="10"/>
        <v/>
      </c>
      <c r="L58" s="488" t="e">
        <f t="shared" si="13"/>
        <v>#N/A</v>
      </c>
    </row>
    <row r="59" spans="1:14" ht="15" customHeight="1" x14ac:dyDescent="0.2">
      <c r="A59" s="490" t="s">
        <v>467</v>
      </c>
      <c r="B59" s="487">
        <v>236050</v>
      </c>
      <c r="C59" s="487">
        <v>43132</v>
      </c>
      <c r="D59" s="487">
        <v>20717</v>
      </c>
      <c r="E59" s="488">
        <f t="shared" si="11"/>
        <v>104.76258105175329</v>
      </c>
      <c r="F59" s="488">
        <f t="shared" si="11"/>
        <v>95.689406544647809</v>
      </c>
      <c r="G59" s="488">
        <f t="shared" si="11"/>
        <v>104.3467311373023</v>
      </c>
      <c r="H59" s="489" t="str">
        <f t="shared" si="14"/>
        <v/>
      </c>
      <c r="I59" s="488" t="str">
        <f t="shared" si="12"/>
        <v/>
      </c>
      <c r="J59" s="488" t="str">
        <f t="shared" si="10"/>
        <v/>
      </c>
      <c r="K59" s="488" t="str">
        <f t="shared" si="10"/>
        <v/>
      </c>
      <c r="L59" s="488" t="e">
        <f t="shared" si="13"/>
        <v>#N/A</v>
      </c>
    </row>
    <row r="60" spans="1:14" ht="15" customHeight="1" x14ac:dyDescent="0.2">
      <c r="A60" s="490" t="s">
        <v>468</v>
      </c>
      <c r="B60" s="487">
        <v>237569</v>
      </c>
      <c r="C60" s="487">
        <v>43846</v>
      </c>
      <c r="D60" s="487">
        <v>20974</v>
      </c>
      <c r="E60" s="488">
        <f t="shared" si="11"/>
        <v>105.43673636044898</v>
      </c>
      <c r="F60" s="488">
        <f t="shared" si="11"/>
        <v>97.273433166943974</v>
      </c>
      <c r="G60" s="488">
        <f t="shared" si="11"/>
        <v>105.64118061851515</v>
      </c>
      <c r="H60" s="489" t="str">
        <f t="shared" si="14"/>
        <v/>
      </c>
      <c r="I60" s="488" t="str">
        <f t="shared" si="12"/>
        <v/>
      </c>
      <c r="J60" s="488" t="str">
        <f t="shared" si="10"/>
        <v/>
      </c>
      <c r="K60" s="488" t="str">
        <f t="shared" si="10"/>
        <v/>
      </c>
      <c r="L60" s="488" t="e">
        <f t="shared" si="13"/>
        <v>#N/A</v>
      </c>
    </row>
    <row r="61" spans="1:14" ht="15" customHeight="1" x14ac:dyDescent="0.2">
      <c r="A61" s="490">
        <v>42614</v>
      </c>
      <c r="B61" s="487">
        <v>241792</v>
      </c>
      <c r="C61" s="487">
        <v>42893</v>
      </c>
      <c r="D61" s="487">
        <v>21650</v>
      </c>
      <c r="E61" s="488">
        <f t="shared" si="11"/>
        <v>107.31096800536129</v>
      </c>
      <c r="F61" s="488">
        <f t="shared" si="11"/>
        <v>95.159179145867995</v>
      </c>
      <c r="G61" s="488">
        <f t="shared" si="11"/>
        <v>109.04603606326182</v>
      </c>
      <c r="H61" s="489">
        <f t="shared" si="14"/>
        <v>42614</v>
      </c>
      <c r="I61" s="488">
        <f t="shared" si="12"/>
        <v>107.31096800536129</v>
      </c>
      <c r="J61" s="488">
        <f t="shared" si="10"/>
        <v>95.159179145867995</v>
      </c>
      <c r="K61" s="488">
        <f t="shared" si="10"/>
        <v>109.04603606326182</v>
      </c>
      <c r="L61" s="488" t="e">
        <f t="shared" si="13"/>
        <v>#N/A</v>
      </c>
    </row>
    <row r="62" spans="1:14" ht="15" customHeight="1" x14ac:dyDescent="0.2">
      <c r="A62" s="490" t="s">
        <v>469</v>
      </c>
      <c r="B62" s="487">
        <v>241344</v>
      </c>
      <c r="C62" s="487">
        <v>43263</v>
      </c>
      <c r="D62" s="487">
        <v>21635</v>
      </c>
      <c r="E62" s="488">
        <f t="shared" si="11"/>
        <v>107.11213878989344</v>
      </c>
      <c r="F62" s="488">
        <f t="shared" si="11"/>
        <v>95.98003327787022</v>
      </c>
      <c r="G62" s="488">
        <f t="shared" si="11"/>
        <v>108.970484537121</v>
      </c>
      <c r="H62" s="489" t="str">
        <f t="shared" si="14"/>
        <v/>
      </c>
      <c r="I62" s="488" t="str">
        <f t="shared" si="12"/>
        <v/>
      </c>
      <c r="J62" s="488" t="str">
        <f t="shared" si="10"/>
        <v/>
      </c>
      <c r="K62" s="488" t="str">
        <f t="shared" si="10"/>
        <v/>
      </c>
      <c r="L62" s="488" t="e">
        <f t="shared" si="13"/>
        <v>#N/A</v>
      </c>
    </row>
    <row r="63" spans="1:14" ht="15" customHeight="1" x14ac:dyDescent="0.2">
      <c r="A63" s="490" t="s">
        <v>470</v>
      </c>
      <c r="B63" s="487">
        <v>240162</v>
      </c>
      <c r="C63" s="487">
        <v>42487</v>
      </c>
      <c r="D63" s="487">
        <v>21564</v>
      </c>
      <c r="E63" s="488">
        <f t="shared" si="11"/>
        <v>106.58754920801175</v>
      </c>
      <c r="F63" s="488">
        <f t="shared" si="11"/>
        <v>94.25845812534665</v>
      </c>
      <c r="G63" s="488">
        <f t="shared" si="11"/>
        <v>108.61287398005439</v>
      </c>
      <c r="H63" s="489" t="str">
        <f t="shared" si="14"/>
        <v/>
      </c>
      <c r="I63" s="488" t="str">
        <f t="shared" si="12"/>
        <v/>
      </c>
      <c r="J63" s="488" t="str">
        <f t="shared" si="10"/>
        <v/>
      </c>
      <c r="K63" s="488" t="str">
        <f t="shared" si="10"/>
        <v/>
      </c>
      <c r="L63" s="488" t="e">
        <f t="shared" si="13"/>
        <v>#N/A</v>
      </c>
    </row>
    <row r="64" spans="1:14" ht="15" customHeight="1" x14ac:dyDescent="0.2">
      <c r="A64" s="490" t="s">
        <v>471</v>
      </c>
      <c r="B64" s="487">
        <v>241688</v>
      </c>
      <c r="C64" s="487">
        <v>43149</v>
      </c>
      <c r="D64" s="487">
        <v>22043</v>
      </c>
      <c r="E64" s="488">
        <f t="shared" si="11"/>
        <v>107.2648112231991</v>
      </c>
      <c r="F64" s="488">
        <f t="shared" si="11"/>
        <v>95.7271214642263</v>
      </c>
      <c r="G64" s="488">
        <f t="shared" si="11"/>
        <v>111.02548604815151</v>
      </c>
      <c r="H64" s="489" t="str">
        <f t="shared" si="14"/>
        <v/>
      </c>
      <c r="I64" s="488" t="str">
        <f t="shared" si="12"/>
        <v/>
      </c>
      <c r="J64" s="488" t="str">
        <f t="shared" si="10"/>
        <v/>
      </c>
      <c r="K64" s="488" t="str">
        <f t="shared" si="10"/>
        <v/>
      </c>
      <c r="L64" s="488" t="e">
        <f t="shared" si="13"/>
        <v>#N/A</v>
      </c>
    </row>
    <row r="65" spans="1:12" ht="15" customHeight="1" x14ac:dyDescent="0.2">
      <c r="A65" s="490">
        <v>42979</v>
      </c>
      <c r="B65" s="487">
        <v>245107</v>
      </c>
      <c r="C65" s="487">
        <v>42471</v>
      </c>
      <c r="D65" s="487">
        <v>22685</v>
      </c>
      <c r="E65" s="488">
        <f t="shared" si="11"/>
        <v>108.78221543678075</v>
      </c>
      <c r="F65" s="488">
        <f t="shared" si="11"/>
        <v>94.222961730449256</v>
      </c>
      <c r="G65" s="488">
        <f t="shared" si="11"/>
        <v>114.25909136697894</v>
      </c>
      <c r="H65" s="489">
        <f t="shared" si="14"/>
        <v>42979</v>
      </c>
      <c r="I65" s="488">
        <f t="shared" si="12"/>
        <v>108.78221543678075</v>
      </c>
      <c r="J65" s="488">
        <f t="shared" si="10"/>
        <v>94.222961730449256</v>
      </c>
      <c r="K65" s="488">
        <f t="shared" si="10"/>
        <v>114.25909136697894</v>
      </c>
      <c r="L65" s="488" t="e">
        <f t="shared" si="13"/>
        <v>#N/A</v>
      </c>
    </row>
    <row r="66" spans="1:12" ht="15" customHeight="1" x14ac:dyDescent="0.2">
      <c r="A66" s="490" t="s">
        <v>472</v>
      </c>
      <c r="B66" s="487">
        <v>244875</v>
      </c>
      <c r="C66" s="487">
        <v>42729</v>
      </c>
      <c r="D66" s="487">
        <v>22735</v>
      </c>
      <c r="E66" s="488">
        <f t="shared" si="11"/>
        <v>108.67925030734204</v>
      </c>
      <c r="F66" s="488">
        <f t="shared" si="11"/>
        <v>94.795341098169715</v>
      </c>
      <c r="G66" s="488">
        <f t="shared" si="11"/>
        <v>114.51092978744836</v>
      </c>
      <c r="H66" s="489" t="str">
        <f t="shared" si="14"/>
        <v/>
      </c>
      <c r="I66" s="488" t="str">
        <f t="shared" si="12"/>
        <v/>
      </c>
      <c r="J66" s="488" t="str">
        <f t="shared" si="10"/>
        <v/>
      </c>
      <c r="K66" s="488" t="str">
        <f t="shared" si="10"/>
        <v/>
      </c>
      <c r="L66" s="488" t="e">
        <f t="shared" si="13"/>
        <v>#N/A</v>
      </c>
    </row>
    <row r="67" spans="1:12" ht="15" customHeight="1" x14ac:dyDescent="0.2">
      <c r="A67" s="490" t="s">
        <v>473</v>
      </c>
      <c r="B67" s="487">
        <v>244835</v>
      </c>
      <c r="C67" s="487">
        <v>41327</v>
      </c>
      <c r="D67" s="487">
        <v>22482</v>
      </c>
      <c r="E67" s="488">
        <f t="shared" si="11"/>
        <v>108.66149769881812</v>
      </c>
      <c r="F67" s="488">
        <f t="shared" si="11"/>
        <v>91.684969495285642</v>
      </c>
      <c r="G67" s="488">
        <f t="shared" si="11"/>
        <v>113.23662737987308</v>
      </c>
      <c r="H67" s="489" t="str">
        <f t="shared" si="14"/>
        <v/>
      </c>
      <c r="I67" s="488" t="str">
        <f t="shared" si="12"/>
        <v/>
      </c>
      <c r="J67" s="488" t="str">
        <f t="shared" si="12"/>
        <v/>
      </c>
      <c r="K67" s="488" t="str">
        <f t="shared" si="12"/>
        <v/>
      </c>
      <c r="L67" s="488" t="e">
        <f t="shared" si="13"/>
        <v>#N/A</v>
      </c>
    </row>
    <row r="68" spans="1:12" ht="15" customHeight="1" x14ac:dyDescent="0.2">
      <c r="A68" s="490" t="s">
        <v>474</v>
      </c>
      <c r="B68" s="487">
        <v>245728</v>
      </c>
      <c r="C68" s="487">
        <v>42061</v>
      </c>
      <c r="D68" s="487">
        <v>22794</v>
      </c>
      <c r="E68" s="488">
        <f t="shared" si="11"/>
        <v>109.05782468411451</v>
      </c>
      <c r="F68" s="488">
        <f t="shared" si="11"/>
        <v>93.313366611203548</v>
      </c>
      <c r="G68" s="488">
        <f t="shared" si="11"/>
        <v>114.8080991236023</v>
      </c>
      <c r="H68" s="489" t="str">
        <f t="shared" si="14"/>
        <v/>
      </c>
      <c r="I68" s="488" t="str">
        <f t="shared" si="12"/>
        <v/>
      </c>
      <c r="J68" s="488" t="str">
        <f t="shared" si="12"/>
        <v/>
      </c>
      <c r="K68" s="488" t="str">
        <f t="shared" si="12"/>
        <v/>
      </c>
      <c r="L68" s="488" t="e">
        <f t="shared" si="13"/>
        <v>#N/A</v>
      </c>
    </row>
    <row r="69" spans="1:12" ht="15" customHeight="1" x14ac:dyDescent="0.2">
      <c r="A69" s="490">
        <v>43344</v>
      </c>
      <c r="B69" s="487">
        <v>251097</v>
      </c>
      <c r="C69" s="487">
        <v>41351</v>
      </c>
      <c r="D69" s="487">
        <v>23639</v>
      </c>
      <c r="E69" s="488">
        <f t="shared" si="11"/>
        <v>111.440668563237</v>
      </c>
      <c r="F69" s="488">
        <f t="shared" si="11"/>
        <v>91.738214087631718</v>
      </c>
      <c r="G69" s="488">
        <f t="shared" si="11"/>
        <v>119.0641684295356</v>
      </c>
      <c r="H69" s="489">
        <f t="shared" si="14"/>
        <v>43344</v>
      </c>
      <c r="I69" s="488">
        <f t="shared" si="12"/>
        <v>111.440668563237</v>
      </c>
      <c r="J69" s="488">
        <f t="shared" si="12"/>
        <v>91.738214087631718</v>
      </c>
      <c r="K69" s="488">
        <f t="shared" si="12"/>
        <v>119.0641684295356</v>
      </c>
      <c r="L69" s="488" t="e">
        <f t="shared" si="13"/>
        <v>#N/A</v>
      </c>
    </row>
    <row r="70" spans="1:12" ht="15" customHeight="1" x14ac:dyDescent="0.2">
      <c r="A70" s="490" t="s">
        <v>475</v>
      </c>
      <c r="B70" s="487">
        <v>250555</v>
      </c>
      <c r="C70" s="487">
        <v>40290</v>
      </c>
      <c r="D70" s="487">
        <v>23329</v>
      </c>
      <c r="E70" s="488">
        <f t="shared" si="11"/>
        <v>111.20012071773797</v>
      </c>
      <c r="F70" s="488">
        <f t="shared" si="11"/>
        <v>89.384359400998335</v>
      </c>
      <c r="G70" s="488">
        <f t="shared" si="11"/>
        <v>117.50277022262516</v>
      </c>
      <c r="H70" s="489" t="str">
        <f t="shared" si="14"/>
        <v/>
      </c>
      <c r="I70" s="488" t="str">
        <f t="shared" si="12"/>
        <v/>
      </c>
      <c r="J70" s="488" t="str">
        <f t="shared" si="12"/>
        <v/>
      </c>
      <c r="K70" s="488" t="str">
        <f t="shared" si="12"/>
        <v/>
      </c>
      <c r="L70" s="488" t="e">
        <f t="shared" si="13"/>
        <v>#N/A</v>
      </c>
    </row>
    <row r="71" spans="1:12" ht="15" customHeight="1" x14ac:dyDescent="0.2">
      <c r="A71" s="490" t="s">
        <v>476</v>
      </c>
      <c r="B71" s="487">
        <v>249792</v>
      </c>
      <c r="C71" s="487">
        <v>39826</v>
      </c>
      <c r="D71" s="487">
        <v>23245</v>
      </c>
      <c r="E71" s="491">
        <f t="shared" ref="E71:G75" si="15">IF($A$51=37802,IF(COUNTBLANK(B$51:B$70)&gt;0,#N/A,IF(ISBLANK(B71)=FALSE,B71/B$51*100,#N/A)),IF(COUNTBLANK(B$51:B$75)&gt;0,#N/A,B71/B$51*100))</f>
        <v>110.86148971014428</v>
      </c>
      <c r="F71" s="491">
        <f t="shared" si="15"/>
        <v>88.354963948973932</v>
      </c>
      <c r="G71" s="491">
        <f t="shared" si="15"/>
        <v>117.07968167623652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250278</v>
      </c>
      <c r="C72" s="487">
        <v>40428</v>
      </c>
      <c r="D72" s="487">
        <v>23670</v>
      </c>
      <c r="E72" s="491">
        <f t="shared" si="15"/>
        <v>111.07718390370984</v>
      </c>
      <c r="F72" s="491">
        <f t="shared" si="15"/>
        <v>89.690515806988358</v>
      </c>
      <c r="G72" s="491">
        <f t="shared" si="15"/>
        <v>119.22030825022665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255869</v>
      </c>
      <c r="C73" s="487">
        <v>39188</v>
      </c>
      <c r="D73" s="487">
        <v>24355</v>
      </c>
      <c r="E73" s="491">
        <f t="shared" si="15"/>
        <v>113.55855476014007</v>
      </c>
      <c r="F73" s="491">
        <f t="shared" si="15"/>
        <v>86.939545202440385</v>
      </c>
      <c r="G73" s="491">
        <f t="shared" si="15"/>
        <v>122.6704946106578</v>
      </c>
      <c r="H73" s="492">
        <f>IF(A$51=37802,IF(ISERROR(L73)=TRUE,IF(ISBLANK(A73)=FALSE,IF(MONTH(A73)=MONTH(MAX(A$51:A$75)),A73,""),""),""),IF(ISERROR(L73)=TRUE,IF(MONTH(A73)=MONTH(MAX(A$51:A$75)),A73,""),""))</f>
        <v>43709</v>
      </c>
      <c r="I73" s="488">
        <f t="shared" si="12"/>
        <v>113.55855476014007</v>
      </c>
      <c r="J73" s="488">
        <f t="shared" si="12"/>
        <v>86.939545202440385</v>
      </c>
      <c r="K73" s="488">
        <f t="shared" si="12"/>
        <v>122.6704946106578</v>
      </c>
      <c r="L73" s="488" t="e">
        <f t="shared" si="13"/>
        <v>#N/A</v>
      </c>
    </row>
    <row r="74" spans="1:12" ht="15" customHeight="1" x14ac:dyDescent="0.2">
      <c r="A74" s="490" t="s">
        <v>478</v>
      </c>
      <c r="B74" s="487">
        <v>254803</v>
      </c>
      <c r="C74" s="487">
        <v>39223</v>
      </c>
      <c r="D74" s="487">
        <v>24304</v>
      </c>
      <c r="E74" s="491">
        <f t="shared" si="15"/>
        <v>113.08544774297773</v>
      </c>
      <c r="F74" s="491">
        <f t="shared" si="15"/>
        <v>87.017193566278422</v>
      </c>
      <c r="G74" s="491">
        <f t="shared" si="15"/>
        <v>122.413619421779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253692</v>
      </c>
      <c r="C75" s="493">
        <v>37564</v>
      </c>
      <c r="D75" s="493">
        <v>23495</v>
      </c>
      <c r="E75" s="491">
        <f t="shared" si="15"/>
        <v>112.59236904122601</v>
      </c>
      <c r="F75" s="491">
        <f t="shared" si="15"/>
        <v>83.336661120354961</v>
      </c>
      <c r="G75" s="491">
        <f t="shared" si="15"/>
        <v>118.33887377858365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113.55855476014007</v>
      </c>
      <c r="J77" s="488">
        <f>IF(J75&lt;&gt;"",J75,IF(J74&lt;&gt;"",J74,IF(J73&lt;&gt;"",J73,IF(J72&lt;&gt;"",J72,IF(J71&lt;&gt;"",J71,IF(J70&lt;&gt;"",J70,""))))))</f>
        <v>86.939545202440385</v>
      </c>
      <c r="K77" s="488">
        <f>IF(K75&lt;&gt;"",K75,IF(K74&lt;&gt;"",K74,IF(K73&lt;&gt;"",K73,IF(K72&lt;&gt;"",K72,IF(K71&lt;&gt;"",K71,IF(K70&lt;&gt;"",K70,""))))))</f>
        <v>122.6704946106578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+13,6%</v>
      </c>
      <c r="J79" s="488" t="str">
        <f>"GeB - ausschließlich: "&amp;IF(J77&gt;100,"+","")&amp;TEXT(J77-100,"0,0")&amp;"%"</f>
        <v>GeB - ausschließlich: -13,1%</v>
      </c>
      <c r="K79" s="488" t="str">
        <f>"GeB - im Nebenjob: "&amp;IF(K77&gt;100,"+","")&amp;TEXT(K77-100,"0,0")&amp;"%"</f>
        <v>GeB - im Nebenjob: +22,7%</v>
      </c>
    </row>
    <row r="81" spans="9:9" ht="15" customHeight="1" x14ac:dyDescent="0.2">
      <c r="I81" s="488" t="str">
        <f>IF(ISERROR(HLOOKUP(1,I$78:K$79,2,FALSE)),"",HLOOKUP(1,I$78:K$79,2,FALSE))</f>
        <v>GeB - im Nebenjob: +22,7%</v>
      </c>
    </row>
    <row r="82" spans="9:9" ht="15" customHeight="1" x14ac:dyDescent="0.2">
      <c r="I82" s="488" t="str">
        <f>IF(ISERROR(HLOOKUP(2,I$78:K$79,2,FALSE)),"",HLOOKUP(2,I$78:K$79,2,FALSE))</f>
        <v>SvB: +13,6%</v>
      </c>
    </row>
    <row r="83" spans="9:9" ht="15" customHeight="1" x14ac:dyDescent="0.2">
      <c r="I83" s="488" t="str">
        <f>IF(ISERROR(HLOOKUP(3,I$78:K$79,2,FALSE)),"",HLOOKUP(3,I$78:K$79,2,FALSE))</f>
        <v>GeB - ausschließlich: -13,1%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253692</v>
      </c>
      <c r="E12" s="114">
        <v>254803</v>
      </c>
      <c r="F12" s="114">
        <v>255869</v>
      </c>
      <c r="G12" s="114">
        <v>250278</v>
      </c>
      <c r="H12" s="114">
        <v>249792</v>
      </c>
      <c r="I12" s="115">
        <v>3900</v>
      </c>
      <c r="J12" s="116">
        <v>1.5612990007686396</v>
      </c>
      <c r="N12" s="117"/>
    </row>
    <row r="13" spans="1:15" s="110" customFormat="1" ht="13.5" customHeight="1" x14ac:dyDescent="0.2">
      <c r="A13" s="118" t="s">
        <v>105</v>
      </c>
      <c r="B13" s="119" t="s">
        <v>106</v>
      </c>
      <c r="C13" s="113">
        <v>55.559497343235101</v>
      </c>
      <c r="D13" s="114">
        <v>140950</v>
      </c>
      <c r="E13" s="114">
        <v>141715</v>
      </c>
      <c r="F13" s="114">
        <v>142660</v>
      </c>
      <c r="G13" s="114">
        <v>139205</v>
      </c>
      <c r="H13" s="114">
        <v>138781</v>
      </c>
      <c r="I13" s="115">
        <v>2169</v>
      </c>
      <c r="J13" s="116">
        <v>1.5628940561027806</v>
      </c>
    </row>
    <row r="14" spans="1:15" s="110" customFormat="1" ht="13.5" customHeight="1" x14ac:dyDescent="0.2">
      <c r="A14" s="120"/>
      <c r="B14" s="119" t="s">
        <v>107</v>
      </c>
      <c r="C14" s="113">
        <v>44.440502656764899</v>
      </c>
      <c r="D14" s="114">
        <v>112742</v>
      </c>
      <c r="E14" s="114">
        <v>113088</v>
      </c>
      <c r="F14" s="114">
        <v>113209</v>
      </c>
      <c r="G14" s="114">
        <v>111073</v>
      </c>
      <c r="H14" s="114">
        <v>111011</v>
      </c>
      <c r="I14" s="115">
        <v>1731</v>
      </c>
      <c r="J14" s="116">
        <v>1.5593049337453044</v>
      </c>
    </row>
    <row r="15" spans="1:15" s="110" customFormat="1" ht="13.5" customHeight="1" x14ac:dyDescent="0.2">
      <c r="A15" s="118" t="s">
        <v>105</v>
      </c>
      <c r="B15" s="121" t="s">
        <v>108</v>
      </c>
      <c r="C15" s="113">
        <v>9.8481623385837942</v>
      </c>
      <c r="D15" s="114">
        <v>24984</v>
      </c>
      <c r="E15" s="114">
        <v>26038</v>
      </c>
      <c r="F15" s="114">
        <v>26553</v>
      </c>
      <c r="G15" s="114">
        <v>23815</v>
      </c>
      <c r="H15" s="114">
        <v>24459</v>
      </c>
      <c r="I15" s="115">
        <v>525</v>
      </c>
      <c r="J15" s="116">
        <v>2.1464491598184718</v>
      </c>
    </row>
    <row r="16" spans="1:15" s="110" customFormat="1" ht="13.5" customHeight="1" x14ac:dyDescent="0.2">
      <c r="A16" s="118"/>
      <c r="B16" s="121" t="s">
        <v>109</v>
      </c>
      <c r="C16" s="113">
        <v>67.65999716191287</v>
      </c>
      <c r="D16" s="114">
        <v>171648</v>
      </c>
      <c r="E16" s="114">
        <v>172350</v>
      </c>
      <c r="F16" s="114">
        <v>173391</v>
      </c>
      <c r="G16" s="114">
        <v>171634</v>
      </c>
      <c r="H16" s="114">
        <v>171431</v>
      </c>
      <c r="I16" s="115">
        <v>217</v>
      </c>
      <c r="J16" s="116">
        <v>0.12658154009484865</v>
      </c>
    </row>
    <row r="17" spans="1:10" s="110" customFormat="1" ht="13.5" customHeight="1" x14ac:dyDescent="0.2">
      <c r="A17" s="118"/>
      <c r="B17" s="121" t="s">
        <v>110</v>
      </c>
      <c r="C17" s="113">
        <v>21.220219794081011</v>
      </c>
      <c r="D17" s="114">
        <v>53834</v>
      </c>
      <c r="E17" s="114">
        <v>53217</v>
      </c>
      <c r="F17" s="114">
        <v>52827</v>
      </c>
      <c r="G17" s="114">
        <v>51868</v>
      </c>
      <c r="H17" s="114">
        <v>51000</v>
      </c>
      <c r="I17" s="115">
        <v>2834</v>
      </c>
      <c r="J17" s="116">
        <v>5.556862745098039</v>
      </c>
    </row>
    <row r="18" spans="1:10" s="110" customFormat="1" ht="13.5" customHeight="1" x14ac:dyDescent="0.2">
      <c r="A18" s="120"/>
      <c r="B18" s="121" t="s">
        <v>111</v>
      </c>
      <c r="C18" s="113">
        <v>1.2716207054223232</v>
      </c>
      <c r="D18" s="114">
        <v>3226</v>
      </c>
      <c r="E18" s="114">
        <v>3198</v>
      </c>
      <c r="F18" s="114">
        <v>3098</v>
      </c>
      <c r="G18" s="114">
        <v>2961</v>
      </c>
      <c r="H18" s="114">
        <v>2902</v>
      </c>
      <c r="I18" s="115">
        <v>324</v>
      </c>
      <c r="J18" s="116">
        <v>11.164713990351482</v>
      </c>
    </row>
    <row r="19" spans="1:10" s="110" customFormat="1" ht="13.5" customHeight="1" x14ac:dyDescent="0.2">
      <c r="A19" s="120"/>
      <c r="B19" s="121" t="s">
        <v>112</v>
      </c>
      <c r="C19" s="113">
        <v>0.37762325970073946</v>
      </c>
      <c r="D19" s="114">
        <v>958</v>
      </c>
      <c r="E19" s="114">
        <v>910</v>
      </c>
      <c r="F19" s="114">
        <v>881</v>
      </c>
      <c r="G19" s="114">
        <v>760</v>
      </c>
      <c r="H19" s="114">
        <v>747</v>
      </c>
      <c r="I19" s="115">
        <v>211</v>
      </c>
      <c r="J19" s="116">
        <v>28.24631860776439</v>
      </c>
    </row>
    <row r="20" spans="1:10" s="110" customFormat="1" ht="13.5" customHeight="1" x14ac:dyDescent="0.2">
      <c r="A20" s="118" t="s">
        <v>113</v>
      </c>
      <c r="B20" s="122" t="s">
        <v>114</v>
      </c>
      <c r="C20" s="113">
        <v>73.28059221418097</v>
      </c>
      <c r="D20" s="114">
        <v>185907</v>
      </c>
      <c r="E20" s="114">
        <v>187456</v>
      </c>
      <c r="F20" s="114">
        <v>188999</v>
      </c>
      <c r="G20" s="114">
        <v>184278</v>
      </c>
      <c r="H20" s="114">
        <v>184497</v>
      </c>
      <c r="I20" s="115">
        <v>1410</v>
      </c>
      <c r="J20" s="116">
        <v>0.76424006894421048</v>
      </c>
    </row>
    <row r="21" spans="1:10" s="110" customFormat="1" ht="13.5" customHeight="1" x14ac:dyDescent="0.2">
      <c r="A21" s="120"/>
      <c r="B21" s="122" t="s">
        <v>115</v>
      </c>
      <c r="C21" s="113">
        <v>26.719407785819026</v>
      </c>
      <c r="D21" s="114">
        <v>67785</v>
      </c>
      <c r="E21" s="114">
        <v>67347</v>
      </c>
      <c r="F21" s="114">
        <v>66870</v>
      </c>
      <c r="G21" s="114">
        <v>66000</v>
      </c>
      <c r="H21" s="114">
        <v>65295</v>
      </c>
      <c r="I21" s="115">
        <v>2490</v>
      </c>
      <c r="J21" s="116">
        <v>3.8134619802435101</v>
      </c>
    </row>
    <row r="22" spans="1:10" s="110" customFormat="1" ht="13.5" customHeight="1" x14ac:dyDescent="0.2">
      <c r="A22" s="118" t="s">
        <v>113</v>
      </c>
      <c r="B22" s="122" t="s">
        <v>116</v>
      </c>
      <c r="C22" s="113">
        <v>85.984185547829654</v>
      </c>
      <c r="D22" s="114">
        <v>218135</v>
      </c>
      <c r="E22" s="114">
        <v>219490</v>
      </c>
      <c r="F22" s="114">
        <v>220762</v>
      </c>
      <c r="G22" s="114">
        <v>216675</v>
      </c>
      <c r="H22" s="114">
        <v>217036</v>
      </c>
      <c r="I22" s="115">
        <v>1099</v>
      </c>
      <c r="J22" s="116">
        <v>0.50636760721723584</v>
      </c>
    </row>
    <row r="23" spans="1:10" s="110" customFormat="1" ht="13.5" customHeight="1" x14ac:dyDescent="0.2">
      <c r="A23" s="123"/>
      <c r="B23" s="124" t="s">
        <v>117</v>
      </c>
      <c r="C23" s="125">
        <v>13.87272755940274</v>
      </c>
      <c r="D23" s="114">
        <v>35194</v>
      </c>
      <c r="E23" s="114">
        <v>34958</v>
      </c>
      <c r="F23" s="114">
        <v>34745</v>
      </c>
      <c r="G23" s="114">
        <v>33225</v>
      </c>
      <c r="H23" s="114">
        <v>32393</v>
      </c>
      <c r="I23" s="115">
        <v>2801</v>
      </c>
      <c r="J23" s="116">
        <v>8.6469298922606743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61059</v>
      </c>
      <c r="E26" s="114">
        <v>63527</v>
      </c>
      <c r="F26" s="114">
        <v>63543</v>
      </c>
      <c r="G26" s="114">
        <v>64098</v>
      </c>
      <c r="H26" s="140">
        <v>63071</v>
      </c>
      <c r="I26" s="115">
        <v>-2012</v>
      </c>
      <c r="J26" s="116">
        <v>-3.1900556515672811</v>
      </c>
    </row>
    <row r="27" spans="1:10" s="110" customFormat="1" ht="13.5" customHeight="1" x14ac:dyDescent="0.2">
      <c r="A27" s="118" t="s">
        <v>105</v>
      </c>
      <c r="B27" s="119" t="s">
        <v>106</v>
      </c>
      <c r="C27" s="113">
        <v>40.55749357179122</v>
      </c>
      <c r="D27" s="115">
        <v>24764</v>
      </c>
      <c r="E27" s="114">
        <v>25637</v>
      </c>
      <c r="F27" s="114">
        <v>25738</v>
      </c>
      <c r="G27" s="114">
        <v>25794</v>
      </c>
      <c r="H27" s="140">
        <v>25306</v>
      </c>
      <c r="I27" s="115">
        <v>-542</v>
      </c>
      <c r="J27" s="116">
        <v>-2.1417845570220502</v>
      </c>
    </row>
    <row r="28" spans="1:10" s="110" customFormat="1" ht="13.5" customHeight="1" x14ac:dyDescent="0.2">
      <c r="A28" s="120"/>
      <c r="B28" s="119" t="s">
        <v>107</v>
      </c>
      <c r="C28" s="113">
        <v>59.44250642820878</v>
      </c>
      <c r="D28" s="115">
        <v>36295</v>
      </c>
      <c r="E28" s="114">
        <v>37890</v>
      </c>
      <c r="F28" s="114">
        <v>37805</v>
      </c>
      <c r="G28" s="114">
        <v>38304</v>
      </c>
      <c r="H28" s="140">
        <v>37765</v>
      </c>
      <c r="I28" s="115">
        <v>-1470</v>
      </c>
      <c r="J28" s="116">
        <v>-3.8924930491195551</v>
      </c>
    </row>
    <row r="29" spans="1:10" s="110" customFormat="1" ht="13.5" customHeight="1" x14ac:dyDescent="0.2">
      <c r="A29" s="118" t="s">
        <v>105</v>
      </c>
      <c r="B29" s="121" t="s">
        <v>108</v>
      </c>
      <c r="C29" s="113">
        <v>16.547929052228174</v>
      </c>
      <c r="D29" s="115">
        <v>10104</v>
      </c>
      <c r="E29" s="114">
        <v>10715</v>
      </c>
      <c r="F29" s="114">
        <v>10748</v>
      </c>
      <c r="G29" s="114">
        <v>11142</v>
      </c>
      <c r="H29" s="140">
        <v>10600</v>
      </c>
      <c r="I29" s="115">
        <v>-496</v>
      </c>
      <c r="J29" s="116">
        <v>-4.6792452830188678</v>
      </c>
    </row>
    <row r="30" spans="1:10" s="110" customFormat="1" ht="13.5" customHeight="1" x14ac:dyDescent="0.2">
      <c r="A30" s="118"/>
      <c r="B30" s="121" t="s">
        <v>109</v>
      </c>
      <c r="C30" s="113">
        <v>49.252362469087274</v>
      </c>
      <c r="D30" s="115">
        <v>30073</v>
      </c>
      <c r="E30" s="114">
        <v>31406</v>
      </c>
      <c r="F30" s="114">
        <v>31543</v>
      </c>
      <c r="G30" s="114">
        <v>31753</v>
      </c>
      <c r="H30" s="140">
        <v>31614</v>
      </c>
      <c r="I30" s="115">
        <v>-1541</v>
      </c>
      <c r="J30" s="116">
        <v>-4.8744227241095714</v>
      </c>
    </row>
    <row r="31" spans="1:10" s="110" customFormat="1" ht="13.5" customHeight="1" x14ac:dyDescent="0.2">
      <c r="A31" s="118"/>
      <c r="B31" s="121" t="s">
        <v>110</v>
      </c>
      <c r="C31" s="113">
        <v>19.256784421624985</v>
      </c>
      <c r="D31" s="115">
        <v>11758</v>
      </c>
      <c r="E31" s="114">
        <v>12039</v>
      </c>
      <c r="F31" s="114">
        <v>11980</v>
      </c>
      <c r="G31" s="114">
        <v>11973</v>
      </c>
      <c r="H31" s="140">
        <v>11819</v>
      </c>
      <c r="I31" s="115">
        <v>-61</v>
      </c>
      <c r="J31" s="116">
        <v>-0.51611811489973769</v>
      </c>
    </row>
    <row r="32" spans="1:10" s="110" customFormat="1" ht="13.5" customHeight="1" x14ac:dyDescent="0.2">
      <c r="A32" s="120"/>
      <c r="B32" s="121" t="s">
        <v>111</v>
      </c>
      <c r="C32" s="113">
        <v>14.941286296860413</v>
      </c>
      <c r="D32" s="115">
        <v>9123</v>
      </c>
      <c r="E32" s="114">
        <v>9366</v>
      </c>
      <c r="F32" s="114">
        <v>9272</v>
      </c>
      <c r="G32" s="114">
        <v>9230</v>
      </c>
      <c r="H32" s="140">
        <v>9038</v>
      </c>
      <c r="I32" s="115">
        <v>85</v>
      </c>
      <c r="J32" s="116">
        <v>0.94047355609648153</v>
      </c>
    </row>
    <row r="33" spans="1:10" s="110" customFormat="1" ht="13.5" customHeight="1" x14ac:dyDescent="0.2">
      <c r="A33" s="120"/>
      <c r="B33" s="121" t="s">
        <v>112</v>
      </c>
      <c r="C33" s="113">
        <v>1.3920961692788942</v>
      </c>
      <c r="D33" s="115">
        <v>850</v>
      </c>
      <c r="E33" s="114">
        <v>818</v>
      </c>
      <c r="F33" s="114">
        <v>881</v>
      </c>
      <c r="G33" s="114">
        <v>780</v>
      </c>
      <c r="H33" s="140">
        <v>789</v>
      </c>
      <c r="I33" s="115">
        <v>61</v>
      </c>
      <c r="J33" s="116">
        <v>7.7313054499366283</v>
      </c>
    </row>
    <row r="34" spans="1:10" s="110" customFormat="1" ht="13.5" customHeight="1" x14ac:dyDescent="0.2">
      <c r="A34" s="118" t="s">
        <v>113</v>
      </c>
      <c r="B34" s="122" t="s">
        <v>116</v>
      </c>
      <c r="C34" s="113">
        <v>85.482893594719854</v>
      </c>
      <c r="D34" s="115">
        <v>52195</v>
      </c>
      <c r="E34" s="114">
        <v>54357</v>
      </c>
      <c r="F34" s="114">
        <v>54398</v>
      </c>
      <c r="G34" s="114">
        <v>54897</v>
      </c>
      <c r="H34" s="140">
        <v>54128</v>
      </c>
      <c r="I34" s="115">
        <v>-1933</v>
      </c>
      <c r="J34" s="116">
        <v>-3.5711646467632279</v>
      </c>
    </row>
    <row r="35" spans="1:10" s="110" customFormat="1" ht="13.5" customHeight="1" x14ac:dyDescent="0.2">
      <c r="A35" s="118"/>
      <c r="B35" s="119" t="s">
        <v>117</v>
      </c>
      <c r="C35" s="113">
        <v>14.114217396288835</v>
      </c>
      <c r="D35" s="115">
        <v>8618</v>
      </c>
      <c r="E35" s="114">
        <v>8912</v>
      </c>
      <c r="F35" s="114">
        <v>8903</v>
      </c>
      <c r="G35" s="114">
        <v>8928</v>
      </c>
      <c r="H35" s="140">
        <v>8671</v>
      </c>
      <c r="I35" s="115">
        <v>-53</v>
      </c>
      <c r="J35" s="116">
        <v>-0.61123284511590359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37564</v>
      </c>
      <c r="E37" s="114">
        <v>39223</v>
      </c>
      <c r="F37" s="114">
        <v>39188</v>
      </c>
      <c r="G37" s="114">
        <v>40428</v>
      </c>
      <c r="H37" s="140">
        <v>39826</v>
      </c>
      <c r="I37" s="115">
        <v>-2262</v>
      </c>
      <c r="J37" s="116">
        <v>-5.6797067242504893</v>
      </c>
    </row>
    <row r="38" spans="1:10" s="110" customFormat="1" ht="13.5" customHeight="1" x14ac:dyDescent="0.2">
      <c r="A38" s="118" t="s">
        <v>105</v>
      </c>
      <c r="B38" s="119" t="s">
        <v>106</v>
      </c>
      <c r="C38" s="113">
        <v>37.243105100628263</v>
      </c>
      <c r="D38" s="115">
        <v>13990</v>
      </c>
      <c r="E38" s="114">
        <v>14528</v>
      </c>
      <c r="F38" s="114">
        <v>14543</v>
      </c>
      <c r="G38" s="114">
        <v>14960</v>
      </c>
      <c r="H38" s="140">
        <v>14696</v>
      </c>
      <c r="I38" s="115">
        <v>-706</v>
      </c>
      <c r="J38" s="116">
        <v>-4.8040283070223193</v>
      </c>
    </row>
    <row r="39" spans="1:10" s="110" customFormat="1" ht="13.5" customHeight="1" x14ac:dyDescent="0.2">
      <c r="A39" s="120"/>
      <c r="B39" s="119" t="s">
        <v>107</v>
      </c>
      <c r="C39" s="113">
        <v>62.756894899371737</v>
      </c>
      <c r="D39" s="115">
        <v>23574</v>
      </c>
      <c r="E39" s="114">
        <v>24695</v>
      </c>
      <c r="F39" s="114">
        <v>24645</v>
      </c>
      <c r="G39" s="114">
        <v>25468</v>
      </c>
      <c r="H39" s="140">
        <v>25130</v>
      </c>
      <c r="I39" s="115">
        <v>-1556</v>
      </c>
      <c r="J39" s="116">
        <v>-6.1918026263430166</v>
      </c>
    </row>
    <row r="40" spans="1:10" s="110" customFormat="1" ht="13.5" customHeight="1" x14ac:dyDescent="0.2">
      <c r="A40" s="118" t="s">
        <v>105</v>
      </c>
      <c r="B40" s="121" t="s">
        <v>108</v>
      </c>
      <c r="C40" s="113">
        <v>19.571930571824087</v>
      </c>
      <c r="D40" s="115">
        <v>7352</v>
      </c>
      <c r="E40" s="114">
        <v>7709</v>
      </c>
      <c r="F40" s="114">
        <v>7650</v>
      </c>
      <c r="G40" s="114">
        <v>8365</v>
      </c>
      <c r="H40" s="140">
        <v>7798</v>
      </c>
      <c r="I40" s="115">
        <v>-446</v>
      </c>
      <c r="J40" s="116">
        <v>-5.7194152346755578</v>
      </c>
    </row>
    <row r="41" spans="1:10" s="110" customFormat="1" ht="13.5" customHeight="1" x14ac:dyDescent="0.2">
      <c r="A41" s="118"/>
      <c r="B41" s="121" t="s">
        <v>109</v>
      </c>
      <c r="C41" s="113">
        <v>36.652113725907782</v>
      </c>
      <c r="D41" s="115">
        <v>13768</v>
      </c>
      <c r="E41" s="114">
        <v>14561</v>
      </c>
      <c r="F41" s="114">
        <v>14674</v>
      </c>
      <c r="G41" s="114">
        <v>15127</v>
      </c>
      <c r="H41" s="140">
        <v>15339</v>
      </c>
      <c r="I41" s="115">
        <v>-1571</v>
      </c>
      <c r="J41" s="116">
        <v>-10.241867136058413</v>
      </c>
    </row>
    <row r="42" spans="1:10" s="110" customFormat="1" ht="13.5" customHeight="1" x14ac:dyDescent="0.2">
      <c r="A42" s="118"/>
      <c r="B42" s="121" t="s">
        <v>110</v>
      </c>
      <c r="C42" s="113">
        <v>20.216164412735598</v>
      </c>
      <c r="D42" s="115">
        <v>7594</v>
      </c>
      <c r="E42" s="114">
        <v>7867</v>
      </c>
      <c r="F42" s="114">
        <v>7871</v>
      </c>
      <c r="G42" s="114">
        <v>7965</v>
      </c>
      <c r="H42" s="140">
        <v>7900</v>
      </c>
      <c r="I42" s="115">
        <v>-306</v>
      </c>
      <c r="J42" s="116">
        <v>-3.8734177215189876</v>
      </c>
    </row>
    <row r="43" spans="1:10" s="110" customFormat="1" ht="13.5" customHeight="1" x14ac:dyDescent="0.2">
      <c r="A43" s="120"/>
      <c r="B43" s="121" t="s">
        <v>111</v>
      </c>
      <c r="C43" s="113">
        <v>23.557129166222978</v>
      </c>
      <c r="D43" s="115">
        <v>8849</v>
      </c>
      <c r="E43" s="114">
        <v>9085</v>
      </c>
      <c r="F43" s="114">
        <v>8993</v>
      </c>
      <c r="G43" s="114">
        <v>8971</v>
      </c>
      <c r="H43" s="140">
        <v>8789</v>
      </c>
      <c r="I43" s="115">
        <v>60</v>
      </c>
      <c r="J43" s="116">
        <v>0.68267152121970642</v>
      </c>
    </row>
    <row r="44" spans="1:10" s="110" customFormat="1" ht="13.5" customHeight="1" x14ac:dyDescent="0.2">
      <c r="A44" s="120"/>
      <c r="B44" s="121" t="s">
        <v>112</v>
      </c>
      <c r="C44" s="113">
        <v>2.0524970716643596</v>
      </c>
      <c r="D44" s="115">
        <v>771</v>
      </c>
      <c r="E44" s="114">
        <v>747</v>
      </c>
      <c r="F44" s="114">
        <v>805</v>
      </c>
      <c r="G44" s="114">
        <v>714</v>
      </c>
      <c r="H44" s="140">
        <v>725</v>
      </c>
      <c r="I44" s="115">
        <v>46</v>
      </c>
      <c r="J44" s="116">
        <v>6.3448275862068968</v>
      </c>
    </row>
    <row r="45" spans="1:10" s="110" customFormat="1" ht="13.5" customHeight="1" x14ac:dyDescent="0.2">
      <c r="A45" s="118" t="s">
        <v>113</v>
      </c>
      <c r="B45" s="122" t="s">
        <v>116</v>
      </c>
      <c r="C45" s="113">
        <v>84.783303162602493</v>
      </c>
      <c r="D45" s="115">
        <v>31848</v>
      </c>
      <c r="E45" s="114">
        <v>33268</v>
      </c>
      <c r="F45" s="114">
        <v>33250</v>
      </c>
      <c r="G45" s="114">
        <v>34316</v>
      </c>
      <c r="H45" s="140">
        <v>33820</v>
      </c>
      <c r="I45" s="115">
        <v>-1972</v>
      </c>
      <c r="J45" s="116">
        <v>-5.8308693081017147</v>
      </c>
    </row>
    <row r="46" spans="1:10" s="110" customFormat="1" ht="13.5" customHeight="1" x14ac:dyDescent="0.2">
      <c r="A46" s="118"/>
      <c r="B46" s="119" t="s">
        <v>117</v>
      </c>
      <c r="C46" s="113">
        <v>14.572462996485998</v>
      </c>
      <c r="D46" s="115">
        <v>5474</v>
      </c>
      <c r="E46" s="114">
        <v>5700</v>
      </c>
      <c r="F46" s="114">
        <v>5700</v>
      </c>
      <c r="G46" s="114">
        <v>5843</v>
      </c>
      <c r="H46" s="140">
        <v>5741</v>
      </c>
      <c r="I46" s="115">
        <v>-267</v>
      </c>
      <c r="J46" s="116">
        <v>-4.6507577077164255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23495</v>
      </c>
      <c r="E48" s="114">
        <v>24304</v>
      </c>
      <c r="F48" s="114">
        <v>24355</v>
      </c>
      <c r="G48" s="114">
        <v>23670</v>
      </c>
      <c r="H48" s="140">
        <v>23245</v>
      </c>
      <c r="I48" s="115">
        <v>250</v>
      </c>
      <c r="J48" s="116">
        <v>1.0755001075500108</v>
      </c>
    </row>
    <row r="49" spans="1:12" s="110" customFormat="1" ht="13.5" customHeight="1" x14ac:dyDescent="0.2">
      <c r="A49" s="118" t="s">
        <v>105</v>
      </c>
      <c r="B49" s="119" t="s">
        <v>106</v>
      </c>
      <c r="C49" s="113">
        <v>45.856565226643966</v>
      </c>
      <c r="D49" s="115">
        <v>10774</v>
      </c>
      <c r="E49" s="114">
        <v>11109</v>
      </c>
      <c r="F49" s="114">
        <v>11195</v>
      </c>
      <c r="G49" s="114">
        <v>10834</v>
      </c>
      <c r="H49" s="140">
        <v>10610</v>
      </c>
      <c r="I49" s="115">
        <v>164</v>
      </c>
      <c r="J49" s="116">
        <v>1.5457115928369463</v>
      </c>
    </row>
    <row r="50" spans="1:12" s="110" customFormat="1" ht="13.5" customHeight="1" x14ac:dyDescent="0.2">
      <c r="A50" s="120"/>
      <c r="B50" s="119" t="s">
        <v>107</v>
      </c>
      <c r="C50" s="113">
        <v>54.143434773356034</v>
      </c>
      <c r="D50" s="115">
        <v>12721</v>
      </c>
      <c r="E50" s="114">
        <v>13195</v>
      </c>
      <c r="F50" s="114">
        <v>13160</v>
      </c>
      <c r="G50" s="114">
        <v>12836</v>
      </c>
      <c r="H50" s="140">
        <v>12635</v>
      </c>
      <c r="I50" s="115">
        <v>86</v>
      </c>
      <c r="J50" s="116">
        <v>0.68064899089829833</v>
      </c>
    </row>
    <row r="51" spans="1:12" s="110" customFormat="1" ht="13.5" customHeight="1" x14ac:dyDescent="0.2">
      <c r="A51" s="118" t="s">
        <v>105</v>
      </c>
      <c r="B51" s="121" t="s">
        <v>108</v>
      </c>
      <c r="C51" s="113">
        <v>11.713130453287933</v>
      </c>
      <c r="D51" s="115">
        <v>2752</v>
      </c>
      <c r="E51" s="114">
        <v>3006</v>
      </c>
      <c r="F51" s="114">
        <v>3098</v>
      </c>
      <c r="G51" s="114">
        <v>2777</v>
      </c>
      <c r="H51" s="140">
        <v>2802</v>
      </c>
      <c r="I51" s="115">
        <v>-50</v>
      </c>
      <c r="J51" s="116">
        <v>-1.7844396859386153</v>
      </c>
    </row>
    <row r="52" spans="1:12" s="110" customFormat="1" ht="13.5" customHeight="1" x14ac:dyDescent="0.2">
      <c r="A52" s="118"/>
      <c r="B52" s="121" t="s">
        <v>109</v>
      </c>
      <c r="C52" s="113">
        <v>69.397744200893811</v>
      </c>
      <c r="D52" s="115">
        <v>16305</v>
      </c>
      <c r="E52" s="114">
        <v>16845</v>
      </c>
      <c r="F52" s="114">
        <v>16869</v>
      </c>
      <c r="G52" s="114">
        <v>16626</v>
      </c>
      <c r="H52" s="140">
        <v>16275</v>
      </c>
      <c r="I52" s="115">
        <v>30</v>
      </c>
      <c r="J52" s="116">
        <v>0.18433179723502305</v>
      </c>
    </row>
    <row r="53" spans="1:12" s="110" customFormat="1" ht="13.5" customHeight="1" x14ac:dyDescent="0.2">
      <c r="A53" s="118"/>
      <c r="B53" s="121" t="s">
        <v>110</v>
      </c>
      <c r="C53" s="113">
        <v>17.722919770163866</v>
      </c>
      <c r="D53" s="115">
        <v>4164</v>
      </c>
      <c r="E53" s="114">
        <v>4172</v>
      </c>
      <c r="F53" s="114">
        <v>4109</v>
      </c>
      <c r="G53" s="114">
        <v>4008</v>
      </c>
      <c r="H53" s="140">
        <v>3919</v>
      </c>
      <c r="I53" s="115">
        <v>245</v>
      </c>
      <c r="J53" s="116">
        <v>6.2515947945904564</v>
      </c>
    </row>
    <row r="54" spans="1:12" s="110" customFormat="1" ht="13.5" customHeight="1" x14ac:dyDescent="0.2">
      <c r="A54" s="120"/>
      <c r="B54" s="121" t="s">
        <v>111</v>
      </c>
      <c r="C54" s="113">
        <v>1.1662055756543945</v>
      </c>
      <c r="D54" s="115">
        <v>274</v>
      </c>
      <c r="E54" s="114">
        <v>281</v>
      </c>
      <c r="F54" s="114">
        <v>279</v>
      </c>
      <c r="G54" s="114">
        <v>259</v>
      </c>
      <c r="H54" s="140">
        <v>249</v>
      </c>
      <c r="I54" s="115">
        <v>25</v>
      </c>
      <c r="J54" s="116">
        <v>10.040160642570282</v>
      </c>
    </row>
    <row r="55" spans="1:12" s="110" customFormat="1" ht="13.5" customHeight="1" x14ac:dyDescent="0.2">
      <c r="A55" s="120"/>
      <c r="B55" s="121" t="s">
        <v>112</v>
      </c>
      <c r="C55" s="113">
        <v>0.33624175356458819</v>
      </c>
      <c r="D55" s="115">
        <v>79</v>
      </c>
      <c r="E55" s="114">
        <v>71</v>
      </c>
      <c r="F55" s="114">
        <v>76</v>
      </c>
      <c r="G55" s="114">
        <v>66</v>
      </c>
      <c r="H55" s="140">
        <v>64</v>
      </c>
      <c r="I55" s="115">
        <v>15</v>
      </c>
      <c r="J55" s="116">
        <v>23.4375</v>
      </c>
    </row>
    <row r="56" spans="1:12" s="110" customFormat="1" ht="13.5" customHeight="1" x14ac:dyDescent="0.2">
      <c r="A56" s="118" t="s">
        <v>113</v>
      </c>
      <c r="B56" s="122" t="s">
        <v>116</v>
      </c>
      <c r="C56" s="113">
        <v>86.601404554160453</v>
      </c>
      <c r="D56" s="115">
        <v>20347</v>
      </c>
      <c r="E56" s="114">
        <v>21089</v>
      </c>
      <c r="F56" s="114">
        <v>21148</v>
      </c>
      <c r="G56" s="114">
        <v>20581</v>
      </c>
      <c r="H56" s="140">
        <v>20308</v>
      </c>
      <c r="I56" s="115">
        <v>39</v>
      </c>
      <c r="J56" s="116">
        <v>0.19204254480992713</v>
      </c>
    </row>
    <row r="57" spans="1:12" s="110" customFormat="1" ht="13.5" customHeight="1" x14ac:dyDescent="0.2">
      <c r="A57" s="142"/>
      <c r="B57" s="124" t="s">
        <v>117</v>
      </c>
      <c r="C57" s="125">
        <v>13.381570546924877</v>
      </c>
      <c r="D57" s="143">
        <v>3144</v>
      </c>
      <c r="E57" s="144">
        <v>3212</v>
      </c>
      <c r="F57" s="144">
        <v>3203</v>
      </c>
      <c r="G57" s="144">
        <v>3085</v>
      </c>
      <c r="H57" s="145">
        <v>2930</v>
      </c>
      <c r="I57" s="143">
        <v>214</v>
      </c>
      <c r="J57" s="146">
        <v>7.3037542662116044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253692</v>
      </c>
      <c r="E12" s="236">
        <v>254803</v>
      </c>
      <c r="F12" s="114">
        <v>255869</v>
      </c>
      <c r="G12" s="114">
        <v>250278</v>
      </c>
      <c r="H12" s="140">
        <v>249792</v>
      </c>
      <c r="I12" s="115">
        <v>3900</v>
      </c>
      <c r="J12" s="116">
        <v>1.5612990007686396</v>
      </c>
    </row>
    <row r="13" spans="1:15" s="110" customFormat="1" ht="12" customHeight="1" x14ac:dyDescent="0.2">
      <c r="A13" s="118" t="s">
        <v>105</v>
      </c>
      <c r="B13" s="119" t="s">
        <v>106</v>
      </c>
      <c r="C13" s="113">
        <v>55.559497343235101</v>
      </c>
      <c r="D13" s="115">
        <v>140950</v>
      </c>
      <c r="E13" s="114">
        <v>141715</v>
      </c>
      <c r="F13" s="114">
        <v>142660</v>
      </c>
      <c r="G13" s="114">
        <v>139205</v>
      </c>
      <c r="H13" s="140">
        <v>138781</v>
      </c>
      <c r="I13" s="115">
        <v>2169</v>
      </c>
      <c r="J13" s="116">
        <v>1.5628940561027806</v>
      </c>
    </row>
    <row r="14" spans="1:15" s="110" customFormat="1" ht="12" customHeight="1" x14ac:dyDescent="0.2">
      <c r="A14" s="118"/>
      <c r="B14" s="119" t="s">
        <v>107</v>
      </c>
      <c r="C14" s="113">
        <v>44.440502656764899</v>
      </c>
      <c r="D14" s="115">
        <v>112742</v>
      </c>
      <c r="E14" s="114">
        <v>113088</v>
      </c>
      <c r="F14" s="114">
        <v>113209</v>
      </c>
      <c r="G14" s="114">
        <v>111073</v>
      </c>
      <c r="H14" s="140">
        <v>111011</v>
      </c>
      <c r="I14" s="115">
        <v>1731</v>
      </c>
      <c r="J14" s="116">
        <v>1.5593049337453044</v>
      </c>
    </row>
    <row r="15" spans="1:15" s="110" customFormat="1" ht="12" customHeight="1" x14ac:dyDescent="0.2">
      <c r="A15" s="118" t="s">
        <v>105</v>
      </c>
      <c r="B15" s="121" t="s">
        <v>108</v>
      </c>
      <c r="C15" s="113">
        <v>9.8481623385837942</v>
      </c>
      <c r="D15" s="115">
        <v>24984</v>
      </c>
      <c r="E15" s="114">
        <v>26038</v>
      </c>
      <c r="F15" s="114">
        <v>26553</v>
      </c>
      <c r="G15" s="114">
        <v>23815</v>
      </c>
      <c r="H15" s="140">
        <v>24459</v>
      </c>
      <c r="I15" s="115">
        <v>525</v>
      </c>
      <c r="J15" s="116">
        <v>2.1464491598184718</v>
      </c>
    </row>
    <row r="16" spans="1:15" s="110" customFormat="1" ht="12" customHeight="1" x14ac:dyDescent="0.2">
      <c r="A16" s="118"/>
      <c r="B16" s="121" t="s">
        <v>109</v>
      </c>
      <c r="C16" s="113">
        <v>67.65999716191287</v>
      </c>
      <c r="D16" s="115">
        <v>171648</v>
      </c>
      <c r="E16" s="114">
        <v>172350</v>
      </c>
      <c r="F16" s="114">
        <v>173391</v>
      </c>
      <c r="G16" s="114">
        <v>171634</v>
      </c>
      <c r="H16" s="140">
        <v>171431</v>
      </c>
      <c r="I16" s="115">
        <v>217</v>
      </c>
      <c r="J16" s="116">
        <v>0.12658154009484865</v>
      </c>
    </row>
    <row r="17" spans="1:10" s="110" customFormat="1" ht="12" customHeight="1" x14ac:dyDescent="0.2">
      <c r="A17" s="118"/>
      <c r="B17" s="121" t="s">
        <v>110</v>
      </c>
      <c r="C17" s="113">
        <v>21.220219794081011</v>
      </c>
      <c r="D17" s="115">
        <v>53834</v>
      </c>
      <c r="E17" s="114">
        <v>53217</v>
      </c>
      <c r="F17" s="114">
        <v>52827</v>
      </c>
      <c r="G17" s="114">
        <v>51868</v>
      </c>
      <c r="H17" s="140">
        <v>51000</v>
      </c>
      <c r="I17" s="115">
        <v>2834</v>
      </c>
      <c r="J17" s="116">
        <v>5.556862745098039</v>
      </c>
    </row>
    <row r="18" spans="1:10" s="110" customFormat="1" ht="12" customHeight="1" x14ac:dyDescent="0.2">
      <c r="A18" s="120"/>
      <c r="B18" s="121" t="s">
        <v>111</v>
      </c>
      <c r="C18" s="113">
        <v>1.2716207054223232</v>
      </c>
      <c r="D18" s="115">
        <v>3226</v>
      </c>
      <c r="E18" s="114">
        <v>3198</v>
      </c>
      <c r="F18" s="114">
        <v>3098</v>
      </c>
      <c r="G18" s="114">
        <v>2961</v>
      </c>
      <c r="H18" s="140">
        <v>2902</v>
      </c>
      <c r="I18" s="115">
        <v>324</v>
      </c>
      <c r="J18" s="116">
        <v>11.164713990351482</v>
      </c>
    </row>
    <row r="19" spans="1:10" s="110" customFormat="1" ht="12" customHeight="1" x14ac:dyDescent="0.2">
      <c r="A19" s="120"/>
      <c r="B19" s="121" t="s">
        <v>112</v>
      </c>
      <c r="C19" s="113">
        <v>0.37762325970073946</v>
      </c>
      <c r="D19" s="115">
        <v>958</v>
      </c>
      <c r="E19" s="114">
        <v>910</v>
      </c>
      <c r="F19" s="114">
        <v>881</v>
      </c>
      <c r="G19" s="114">
        <v>760</v>
      </c>
      <c r="H19" s="140">
        <v>747</v>
      </c>
      <c r="I19" s="115">
        <v>211</v>
      </c>
      <c r="J19" s="116">
        <v>28.24631860776439</v>
      </c>
    </row>
    <row r="20" spans="1:10" s="110" customFormat="1" ht="12" customHeight="1" x14ac:dyDescent="0.2">
      <c r="A20" s="118" t="s">
        <v>113</v>
      </c>
      <c r="B20" s="119" t="s">
        <v>181</v>
      </c>
      <c r="C20" s="113">
        <v>73.28059221418097</v>
      </c>
      <c r="D20" s="115">
        <v>185907</v>
      </c>
      <c r="E20" s="114">
        <v>187456</v>
      </c>
      <c r="F20" s="114">
        <v>188999</v>
      </c>
      <c r="G20" s="114">
        <v>184278</v>
      </c>
      <c r="H20" s="140">
        <v>184497</v>
      </c>
      <c r="I20" s="115">
        <v>1410</v>
      </c>
      <c r="J20" s="116">
        <v>0.76424006894421048</v>
      </c>
    </row>
    <row r="21" spans="1:10" s="110" customFormat="1" ht="12" customHeight="1" x14ac:dyDescent="0.2">
      <c r="A21" s="118"/>
      <c r="B21" s="119" t="s">
        <v>182</v>
      </c>
      <c r="C21" s="113">
        <v>26.719407785819026</v>
      </c>
      <c r="D21" s="115">
        <v>67785</v>
      </c>
      <c r="E21" s="114">
        <v>67347</v>
      </c>
      <c r="F21" s="114">
        <v>66870</v>
      </c>
      <c r="G21" s="114">
        <v>66000</v>
      </c>
      <c r="H21" s="140">
        <v>65295</v>
      </c>
      <c r="I21" s="115">
        <v>2490</v>
      </c>
      <c r="J21" s="116">
        <v>3.8134619802435101</v>
      </c>
    </row>
    <row r="22" spans="1:10" s="110" customFormat="1" ht="12" customHeight="1" x14ac:dyDescent="0.2">
      <c r="A22" s="118" t="s">
        <v>113</v>
      </c>
      <c r="B22" s="119" t="s">
        <v>116</v>
      </c>
      <c r="C22" s="113">
        <v>85.984185547829654</v>
      </c>
      <c r="D22" s="115">
        <v>218135</v>
      </c>
      <c r="E22" s="114">
        <v>219490</v>
      </c>
      <c r="F22" s="114">
        <v>220762</v>
      </c>
      <c r="G22" s="114">
        <v>216675</v>
      </c>
      <c r="H22" s="140">
        <v>217036</v>
      </c>
      <c r="I22" s="115">
        <v>1099</v>
      </c>
      <c r="J22" s="116">
        <v>0.50636760721723584</v>
      </c>
    </row>
    <row r="23" spans="1:10" s="110" customFormat="1" ht="12" customHeight="1" x14ac:dyDescent="0.2">
      <c r="A23" s="118"/>
      <c r="B23" s="119" t="s">
        <v>117</v>
      </c>
      <c r="C23" s="113">
        <v>13.87272755940274</v>
      </c>
      <c r="D23" s="115">
        <v>35194</v>
      </c>
      <c r="E23" s="114">
        <v>34958</v>
      </c>
      <c r="F23" s="114">
        <v>34745</v>
      </c>
      <c r="G23" s="114">
        <v>33225</v>
      </c>
      <c r="H23" s="140">
        <v>32393</v>
      </c>
      <c r="I23" s="115">
        <v>2801</v>
      </c>
      <c r="J23" s="116">
        <v>8.6469298922606743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277166</v>
      </c>
      <c r="E64" s="236">
        <v>278166</v>
      </c>
      <c r="F64" s="236">
        <v>278713</v>
      </c>
      <c r="G64" s="236">
        <v>273756</v>
      </c>
      <c r="H64" s="140">
        <v>273292</v>
      </c>
      <c r="I64" s="115">
        <v>3874</v>
      </c>
      <c r="J64" s="116">
        <v>1.4175314315823369</v>
      </c>
    </row>
    <row r="65" spans="1:12" s="110" customFormat="1" ht="12" customHeight="1" x14ac:dyDescent="0.2">
      <c r="A65" s="118" t="s">
        <v>105</v>
      </c>
      <c r="B65" s="119" t="s">
        <v>106</v>
      </c>
      <c r="C65" s="113">
        <v>54.367779597786168</v>
      </c>
      <c r="D65" s="235">
        <v>150689</v>
      </c>
      <c r="E65" s="236">
        <v>151342</v>
      </c>
      <c r="F65" s="236">
        <v>152056</v>
      </c>
      <c r="G65" s="236">
        <v>149153</v>
      </c>
      <c r="H65" s="140">
        <v>148820</v>
      </c>
      <c r="I65" s="115">
        <v>1869</v>
      </c>
      <c r="J65" s="116">
        <v>1.2558795860771401</v>
      </c>
    </row>
    <row r="66" spans="1:12" s="110" customFormat="1" ht="12" customHeight="1" x14ac:dyDescent="0.2">
      <c r="A66" s="118"/>
      <c r="B66" s="119" t="s">
        <v>107</v>
      </c>
      <c r="C66" s="113">
        <v>45.632220402213832</v>
      </c>
      <c r="D66" s="235">
        <v>126477</v>
      </c>
      <c r="E66" s="236">
        <v>126824</v>
      </c>
      <c r="F66" s="236">
        <v>126657</v>
      </c>
      <c r="G66" s="236">
        <v>124603</v>
      </c>
      <c r="H66" s="140">
        <v>124472</v>
      </c>
      <c r="I66" s="115">
        <v>2005</v>
      </c>
      <c r="J66" s="116">
        <v>1.6108040362491163</v>
      </c>
    </row>
    <row r="67" spans="1:12" s="110" customFormat="1" ht="12" customHeight="1" x14ac:dyDescent="0.2">
      <c r="A67" s="118" t="s">
        <v>105</v>
      </c>
      <c r="B67" s="121" t="s">
        <v>108</v>
      </c>
      <c r="C67" s="113">
        <v>9.5152363565516698</v>
      </c>
      <c r="D67" s="235">
        <v>26373</v>
      </c>
      <c r="E67" s="236">
        <v>27327</v>
      </c>
      <c r="F67" s="236">
        <v>27845</v>
      </c>
      <c r="G67" s="236">
        <v>25019</v>
      </c>
      <c r="H67" s="140">
        <v>25909</v>
      </c>
      <c r="I67" s="115">
        <v>464</v>
      </c>
      <c r="J67" s="116">
        <v>1.7908834767841291</v>
      </c>
    </row>
    <row r="68" spans="1:12" s="110" customFormat="1" ht="12" customHeight="1" x14ac:dyDescent="0.2">
      <c r="A68" s="118"/>
      <c r="B68" s="121" t="s">
        <v>109</v>
      </c>
      <c r="C68" s="113">
        <v>68.31249143112791</v>
      </c>
      <c r="D68" s="235">
        <v>189339</v>
      </c>
      <c r="E68" s="236">
        <v>189999</v>
      </c>
      <c r="F68" s="236">
        <v>190879</v>
      </c>
      <c r="G68" s="236">
        <v>189852</v>
      </c>
      <c r="H68" s="140">
        <v>189574</v>
      </c>
      <c r="I68" s="115">
        <v>-235</v>
      </c>
      <c r="J68" s="116">
        <v>-0.12396214670788189</v>
      </c>
    </row>
    <row r="69" spans="1:12" s="110" customFormat="1" ht="12" customHeight="1" x14ac:dyDescent="0.2">
      <c r="A69" s="118"/>
      <c r="B69" s="121" t="s">
        <v>110</v>
      </c>
      <c r="C69" s="113">
        <v>20.899388813923785</v>
      </c>
      <c r="D69" s="235">
        <v>57926</v>
      </c>
      <c r="E69" s="236">
        <v>57329</v>
      </c>
      <c r="F69" s="236">
        <v>56608</v>
      </c>
      <c r="G69" s="236">
        <v>55661</v>
      </c>
      <c r="H69" s="140">
        <v>54698</v>
      </c>
      <c r="I69" s="115">
        <v>3228</v>
      </c>
      <c r="J69" s="116">
        <v>5.9014954842955865</v>
      </c>
    </row>
    <row r="70" spans="1:12" s="110" customFormat="1" ht="12" customHeight="1" x14ac:dyDescent="0.2">
      <c r="A70" s="120"/>
      <c r="B70" s="121" t="s">
        <v>111</v>
      </c>
      <c r="C70" s="113">
        <v>1.2728833983966288</v>
      </c>
      <c r="D70" s="235">
        <v>3528</v>
      </c>
      <c r="E70" s="236">
        <v>3511</v>
      </c>
      <c r="F70" s="236">
        <v>3381</v>
      </c>
      <c r="G70" s="236">
        <v>3224</v>
      </c>
      <c r="H70" s="140">
        <v>3111</v>
      </c>
      <c r="I70" s="115">
        <v>417</v>
      </c>
      <c r="J70" s="116">
        <v>13.404050144648023</v>
      </c>
    </row>
    <row r="71" spans="1:12" s="110" customFormat="1" ht="12" customHeight="1" x14ac:dyDescent="0.2">
      <c r="A71" s="120"/>
      <c r="B71" s="121" t="s">
        <v>112</v>
      </c>
      <c r="C71" s="113">
        <v>0.37234004170785739</v>
      </c>
      <c r="D71" s="235">
        <v>1032</v>
      </c>
      <c r="E71" s="236">
        <v>1021</v>
      </c>
      <c r="F71" s="236">
        <v>968</v>
      </c>
      <c r="G71" s="236">
        <v>834</v>
      </c>
      <c r="H71" s="140">
        <v>800</v>
      </c>
      <c r="I71" s="115">
        <v>232</v>
      </c>
      <c r="J71" s="116">
        <v>29</v>
      </c>
    </row>
    <row r="72" spans="1:12" s="110" customFormat="1" ht="12" customHeight="1" x14ac:dyDescent="0.2">
      <c r="A72" s="118" t="s">
        <v>113</v>
      </c>
      <c r="B72" s="119" t="s">
        <v>181</v>
      </c>
      <c r="C72" s="113">
        <v>73.14966482180354</v>
      </c>
      <c r="D72" s="235">
        <v>202746</v>
      </c>
      <c r="E72" s="236">
        <v>204008</v>
      </c>
      <c r="F72" s="236">
        <v>205199</v>
      </c>
      <c r="G72" s="236">
        <v>200940</v>
      </c>
      <c r="H72" s="140">
        <v>201219</v>
      </c>
      <c r="I72" s="115">
        <v>1527</v>
      </c>
      <c r="J72" s="116">
        <v>0.75887465895367734</v>
      </c>
    </row>
    <row r="73" spans="1:12" s="110" customFormat="1" ht="12" customHeight="1" x14ac:dyDescent="0.2">
      <c r="A73" s="118"/>
      <c r="B73" s="119" t="s">
        <v>182</v>
      </c>
      <c r="C73" s="113">
        <v>26.85033517819646</v>
      </c>
      <c r="D73" s="115">
        <v>74420</v>
      </c>
      <c r="E73" s="114">
        <v>74158</v>
      </c>
      <c r="F73" s="114">
        <v>73514</v>
      </c>
      <c r="G73" s="114">
        <v>72816</v>
      </c>
      <c r="H73" s="140">
        <v>72073</v>
      </c>
      <c r="I73" s="115">
        <v>2347</v>
      </c>
      <c r="J73" s="116">
        <v>3.2564205735851153</v>
      </c>
    </row>
    <row r="74" spans="1:12" s="110" customFormat="1" ht="12" customHeight="1" x14ac:dyDescent="0.2">
      <c r="A74" s="118" t="s">
        <v>113</v>
      </c>
      <c r="B74" s="119" t="s">
        <v>116</v>
      </c>
      <c r="C74" s="113">
        <v>86.943203711854991</v>
      </c>
      <c r="D74" s="115">
        <v>240977</v>
      </c>
      <c r="E74" s="114">
        <v>242364</v>
      </c>
      <c r="F74" s="114">
        <v>243069</v>
      </c>
      <c r="G74" s="114">
        <v>239397</v>
      </c>
      <c r="H74" s="140">
        <v>239595</v>
      </c>
      <c r="I74" s="115">
        <v>1382</v>
      </c>
      <c r="J74" s="116">
        <v>0.57680669463052237</v>
      </c>
    </row>
    <row r="75" spans="1:12" s="110" customFormat="1" ht="12" customHeight="1" x14ac:dyDescent="0.2">
      <c r="A75" s="142"/>
      <c r="B75" s="124" t="s">
        <v>117</v>
      </c>
      <c r="C75" s="125">
        <v>12.940259627804275</v>
      </c>
      <c r="D75" s="143">
        <v>35866</v>
      </c>
      <c r="E75" s="144">
        <v>35485</v>
      </c>
      <c r="F75" s="144">
        <v>35324</v>
      </c>
      <c r="G75" s="144">
        <v>34019</v>
      </c>
      <c r="H75" s="145">
        <v>33365</v>
      </c>
      <c r="I75" s="143">
        <v>2501</v>
      </c>
      <c r="J75" s="146">
        <v>7.4958789150307208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253692</v>
      </c>
      <c r="G11" s="114">
        <v>254803</v>
      </c>
      <c r="H11" s="114">
        <v>255869</v>
      </c>
      <c r="I11" s="114">
        <v>250278</v>
      </c>
      <c r="J11" s="140">
        <v>249792</v>
      </c>
      <c r="K11" s="114">
        <v>3900</v>
      </c>
      <c r="L11" s="116">
        <v>1.5612990007686396</v>
      </c>
    </row>
    <row r="12" spans="1:17" s="110" customFormat="1" ht="24.95" customHeight="1" x14ac:dyDescent="0.2">
      <c r="A12" s="604" t="s">
        <v>185</v>
      </c>
      <c r="B12" s="605"/>
      <c r="C12" s="605"/>
      <c r="D12" s="606"/>
      <c r="E12" s="113">
        <v>55.559497343235101</v>
      </c>
      <c r="F12" s="115">
        <v>140950</v>
      </c>
      <c r="G12" s="114">
        <v>141715</v>
      </c>
      <c r="H12" s="114">
        <v>142660</v>
      </c>
      <c r="I12" s="114">
        <v>139205</v>
      </c>
      <c r="J12" s="140">
        <v>138781</v>
      </c>
      <c r="K12" s="114">
        <v>2169</v>
      </c>
      <c r="L12" s="116">
        <v>1.5628940561027806</v>
      </c>
    </row>
    <row r="13" spans="1:17" s="110" customFormat="1" ht="15" customHeight="1" x14ac:dyDescent="0.2">
      <c r="A13" s="120"/>
      <c r="B13" s="612" t="s">
        <v>107</v>
      </c>
      <c r="C13" s="612"/>
      <c r="E13" s="113">
        <v>44.440502656764899</v>
      </c>
      <c r="F13" s="115">
        <v>112742</v>
      </c>
      <c r="G13" s="114">
        <v>113088</v>
      </c>
      <c r="H13" s="114">
        <v>113209</v>
      </c>
      <c r="I13" s="114">
        <v>111073</v>
      </c>
      <c r="J13" s="140">
        <v>111011</v>
      </c>
      <c r="K13" s="114">
        <v>1731</v>
      </c>
      <c r="L13" s="116">
        <v>1.5593049337453044</v>
      </c>
    </row>
    <row r="14" spans="1:17" s="110" customFormat="1" ht="24.95" customHeight="1" x14ac:dyDescent="0.2">
      <c r="A14" s="604" t="s">
        <v>186</v>
      </c>
      <c r="B14" s="605"/>
      <c r="C14" s="605"/>
      <c r="D14" s="606"/>
      <c r="E14" s="113">
        <v>9.8481623385837942</v>
      </c>
      <c r="F14" s="115">
        <v>24984</v>
      </c>
      <c r="G14" s="114">
        <v>26038</v>
      </c>
      <c r="H14" s="114">
        <v>26553</v>
      </c>
      <c r="I14" s="114">
        <v>23815</v>
      </c>
      <c r="J14" s="140">
        <v>24459</v>
      </c>
      <c r="K14" s="114">
        <v>525</v>
      </c>
      <c r="L14" s="116">
        <v>2.1464491598184718</v>
      </c>
    </row>
    <row r="15" spans="1:17" s="110" customFormat="1" ht="15" customHeight="1" x14ac:dyDescent="0.2">
      <c r="A15" s="120"/>
      <c r="B15" s="119"/>
      <c r="C15" s="258" t="s">
        <v>106</v>
      </c>
      <c r="E15" s="113">
        <v>57.000480307396735</v>
      </c>
      <c r="F15" s="115">
        <v>14241</v>
      </c>
      <c r="G15" s="114">
        <v>14885</v>
      </c>
      <c r="H15" s="114">
        <v>15247</v>
      </c>
      <c r="I15" s="114">
        <v>13535</v>
      </c>
      <c r="J15" s="140">
        <v>13872</v>
      </c>
      <c r="K15" s="114">
        <v>369</v>
      </c>
      <c r="L15" s="116">
        <v>2.6600346020761245</v>
      </c>
    </row>
    <row r="16" spans="1:17" s="110" customFormat="1" ht="15" customHeight="1" x14ac:dyDescent="0.2">
      <c r="A16" s="120"/>
      <c r="B16" s="119"/>
      <c r="C16" s="258" t="s">
        <v>107</v>
      </c>
      <c r="E16" s="113">
        <v>42.999519692603265</v>
      </c>
      <c r="F16" s="115">
        <v>10743</v>
      </c>
      <c r="G16" s="114">
        <v>11153</v>
      </c>
      <c r="H16" s="114">
        <v>11306</v>
      </c>
      <c r="I16" s="114">
        <v>10280</v>
      </c>
      <c r="J16" s="140">
        <v>10587</v>
      </c>
      <c r="K16" s="114">
        <v>156</v>
      </c>
      <c r="L16" s="116">
        <v>1.4735052422782657</v>
      </c>
    </row>
    <row r="17" spans="1:12" s="110" customFormat="1" ht="15" customHeight="1" x14ac:dyDescent="0.2">
      <c r="A17" s="120"/>
      <c r="B17" s="121" t="s">
        <v>109</v>
      </c>
      <c r="C17" s="258"/>
      <c r="E17" s="113">
        <v>67.65999716191287</v>
      </c>
      <c r="F17" s="115">
        <v>171648</v>
      </c>
      <c r="G17" s="114">
        <v>172350</v>
      </c>
      <c r="H17" s="114">
        <v>173391</v>
      </c>
      <c r="I17" s="114">
        <v>171634</v>
      </c>
      <c r="J17" s="140">
        <v>171431</v>
      </c>
      <c r="K17" s="114">
        <v>217</v>
      </c>
      <c r="L17" s="116">
        <v>0.12658154009484865</v>
      </c>
    </row>
    <row r="18" spans="1:12" s="110" customFormat="1" ht="15" customHeight="1" x14ac:dyDescent="0.2">
      <c r="A18" s="120"/>
      <c r="B18" s="119"/>
      <c r="C18" s="258" t="s">
        <v>106</v>
      </c>
      <c r="E18" s="113">
        <v>55.220567673378078</v>
      </c>
      <c r="F18" s="115">
        <v>94785</v>
      </c>
      <c r="G18" s="114">
        <v>95281</v>
      </c>
      <c r="H18" s="114">
        <v>96024</v>
      </c>
      <c r="I18" s="114">
        <v>94933</v>
      </c>
      <c r="J18" s="140">
        <v>94731</v>
      </c>
      <c r="K18" s="114">
        <v>54</v>
      </c>
      <c r="L18" s="116">
        <v>5.7003515216771702E-2</v>
      </c>
    </row>
    <row r="19" spans="1:12" s="110" customFormat="1" ht="15" customHeight="1" x14ac:dyDescent="0.2">
      <c r="A19" s="120"/>
      <c r="B19" s="119"/>
      <c r="C19" s="258" t="s">
        <v>107</v>
      </c>
      <c r="E19" s="113">
        <v>44.779432326621922</v>
      </c>
      <c r="F19" s="115">
        <v>76863</v>
      </c>
      <c r="G19" s="114">
        <v>77069</v>
      </c>
      <c r="H19" s="114">
        <v>77367</v>
      </c>
      <c r="I19" s="114">
        <v>76701</v>
      </c>
      <c r="J19" s="140">
        <v>76700</v>
      </c>
      <c r="K19" s="114">
        <v>163</v>
      </c>
      <c r="L19" s="116">
        <v>0.21251629726205998</v>
      </c>
    </row>
    <row r="20" spans="1:12" s="110" customFormat="1" ht="15" customHeight="1" x14ac:dyDescent="0.2">
      <c r="A20" s="120"/>
      <c r="B20" s="121" t="s">
        <v>110</v>
      </c>
      <c r="C20" s="258"/>
      <c r="E20" s="113">
        <v>21.220219794081011</v>
      </c>
      <c r="F20" s="115">
        <v>53834</v>
      </c>
      <c r="G20" s="114">
        <v>53217</v>
      </c>
      <c r="H20" s="114">
        <v>52827</v>
      </c>
      <c r="I20" s="114">
        <v>51868</v>
      </c>
      <c r="J20" s="140">
        <v>51000</v>
      </c>
      <c r="K20" s="114">
        <v>2834</v>
      </c>
      <c r="L20" s="116">
        <v>5.556862745098039</v>
      </c>
    </row>
    <row r="21" spans="1:12" s="110" customFormat="1" ht="15" customHeight="1" x14ac:dyDescent="0.2">
      <c r="A21" s="120"/>
      <c r="B21" s="119"/>
      <c r="C21" s="258" t="s">
        <v>106</v>
      </c>
      <c r="E21" s="113">
        <v>55.639558643236619</v>
      </c>
      <c r="F21" s="115">
        <v>29953</v>
      </c>
      <c r="G21" s="114">
        <v>29586</v>
      </c>
      <c r="H21" s="114">
        <v>29470</v>
      </c>
      <c r="I21" s="114">
        <v>28921</v>
      </c>
      <c r="J21" s="140">
        <v>28386</v>
      </c>
      <c r="K21" s="114">
        <v>1567</v>
      </c>
      <c r="L21" s="116">
        <v>5.5203269217219759</v>
      </c>
    </row>
    <row r="22" spans="1:12" s="110" customFormat="1" ht="15" customHeight="1" x14ac:dyDescent="0.2">
      <c r="A22" s="120"/>
      <c r="B22" s="119"/>
      <c r="C22" s="258" t="s">
        <v>107</v>
      </c>
      <c r="E22" s="113">
        <v>44.360441356763381</v>
      </c>
      <c r="F22" s="115">
        <v>23881</v>
      </c>
      <c r="G22" s="114">
        <v>23631</v>
      </c>
      <c r="H22" s="114">
        <v>23357</v>
      </c>
      <c r="I22" s="114">
        <v>22947</v>
      </c>
      <c r="J22" s="140">
        <v>22614</v>
      </c>
      <c r="K22" s="114">
        <v>1267</v>
      </c>
      <c r="L22" s="116">
        <v>5.6027239762978684</v>
      </c>
    </row>
    <row r="23" spans="1:12" s="110" customFormat="1" ht="15" customHeight="1" x14ac:dyDescent="0.2">
      <c r="A23" s="120"/>
      <c r="B23" s="121" t="s">
        <v>111</v>
      </c>
      <c r="C23" s="258"/>
      <c r="E23" s="113">
        <v>1.2716207054223232</v>
      </c>
      <c r="F23" s="115">
        <v>3226</v>
      </c>
      <c r="G23" s="114">
        <v>3198</v>
      </c>
      <c r="H23" s="114">
        <v>3098</v>
      </c>
      <c r="I23" s="114">
        <v>2961</v>
      </c>
      <c r="J23" s="140">
        <v>2902</v>
      </c>
      <c r="K23" s="114">
        <v>324</v>
      </c>
      <c r="L23" s="116">
        <v>11.164713990351482</v>
      </c>
    </row>
    <row r="24" spans="1:12" s="110" customFormat="1" ht="15" customHeight="1" x14ac:dyDescent="0.2">
      <c r="A24" s="120"/>
      <c r="B24" s="119"/>
      <c r="C24" s="258" t="s">
        <v>106</v>
      </c>
      <c r="E24" s="113">
        <v>61.0973341599504</v>
      </c>
      <c r="F24" s="115">
        <v>1971</v>
      </c>
      <c r="G24" s="114">
        <v>1963</v>
      </c>
      <c r="H24" s="114">
        <v>1919</v>
      </c>
      <c r="I24" s="114">
        <v>1816</v>
      </c>
      <c r="J24" s="140">
        <v>1792</v>
      </c>
      <c r="K24" s="114">
        <v>179</v>
      </c>
      <c r="L24" s="116">
        <v>9.9888392857142865</v>
      </c>
    </row>
    <row r="25" spans="1:12" s="110" customFormat="1" ht="15" customHeight="1" x14ac:dyDescent="0.2">
      <c r="A25" s="120"/>
      <c r="B25" s="119"/>
      <c r="C25" s="258" t="s">
        <v>107</v>
      </c>
      <c r="E25" s="113">
        <v>38.9026658400496</v>
      </c>
      <c r="F25" s="115">
        <v>1255</v>
      </c>
      <c r="G25" s="114">
        <v>1235</v>
      </c>
      <c r="H25" s="114">
        <v>1179</v>
      </c>
      <c r="I25" s="114">
        <v>1145</v>
      </c>
      <c r="J25" s="140">
        <v>1110</v>
      </c>
      <c r="K25" s="114">
        <v>145</v>
      </c>
      <c r="L25" s="116">
        <v>13.063063063063064</v>
      </c>
    </row>
    <row r="26" spans="1:12" s="110" customFormat="1" ht="15" customHeight="1" x14ac:dyDescent="0.2">
      <c r="A26" s="120"/>
      <c r="C26" s="121" t="s">
        <v>187</v>
      </c>
      <c r="D26" s="110" t="s">
        <v>188</v>
      </c>
      <c r="E26" s="113">
        <v>0.37762325970073946</v>
      </c>
      <c r="F26" s="115">
        <v>958</v>
      </c>
      <c r="G26" s="114">
        <v>910</v>
      </c>
      <c r="H26" s="114">
        <v>881</v>
      </c>
      <c r="I26" s="114">
        <v>760</v>
      </c>
      <c r="J26" s="140">
        <v>747</v>
      </c>
      <c r="K26" s="114">
        <v>211</v>
      </c>
      <c r="L26" s="116">
        <v>28.24631860776439</v>
      </c>
    </row>
    <row r="27" spans="1:12" s="110" customFormat="1" ht="15" customHeight="1" x14ac:dyDescent="0.2">
      <c r="A27" s="120"/>
      <c r="B27" s="119"/>
      <c r="D27" s="259" t="s">
        <v>106</v>
      </c>
      <c r="E27" s="113">
        <v>58.872651356993735</v>
      </c>
      <c r="F27" s="115">
        <v>564</v>
      </c>
      <c r="G27" s="114">
        <v>520</v>
      </c>
      <c r="H27" s="114">
        <v>510</v>
      </c>
      <c r="I27" s="114">
        <v>415</v>
      </c>
      <c r="J27" s="140">
        <v>414</v>
      </c>
      <c r="K27" s="114">
        <v>150</v>
      </c>
      <c r="L27" s="116">
        <v>36.231884057971016</v>
      </c>
    </row>
    <row r="28" spans="1:12" s="110" customFormat="1" ht="15" customHeight="1" x14ac:dyDescent="0.2">
      <c r="A28" s="120"/>
      <c r="B28" s="119"/>
      <c r="D28" s="259" t="s">
        <v>107</v>
      </c>
      <c r="E28" s="113">
        <v>41.127348643006265</v>
      </c>
      <c r="F28" s="115">
        <v>394</v>
      </c>
      <c r="G28" s="114">
        <v>390</v>
      </c>
      <c r="H28" s="114">
        <v>371</v>
      </c>
      <c r="I28" s="114">
        <v>345</v>
      </c>
      <c r="J28" s="140">
        <v>333</v>
      </c>
      <c r="K28" s="114">
        <v>61</v>
      </c>
      <c r="L28" s="116">
        <v>18.318318318318319</v>
      </c>
    </row>
    <row r="29" spans="1:12" s="110" customFormat="1" ht="24.95" customHeight="1" x14ac:dyDescent="0.2">
      <c r="A29" s="604" t="s">
        <v>189</v>
      </c>
      <c r="B29" s="605"/>
      <c r="C29" s="605"/>
      <c r="D29" s="606"/>
      <c r="E29" s="113">
        <v>85.984185547829654</v>
      </c>
      <c r="F29" s="115">
        <v>218135</v>
      </c>
      <c r="G29" s="114">
        <v>219490</v>
      </c>
      <c r="H29" s="114">
        <v>220762</v>
      </c>
      <c r="I29" s="114">
        <v>216675</v>
      </c>
      <c r="J29" s="140">
        <v>217036</v>
      </c>
      <c r="K29" s="114">
        <v>1099</v>
      </c>
      <c r="L29" s="116">
        <v>0.50636760721723584</v>
      </c>
    </row>
    <row r="30" spans="1:12" s="110" customFormat="1" ht="15" customHeight="1" x14ac:dyDescent="0.2">
      <c r="A30" s="120"/>
      <c r="B30" s="119"/>
      <c r="C30" s="258" t="s">
        <v>106</v>
      </c>
      <c r="E30" s="113">
        <v>53.98537602860614</v>
      </c>
      <c r="F30" s="115">
        <v>117761</v>
      </c>
      <c r="G30" s="114">
        <v>118575</v>
      </c>
      <c r="H30" s="114">
        <v>119684</v>
      </c>
      <c r="I30" s="114">
        <v>117292</v>
      </c>
      <c r="J30" s="140">
        <v>117497</v>
      </c>
      <c r="K30" s="114">
        <v>264</v>
      </c>
      <c r="L30" s="116">
        <v>0.22468658774266578</v>
      </c>
    </row>
    <row r="31" spans="1:12" s="110" customFormat="1" ht="15" customHeight="1" x14ac:dyDescent="0.2">
      <c r="A31" s="120"/>
      <c r="B31" s="119"/>
      <c r="C31" s="258" t="s">
        <v>107</v>
      </c>
      <c r="E31" s="113">
        <v>46.01462397139386</v>
      </c>
      <c r="F31" s="115">
        <v>100374</v>
      </c>
      <c r="G31" s="114">
        <v>100915</v>
      </c>
      <c r="H31" s="114">
        <v>101078</v>
      </c>
      <c r="I31" s="114">
        <v>99383</v>
      </c>
      <c r="J31" s="140">
        <v>99539</v>
      </c>
      <c r="K31" s="114">
        <v>835</v>
      </c>
      <c r="L31" s="116">
        <v>0.83886717768914698</v>
      </c>
    </row>
    <row r="32" spans="1:12" s="110" customFormat="1" ht="15" customHeight="1" x14ac:dyDescent="0.2">
      <c r="A32" s="120"/>
      <c r="B32" s="119" t="s">
        <v>117</v>
      </c>
      <c r="C32" s="258"/>
      <c r="E32" s="113">
        <v>13.87272755940274</v>
      </c>
      <c r="F32" s="115">
        <v>35194</v>
      </c>
      <c r="G32" s="114">
        <v>34958</v>
      </c>
      <c r="H32" s="114">
        <v>34745</v>
      </c>
      <c r="I32" s="114">
        <v>33225</v>
      </c>
      <c r="J32" s="140">
        <v>32393</v>
      </c>
      <c r="K32" s="114">
        <v>2801</v>
      </c>
      <c r="L32" s="116">
        <v>8.6469298922606743</v>
      </c>
    </row>
    <row r="33" spans="1:12" s="110" customFormat="1" ht="15" customHeight="1" x14ac:dyDescent="0.2">
      <c r="A33" s="120"/>
      <c r="B33" s="119"/>
      <c r="C33" s="258" t="s">
        <v>106</v>
      </c>
      <c r="E33" s="113">
        <v>65.215661760527368</v>
      </c>
      <c r="F33" s="115">
        <v>22952</v>
      </c>
      <c r="G33" s="114">
        <v>22906</v>
      </c>
      <c r="H33" s="114">
        <v>22739</v>
      </c>
      <c r="I33" s="114">
        <v>21669</v>
      </c>
      <c r="J33" s="140">
        <v>21051</v>
      </c>
      <c r="K33" s="114">
        <v>1901</v>
      </c>
      <c r="L33" s="116">
        <v>9.0304498598641398</v>
      </c>
    </row>
    <row r="34" spans="1:12" s="110" customFormat="1" ht="15" customHeight="1" x14ac:dyDescent="0.2">
      <c r="A34" s="120"/>
      <c r="B34" s="119"/>
      <c r="C34" s="258" t="s">
        <v>107</v>
      </c>
      <c r="E34" s="113">
        <v>34.784338239472639</v>
      </c>
      <c r="F34" s="115">
        <v>12242</v>
      </c>
      <c r="G34" s="114">
        <v>12052</v>
      </c>
      <c r="H34" s="114">
        <v>12006</v>
      </c>
      <c r="I34" s="114">
        <v>11556</v>
      </c>
      <c r="J34" s="140">
        <v>11342</v>
      </c>
      <c r="K34" s="114">
        <v>900</v>
      </c>
      <c r="L34" s="116">
        <v>7.9351084464821016</v>
      </c>
    </row>
    <row r="35" spans="1:12" s="110" customFormat="1" ht="24.95" customHeight="1" x14ac:dyDescent="0.2">
      <c r="A35" s="604" t="s">
        <v>190</v>
      </c>
      <c r="B35" s="605"/>
      <c r="C35" s="605"/>
      <c r="D35" s="606"/>
      <c r="E35" s="113">
        <v>73.28059221418097</v>
      </c>
      <c r="F35" s="115">
        <v>185907</v>
      </c>
      <c r="G35" s="114">
        <v>187456</v>
      </c>
      <c r="H35" s="114">
        <v>188999</v>
      </c>
      <c r="I35" s="114">
        <v>184278</v>
      </c>
      <c r="J35" s="140">
        <v>184497</v>
      </c>
      <c r="K35" s="114">
        <v>1410</v>
      </c>
      <c r="L35" s="116">
        <v>0.76424006894421048</v>
      </c>
    </row>
    <row r="36" spans="1:12" s="110" customFormat="1" ht="15" customHeight="1" x14ac:dyDescent="0.2">
      <c r="A36" s="120"/>
      <c r="B36" s="119"/>
      <c r="C36" s="258" t="s">
        <v>106</v>
      </c>
      <c r="E36" s="113">
        <v>67.553131404411886</v>
      </c>
      <c r="F36" s="115">
        <v>125586</v>
      </c>
      <c r="G36" s="114">
        <v>126479</v>
      </c>
      <c r="H36" s="114">
        <v>127498</v>
      </c>
      <c r="I36" s="114">
        <v>124235</v>
      </c>
      <c r="J36" s="140">
        <v>124162</v>
      </c>
      <c r="K36" s="114">
        <v>1424</v>
      </c>
      <c r="L36" s="116">
        <v>1.1468887421272209</v>
      </c>
    </row>
    <row r="37" spans="1:12" s="110" customFormat="1" ht="15" customHeight="1" x14ac:dyDescent="0.2">
      <c r="A37" s="120"/>
      <c r="B37" s="119"/>
      <c r="C37" s="258" t="s">
        <v>107</v>
      </c>
      <c r="E37" s="113">
        <v>32.446868595588114</v>
      </c>
      <c r="F37" s="115">
        <v>60321</v>
      </c>
      <c r="G37" s="114">
        <v>60977</v>
      </c>
      <c r="H37" s="114">
        <v>61501</v>
      </c>
      <c r="I37" s="114">
        <v>60043</v>
      </c>
      <c r="J37" s="140">
        <v>60335</v>
      </c>
      <c r="K37" s="114">
        <v>-14</v>
      </c>
      <c r="L37" s="116">
        <v>-2.3203778901135327E-2</v>
      </c>
    </row>
    <row r="38" spans="1:12" s="110" customFormat="1" ht="15" customHeight="1" x14ac:dyDescent="0.2">
      <c r="A38" s="120"/>
      <c r="B38" s="119" t="s">
        <v>182</v>
      </c>
      <c r="C38" s="258"/>
      <c r="E38" s="113">
        <v>26.719407785819026</v>
      </c>
      <c r="F38" s="115">
        <v>67785</v>
      </c>
      <c r="G38" s="114">
        <v>67347</v>
      </c>
      <c r="H38" s="114">
        <v>66870</v>
      </c>
      <c r="I38" s="114">
        <v>66000</v>
      </c>
      <c r="J38" s="140">
        <v>65295</v>
      </c>
      <c r="K38" s="114">
        <v>2490</v>
      </c>
      <c r="L38" s="116">
        <v>3.8134619802435101</v>
      </c>
    </row>
    <row r="39" spans="1:12" s="110" customFormat="1" ht="15" customHeight="1" x14ac:dyDescent="0.2">
      <c r="A39" s="120"/>
      <c r="B39" s="119"/>
      <c r="C39" s="258" t="s">
        <v>106</v>
      </c>
      <c r="E39" s="113">
        <v>22.665781515084458</v>
      </c>
      <c r="F39" s="115">
        <v>15364</v>
      </c>
      <c r="G39" s="114">
        <v>15236</v>
      </c>
      <c r="H39" s="114">
        <v>15162</v>
      </c>
      <c r="I39" s="114">
        <v>14970</v>
      </c>
      <c r="J39" s="140">
        <v>14619</v>
      </c>
      <c r="K39" s="114">
        <v>745</v>
      </c>
      <c r="L39" s="116">
        <v>5.0961078049114166</v>
      </c>
    </row>
    <row r="40" spans="1:12" s="110" customFormat="1" ht="15" customHeight="1" x14ac:dyDescent="0.2">
      <c r="A40" s="120"/>
      <c r="B40" s="119"/>
      <c r="C40" s="258" t="s">
        <v>107</v>
      </c>
      <c r="E40" s="113">
        <v>77.334218484915539</v>
      </c>
      <c r="F40" s="115">
        <v>52421</v>
      </c>
      <c r="G40" s="114">
        <v>52111</v>
      </c>
      <c r="H40" s="114">
        <v>51708</v>
      </c>
      <c r="I40" s="114">
        <v>51030</v>
      </c>
      <c r="J40" s="140">
        <v>50676</v>
      </c>
      <c r="K40" s="114">
        <v>1745</v>
      </c>
      <c r="L40" s="116">
        <v>3.4434446286210436</v>
      </c>
    </row>
    <row r="41" spans="1:12" s="110" customFormat="1" ht="24.75" customHeight="1" x14ac:dyDescent="0.2">
      <c r="A41" s="604" t="s">
        <v>518</v>
      </c>
      <c r="B41" s="605"/>
      <c r="C41" s="605"/>
      <c r="D41" s="606"/>
      <c r="E41" s="113">
        <v>4.6323888810053138</v>
      </c>
      <c r="F41" s="115">
        <v>11752</v>
      </c>
      <c r="G41" s="114">
        <v>12953</v>
      </c>
      <c r="H41" s="114">
        <v>13145</v>
      </c>
      <c r="I41" s="114">
        <v>10593</v>
      </c>
      <c r="J41" s="140">
        <v>11596</v>
      </c>
      <c r="K41" s="114">
        <v>156</v>
      </c>
      <c r="L41" s="116">
        <v>1.3452914798206279</v>
      </c>
    </row>
    <row r="42" spans="1:12" s="110" customFormat="1" ht="15" customHeight="1" x14ac:dyDescent="0.2">
      <c r="A42" s="120"/>
      <c r="B42" s="119"/>
      <c r="C42" s="258" t="s">
        <v>106</v>
      </c>
      <c r="E42" s="113">
        <v>57.488087134104831</v>
      </c>
      <c r="F42" s="115">
        <v>6756</v>
      </c>
      <c r="G42" s="114">
        <v>7545</v>
      </c>
      <c r="H42" s="114">
        <v>7733</v>
      </c>
      <c r="I42" s="114">
        <v>6076</v>
      </c>
      <c r="J42" s="140">
        <v>6621</v>
      </c>
      <c r="K42" s="114">
        <v>135</v>
      </c>
      <c r="L42" s="116">
        <v>2.0389669234254644</v>
      </c>
    </row>
    <row r="43" spans="1:12" s="110" customFormat="1" ht="15" customHeight="1" x14ac:dyDescent="0.2">
      <c r="A43" s="123"/>
      <c r="B43" s="124"/>
      <c r="C43" s="260" t="s">
        <v>107</v>
      </c>
      <c r="D43" s="261"/>
      <c r="E43" s="125">
        <v>42.511912865895169</v>
      </c>
      <c r="F43" s="143">
        <v>4996</v>
      </c>
      <c r="G43" s="144">
        <v>5408</v>
      </c>
      <c r="H43" s="144">
        <v>5412</v>
      </c>
      <c r="I43" s="144">
        <v>4517</v>
      </c>
      <c r="J43" s="145">
        <v>4975</v>
      </c>
      <c r="K43" s="144">
        <v>21</v>
      </c>
      <c r="L43" s="146">
        <v>0.42211055276381909</v>
      </c>
    </row>
    <row r="44" spans="1:12" s="110" customFormat="1" ht="45.75" customHeight="1" x14ac:dyDescent="0.2">
      <c r="A44" s="604" t="s">
        <v>191</v>
      </c>
      <c r="B44" s="605"/>
      <c r="C44" s="605"/>
      <c r="D44" s="606"/>
      <c r="E44" s="113">
        <v>1.2925121801239299</v>
      </c>
      <c r="F44" s="115">
        <v>3279</v>
      </c>
      <c r="G44" s="114">
        <v>3285</v>
      </c>
      <c r="H44" s="114">
        <v>3299</v>
      </c>
      <c r="I44" s="114">
        <v>3182</v>
      </c>
      <c r="J44" s="140">
        <v>3258</v>
      </c>
      <c r="K44" s="114">
        <v>21</v>
      </c>
      <c r="L44" s="116">
        <v>0.64456721915285453</v>
      </c>
    </row>
    <row r="45" spans="1:12" s="110" customFormat="1" ht="15" customHeight="1" x14ac:dyDescent="0.2">
      <c r="A45" s="120"/>
      <c r="B45" s="119"/>
      <c r="C45" s="258" t="s">
        <v>106</v>
      </c>
      <c r="E45" s="113">
        <v>62.18359255870692</v>
      </c>
      <c r="F45" s="115">
        <v>2039</v>
      </c>
      <c r="G45" s="114">
        <v>2038</v>
      </c>
      <c r="H45" s="114">
        <v>2041</v>
      </c>
      <c r="I45" s="114">
        <v>1973</v>
      </c>
      <c r="J45" s="140">
        <v>2009</v>
      </c>
      <c r="K45" s="114">
        <v>30</v>
      </c>
      <c r="L45" s="116">
        <v>1.4932802389248383</v>
      </c>
    </row>
    <row r="46" spans="1:12" s="110" customFormat="1" ht="15" customHeight="1" x14ac:dyDescent="0.2">
      <c r="A46" s="123"/>
      <c r="B46" s="124"/>
      <c r="C46" s="260" t="s">
        <v>107</v>
      </c>
      <c r="D46" s="261"/>
      <c r="E46" s="125">
        <v>37.81640744129308</v>
      </c>
      <c r="F46" s="143">
        <v>1240</v>
      </c>
      <c r="G46" s="144">
        <v>1247</v>
      </c>
      <c r="H46" s="144">
        <v>1258</v>
      </c>
      <c r="I46" s="144">
        <v>1209</v>
      </c>
      <c r="J46" s="145">
        <v>1249</v>
      </c>
      <c r="K46" s="144">
        <v>-9</v>
      </c>
      <c r="L46" s="146">
        <v>-0.72057646116893515</v>
      </c>
    </row>
    <row r="47" spans="1:12" s="110" customFormat="1" ht="39" customHeight="1" x14ac:dyDescent="0.2">
      <c r="A47" s="604" t="s">
        <v>519</v>
      </c>
      <c r="B47" s="607"/>
      <c r="C47" s="607"/>
      <c r="D47" s="608"/>
      <c r="E47" s="113">
        <v>0.20812638948015705</v>
      </c>
      <c r="F47" s="115">
        <v>528</v>
      </c>
      <c r="G47" s="114">
        <v>536</v>
      </c>
      <c r="H47" s="114">
        <v>476</v>
      </c>
      <c r="I47" s="114">
        <v>515</v>
      </c>
      <c r="J47" s="140">
        <v>563</v>
      </c>
      <c r="K47" s="114">
        <v>-35</v>
      </c>
      <c r="L47" s="116">
        <v>-6.2166962699822381</v>
      </c>
    </row>
    <row r="48" spans="1:12" s="110" customFormat="1" ht="15" customHeight="1" x14ac:dyDescent="0.2">
      <c r="A48" s="120"/>
      <c r="B48" s="119"/>
      <c r="C48" s="258" t="s">
        <v>106</v>
      </c>
      <c r="E48" s="113">
        <v>37.689393939393938</v>
      </c>
      <c r="F48" s="115">
        <v>199</v>
      </c>
      <c r="G48" s="114">
        <v>209</v>
      </c>
      <c r="H48" s="114">
        <v>182</v>
      </c>
      <c r="I48" s="114">
        <v>209</v>
      </c>
      <c r="J48" s="140">
        <v>225</v>
      </c>
      <c r="K48" s="114">
        <v>-26</v>
      </c>
      <c r="L48" s="116">
        <v>-11.555555555555555</v>
      </c>
    </row>
    <row r="49" spans="1:12" s="110" customFormat="1" ht="15" customHeight="1" x14ac:dyDescent="0.2">
      <c r="A49" s="123"/>
      <c r="B49" s="124"/>
      <c r="C49" s="260" t="s">
        <v>107</v>
      </c>
      <c r="D49" s="261"/>
      <c r="E49" s="125">
        <v>62.310606060606062</v>
      </c>
      <c r="F49" s="143">
        <v>329</v>
      </c>
      <c r="G49" s="144">
        <v>327</v>
      </c>
      <c r="H49" s="144">
        <v>294</v>
      </c>
      <c r="I49" s="144">
        <v>306</v>
      </c>
      <c r="J49" s="145">
        <v>338</v>
      </c>
      <c r="K49" s="144">
        <v>-9</v>
      </c>
      <c r="L49" s="146">
        <v>-2.6627218934911241</v>
      </c>
    </row>
    <row r="50" spans="1:12" s="110" customFormat="1" ht="24.95" customHeight="1" x14ac:dyDescent="0.2">
      <c r="A50" s="609" t="s">
        <v>192</v>
      </c>
      <c r="B50" s="610"/>
      <c r="C50" s="610"/>
      <c r="D50" s="611"/>
      <c r="E50" s="262">
        <v>14.964208567869701</v>
      </c>
      <c r="F50" s="263">
        <v>37963</v>
      </c>
      <c r="G50" s="264">
        <v>39249</v>
      </c>
      <c r="H50" s="264">
        <v>39255</v>
      </c>
      <c r="I50" s="264">
        <v>36464</v>
      </c>
      <c r="J50" s="265">
        <v>36564</v>
      </c>
      <c r="K50" s="263">
        <v>1399</v>
      </c>
      <c r="L50" s="266">
        <v>3.8261678153374903</v>
      </c>
    </row>
    <row r="51" spans="1:12" s="110" customFormat="1" ht="15" customHeight="1" x14ac:dyDescent="0.2">
      <c r="A51" s="120"/>
      <c r="B51" s="119"/>
      <c r="C51" s="258" t="s">
        <v>106</v>
      </c>
      <c r="E51" s="113">
        <v>61.504622922319101</v>
      </c>
      <c r="F51" s="115">
        <v>23349</v>
      </c>
      <c r="G51" s="114">
        <v>24115</v>
      </c>
      <c r="H51" s="114">
        <v>24148</v>
      </c>
      <c r="I51" s="114">
        <v>22357</v>
      </c>
      <c r="J51" s="140">
        <v>22337</v>
      </c>
      <c r="K51" s="114">
        <v>1012</v>
      </c>
      <c r="L51" s="116">
        <v>4.5305994538210141</v>
      </c>
    </row>
    <row r="52" spans="1:12" s="110" customFormat="1" ht="15" customHeight="1" x14ac:dyDescent="0.2">
      <c r="A52" s="120"/>
      <c r="B52" s="119"/>
      <c r="C52" s="258" t="s">
        <v>107</v>
      </c>
      <c r="E52" s="113">
        <v>38.495377077680899</v>
      </c>
      <c r="F52" s="115">
        <v>14614</v>
      </c>
      <c r="G52" s="114">
        <v>15134</v>
      </c>
      <c r="H52" s="114">
        <v>15107</v>
      </c>
      <c r="I52" s="114">
        <v>14107</v>
      </c>
      <c r="J52" s="140">
        <v>14227</v>
      </c>
      <c r="K52" s="114">
        <v>387</v>
      </c>
      <c r="L52" s="116">
        <v>2.7201799395515569</v>
      </c>
    </row>
    <row r="53" spans="1:12" s="110" customFormat="1" ht="15" customHeight="1" x14ac:dyDescent="0.2">
      <c r="A53" s="120"/>
      <c r="B53" s="119"/>
      <c r="C53" s="258" t="s">
        <v>187</v>
      </c>
      <c r="D53" s="110" t="s">
        <v>193</v>
      </c>
      <c r="E53" s="113">
        <v>21.339198693464688</v>
      </c>
      <c r="F53" s="115">
        <v>8101</v>
      </c>
      <c r="G53" s="114">
        <v>9340</v>
      </c>
      <c r="H53" s="114">
        <v>9531</v>
      </c>
      <c r="I53" s="114">
        <v>7363</v>
      </c>
      <c r="J53" s="140">
        <v>7885</v>
      </c>
      <c r="K53" s="114">
        <v>216</v>
      </c>
      <c r="L53" s="116">
        <v>2.7393785668991755</v>
      </c>
    </row>
    <row r="54" spans="1:12" s="110" customFormat="1" ht="15" customHeight="1" x14ac:dyDescent="0.2">
      <c r="A54" s="120"/>
      <c r="B54" s="119"/>
      <c r="D54" s="267" t="s">
        <v>194</v>
      </c>
      <c r="E54" s="113">
        <v>59.227255894334036</v>
      </c>
      <c r="F54" s="115">
        <v>4798</v>
      </c>
      <c r="G54" s="114">
        <v>5517</v>
      </c>
      <c r="H54" s="114">
        <v>5720</v>
      </c>
      <c r="I54" s="114">
        <v>4405</v>
      </c>
      <c r="J54" s="140">
        <v>4684</v>
      </c>
      <c r="K54" s="114">
        <v>114</v>
      </c>
      <c r="L54" s="116">
        <v>2.4338172502134929</v>
      </c>
    </row>
    <row r="55" spans="1:12" s="110" customFormat="1" ht="15" customHeight="1" x14ac:dyDescent="0.2">
      <c r="A55" s="120"/>
      <c r="B55" s="119"/>
      <c r="D55" s="267" t="s">
        <v>195</v>
      </c>
      <c r="E55" s="113">
        <v>40.772744105665964</v>
      </c>
      <c r="F55" s="115">
        <v>3303</v>
      </c>
      <c r="G55" s="114">
        <v>3823</v>
      </c>
      <c r="H55" s="114">
        <v>3811</v>
      </c>
      <c r="I55" s="114">
        <v>2958</v>
      </c>
      <c r="J55" s="140">
        <v>3201</v>
      </c>
      <c r="K55" s="114">
        <v>102</v>
      </c>
      <c r="L55" s="116">
        <v>3.1865042174320526</v>
      </c>
    </row>
    <row r="56" spans="1:12" s="110" customFormat="1" ht="15" customHeight="1" x14ac:dyDescent="0.2">
      <c r="A56" s="120"/>
      <c r="B56" s="119" t="s">
        <v>196</v>
      </c>
      <c r="C56" s="258"/>
      <c r="E56" s="113">
        <v>58.639610236034244</v>
      </c>
      <c r="F56" s="115">
        <v>148764</v>
      </c>
      <c r="G56" s="114">
        <v>148613</v>
      </c>
      <c r="H56" s="114">
        <v>149413</v>
      </c>
      <c r="I56" s="114">
        <v>147691</v>
      </c>
      <c r="J56" s="140">
        <v>147347</v>
      </c>
      <c r="K56" s="114">
        <v>1417</v>
      </c>
      <c r="L56" s="116">
        <v>0.9616755006888501</v>
      </c>
    </row>
    <row r="57" spans="1:12" s="110" customFormat="1" ht="15" customHeight="1" x14ac:dyDescent="0.2">
      <c r="A57" s="120"/>
      <c r="B57" s="119"/>
      <c r="C57" s="258" t="s">
        <v>106</v>
      </c>
      <c r="E57" s="113">
        <v>53.349600709849156</v>
      </c>
      <c r="F57" s="115">
        <v>79365</v>
      </c>
      <c r="G57" s="114">
        <v>79360</v>
      </c>
      <c r="H57" s="114">
        <v>79986</v>
      </c>
      <c r="I57" s="114">
        <v>79019</v>
      </c>
      <c r="J57" s="140">
        <v>78779</v>
      </c>
      <c r="K57" s="114">
        <v>586</v>
      </c>
      <c r="L57" s="116">
        <v>0.74385305728684037</v>
      </c>
    </row>
    <row r="58" spans="1:12" s="110" customFormat="1" ht="15" customHeight="1" x14ac:dyDescent="0.2">
      <c r="A58" s="120"/>
      <c r="B58" s="119"/>
      <c r="C58" s="258" t="s">
        <v>107</v>
      </c>
      <c r="E58" s="113">
        <v>46.650399290150844</v>
      </c>
      <c r="F58" s="115">
        <v>69399</v>
      </c>
      <c r="G58" s="114">
        <v>69253</v>
      </c>
      <c r="H58" s="114">
        <v>69427</v>
      </c>
      <c r="I58" s="114">
        <v>68672</v>
      </c>
      <c r="J58" s="140">
        <v>68568</v>
      </c>
      <c r="K58" s="114">
        <v>831</v>
      </c>
      <c r="L58" s="116">
        <v>1.2119355967798391</v>
      </c>
    </row>
    <row r="59" spans="1:12" s="110" customFormat="1" ht="15" customHeight="1" x14ac:dyDescent="0.2">
      <c r="A59" s="120"/>
      <c r="B59" s="119"/>
      <c r="C59" s="258" t="s">
        <v>105</v>
      </c>
      <c r="D59" s="110" t="s">
        <v>197</v>
      </c>
      <c r="E59" s="113">
        <v>93.000322658707745</v>
      </c>
      <c r="F59" s="115">
        <v>138351</v>
      </c>
      <c r="G59" s="114">
        <v>138215</v>
      </c>
      <c r="H59" s="114">
        <v>139044</v>
      </c>
      <c r="I59" s="114">
        <v>137418</v>
      </c>
      <c r="J59" s="140">
        <v>137118</v>
      </c>
      <c r="K59" s="114">
        <v>1233</v>
      </c>
      <c r="L59" s="116">
        <v>0.89922548461908725</v>
      </c>
    </row>
    <row r="60" spans="1:12" s="110" customFormat="1" ht="15" customHeight="1" x14ac:dyDescent="0.2">
      <c r="A60" s="120"/>
      <c r="B60" s="119"/>
      <c r="C60" s="258"/>
      <c r="D60" s="267" t="s">
        <v>198</v>
      </c>
      <c r="E60" s="113">
        <v>51.687374865378636</v>
      </c>
      <c r="F60" s="115">
        <v>71510</v>
      </c>
      <c r="G60" s="114">
        <v>71523</v>
      </c>
      <c r="H60" s="114">
        <v>72149</v>
      </c>
      <c r="I60" s="114">
        <v>71231</v>
      </c>
      <c r="J60" s="140">
        <v>71036</v>
      </c>
      <c r="K60" s="114">
        <v>474</v>
      </c>
      <c r="L60" s="116">
        <v>0.6672673010867729</v>
      </c>
    </row>
    <row r="61" spans="1:12" s="110" customFormat="1" ht="15" customHeight="1" x14ac:dyDescent="0.2">
      <c r="A61" s="120"/>
      <c r="B61" s="119"/>
      <c r="C61" s="258"/>
      <c r="D61" s="267" t="s">
        <v>199</v>
      </c>
      <c r="E61" s="113">
        <v>48.312625134621364</v>
      </c>
      <c r="F61" s="115">
        <v>66841</v>
      </c>
      <c r="G61" s="114">
        <v>66692</v>
      </c>
      <c r="H61" s="114">
        <v>66895</v>
      </c>
      <c r="I61" s="114">
        <v>66187</v>
      </c>
      <c r="J61" s="140">
        <v>66082</v>
      </c>
      <c r="K61" s="114">
        <v>759</v>
      </c>
      <c r="L61" s="116">
        <v>1.1485729850791442</v>
      </c>
    </row>
    <row r="62" spans="1:12" s="110" customFormat="1" ht="15" customHeight="1" x14ac:dyDescent="0.2">
      <c r="A62" s="120"/>
      <c r="B62" s="119"/>
      <c r="C62" s="258"/>
      <c r="D62" s="258" t="s">
        <v>200</v>
      </c>
      <c r="E62" s="113">
        <v>6.9996773412922479</v>
      </c>
      <c r="F62" s="115">
        <v>10413</v>
      </c>
      <c r="G62" s="114">
        <v>10398</v>
      </c>
      <c r="H62" s="114">
        <v>10369</v>
      </c>
      <c r="I62" s="114">
        <v>10273</v>
      </c>
      <c r="J62" s="140">
        <v>10229</v>
      </c>
      <c r="K62" s="114">
        <v>184</v>
      </c>
      <c r="L62" s="116">
        <v>1.7988073125427706</v>
      </c>
    </row>
    <row r="63" spans="1:12" s="110" customFormat="1" ht="15" customHeight="1" x14ac:dyDescent="0.2">
      <c r="A63" s="120"/>
      <c r="B63" s="119"/>
      <c r="C63" s="258"/>
      <c r="D63" s="267" t="s">
        <v>198</v>
      </c>
      <c r="E63" s="113">
        <v>75.434552962642854</v>
      </c>
      <c r="F63" s="115">
        <v>7855</v>
      </c>
      <c r="G63" s="114">
        <v>7837</v>
      </c>
      <c r="H63" s="114">
        <v>7837</v>
      </c>
      <c r="I63" s="114">
        <v>7788</v>
      </c>
      <c r="J63" s="140">
        <v>7743</v>
      </c>
      <c r="K63" s="114">
        <v>112</v>
      </c>
      <c r="L63" s="116">
        <v>1.4464677773472814</v>
      </c>
    </row>
    <row r="64" spans="1:12" s="110" customFormat="1" ht="15" customHeight="1" x14ac:dyDescent="0.2">
      <c r="A64" s="120"/>
      <c r="B64" s="119"/>
      <c r="C64" s="258"/>
      <c r="D64" s="267" t="s">
        <v>199</v>
      </c>
      <c r="E64" s="113">
        <v>24.565447037357149</v>
      </c>
      <c r="F64" s="115">
        <v>2558</v>
      </c>
      <c r="G64" s="114">
        <v>2561</v>
      </c>
      <c r="H64" s="114">
        <v>2532</v>
      </c>
      <c r="I64" s="114">
        <v>2485</v>
      </c>
      <c r="J64" s="140">
        <v>2486</v>
      </c>
      <c r="K64" s="114">
        <v>72</v>
      </c>
      <c r="L64" s="116">
        <v>2.8962188254223653</v>
      </c>
    </row>
    <row r="65" spans="1:12" s="110" customFormat="1" ht="15" customHeight="1" x14ac:dyDescent="0.2">
      <c r="A65" s="120"/>
      <c r="B65" s="119" t="s">
        <v>201</v>
      </c>
      <c r="C65" s="258"/>
      <c r="E65" s="113">
        <v>13.924364978004824</v>
      </c>
      <c r="F65" s="115">
        <v>35325</v>
      </c>
      <c r="G65" s="114">
        <v>34902</v>
      </c>
      <c r="H65" s="114">
        <v>34564</v>
      </c>
      <c r="I65" s="114">
        <v>34010</v>
      </c>
      <c r="J65" s="140">
        <v>33481</v>
      </c>
      <c r="K65" s="114">
        <v>1844</v>
      </c>
      <c r="L65" s="116">
        <v>5.5076013261252648</v>
      </c>
    </row>
    <row r="66" spans="1:12" s="110" customFormat="1" ht="15" customHeight="1" x14ac:dyDescent="0.2">
      <c r="A66" s="120"/>
      <c r="B66" s="119"/>
      <c r="C66" s="258" t="s">
        <v>106</v>
      </c>
      <c r="E66" s="113">
        <v>53.944798301486202</v>
      </c>
      <c r="F66" s="115">
        <v>19056</v>
      </c>
      <c r="G66" s="114">
        <v>18882</v>
      </c>
      <c r="H66" s="114">
        <v>18786</v>
      </c>
      <c r="I66" s="114">
        <v>18433</v>
      </c>
      <c r="J66" s="140">
        <v>18182</v>
      </c>
      <c r="K66" s="114">
        <v>874</v>
      </c>
      <c r="L66" s="116">
        <v>4.8069519304806949</v>
      </c>
    </row>
    <row r="67" spans="1:12" s="110" customFormat="1" ht="15" customHeight="1" x14ac:dyDescent="0.2">
      <c r="A67" s="120"/>
      <c r="B67" s="119"/>
      <c r="C67" s="258" t="s">
        <v>107</v>
      </c>
      <c r="E67" s="113">
        <v>46.055201698513798</v>
      </c>
      <c r="F67" s="115">
        <v>16269</v>
      </c>
      <c r="G67" s="114">
        <v>16020</v>
      </c>
      <c r="H67" s="114">
        <v>15778</v>
      </c>
      <c r="I67" s="114">
        <v>15577</v>
      </c>
      <c r="J67" s="140">
        <v>15299</v>
      </c>
      <c r="K67" s="114">
        <v>970</v>
      </c>
      <c r="L67" s="116">
        <v>6.3402836786718089</v>
      </c>
    </row>
    <row r="68" spans="1:12" s="110" customFormat="1" ht="15" customHeight="1" x14ac:dyDescent="0.2">
      <c r="A68" s="120"/>
      <c r="B68" s="119"/>
      <c r="C68" s="258" t="s">
        <v>105</v>
      </c>
      <c r="D68" s="110" t="s">
        <v>202</v>
      </c>
      <c r="E68" s="113">
        <v>19.561217268223636</v>
      </c>
      <c r="F68" s="115">
        <v>6910</v>
      </c>
      <c r="G68" s="114">
        <v>6683</v>
      </c>
      <c r="H68" s="114">
        <v>6453</v>
      </c>
      <c r="I68" s="114">
        <v>6186</v>
      </c>
      <c r="J68" s="140">
        <v>5894</v>
      </c>
      <c r="K68" s="114">
        <v>1016</v>
      </c>
      <c r="L68" s="116">
        <v>17.237869019341705</v>
      </c>
    </row>
    <row r="69" spans="1:12" s="110" customFormat="1" ht="15" customHeight="1" x14ac:dyDescent="0.2">
      <c r="A69" s="120"/>
      <c r="B69" s="119"/>
      <c r="C69" s="258"/>
      <c r="D69" s="267" t="s">
        <v>198</v>
      </c>
      <c r="E69" s="113">
        <v>49.305354558610709</v>
      </c>
      <c r="F69" s="115">
        <v>3407</v>
      </c>
      <c r="G69" s="114">
        <v>3297</v>
      </c>
      <c r="H69" s="114">
        <v>3201</v>
      </c>
      <c r="I69" s="114">
        <v>3036</v>
      </c>
      <c r="J69" s="140">
        <v>2878</v>
      </c>
      <c r="K69" s="114">
        <v>529</v>
      </c>
      <c r="L69" s="116">
        <v>18.380820013898539</v>
      </c>
    </row>
    <row r="70" spans="1:12" s="110" customFormat="1" ht="15" customHeight="1" x14ac:dyDescent="0.2">
      <c r="A70" s="120"/>
      <c r="B70" s="119"/>
      <c r="C70" s="258"/>
      <c r="D70" s="267" t="s">
        <v>199</v>
      </c>
      <c r="E70" s="113">
        <v>50.694645441389291</v>
      </c>
      <c r="F70" s="115">
        <v>3503</v>
      </c>
      <c r="G70" s="114">
        <v>3386</v>
      </c>
      <c r="H70" s="114">
        <v>3252</v>
      </c>
      <c r="I70" s="114">
        <v>3150</v>
      </c>
      <c r="J70" s="140">
        <v>3016</v>
      </c>
      <c r="K70" s="114">
        <v>487</v>
      </c>
      <c r="L70" s="116">
        <v>16.147214854111407</v>
      </c>
    </row>
    <row r="71" spans="1:12" s="110" customFormat="1" ht="15" customHeight="1" x14ac:dyDescent="0.2">
      <c r="A71" s="120"/>
      <c r="B71" s="119"/>
      <c r="C71" s="258"/>
      <c r="D71" s="110" t="s">
        <v>203</v>
      </c>
      <c r="E71" s="113">
        <v>73.053078556263273</v>
      </c>
      <c r="F71" s="115">
        <v>25806</v>
      </c>
      <c r="G71" s="114">
        <v>25633</v>
      </c>
      <c r="H71" s="114">
        <v>25528</v>
      </c>
      <c r="I71" s="114">
        <v>25307</v>
      </c>
      <c r="J71" s="140">
        <v>25096</v>
      </c>
      <c r="K71" s="114">
        <v>710</v>
      </c>
      <c r="L71" s="116">
        <v>2.8291361173095315</v>
      </c>
    </row>
    <row r="72" spans="1:12" s="110" customFormat="1" ht="15" customHeight="1" x14ac:dyDescent="0.2">
      <c r="A72" s="120"/>
      <c r="B72" s="119"/>
      <c r="C72" s="258"/>
      <c r="D72" s="267" t="s">
        <v>198</v>
      </c>
      <c r="E72" s="113">
        <v>54.727582732697819</v>
      </c>
      <c r="F72" s="115">
        <v>14123</v>
      </c>
      <c r="G72" s="114">
        <v>14072</v>
      </c>
      <c r="H72" s="114">
        <v>14057</v>
      </c>
      <c r="I72" s="114">
        <v>13910</v>
      </c>
      <c r="J72" s="140">
        <v>13828</v>
      </c>
      <c r="K72" s="114">
        <v>295</v>
      </c>
      <c r="L72" s="116">
        <v>2.1333526178767719</v>
      </c>
    </row>
    <row r="73" spans="1:12" s="110" customFormat="1" ht="15" customHeight="1" x14ac:dyDescent="0.2">
      <c r="A73" s="120"/>
      <c r="B73" s="119"/>
      <c r="C73" s="258"/>
      <c r="D73" s="267" t="s">
        <v>199</v>
      </c>
      <c r="E73" s="113">
        <v>45.272417267302181</v>
      </c>
      <c r="F73" s="115">
        <v>11683</v>
      </c>
      <c r="G73" s="114">
        <v>11561</v>
      </c>
      <c r="H73" s="114">
        <v>11471</v>
      </c>
      <c r="I73" s="114">
        <v>11397</v>
      </c>
      <c r="J73" s="140">
        <v>11268</v>
      </c>
      <c r="K73" s="114">
        <v>415</v>
      </c>
      <c r="L73" s="116">
        <v>3.6829960951366703</v>
      </c>
    </row>
    <row r="74" spans="1:12" s="110" customFormat="1" ht="15" customHeight="1" x14ac:dyDescent="0.2">
      <c r="A74" s="120"/>
      <c r="B74" s="119"/>
      <c r="C74" s="258"/>
      <c r="D74" s="110" t="s">
        <v>204</v>
      </c>
      <c r="E74" s="113">
        <v>7.3857041755130926</v>
      </c>
      <c r="F74" s="115">
        <v>2609</v>
      </c>
      <c r="G74" s="114">
        <v>2586</v>
      </c>
      <c r="H74" s="114">
        <v>2583</v>
      </c>
      <c r="I74" s="114">
        <v>2517</v>
      </c>
      <c r="J74" s="140">
        <v>2491</v>
      </c>
      <c r="K74" s="114">
        <v>118</v>
      </c>
      <c r="L74" s="116">
        <v>4.7370533922119629</v>
      </c>
    </row>
    <row r="75" spans="1:12" s="110" customFormat="1" ht="15" customHeight="1" x14ac:dyDescent="0.2">
      <c r="A75" s="120"/>
      <c r="B75" s="119"/>
      <c r="C75" s="258"/>
      <c r="D75" s="267" t="s">
        <v>198</v>
      </c>
      <c r="E75" s="113">
        <v>58.489842851667305</v>
      </c>
      <c r="F75" s="115">
        <v>1526</v>
      </c>
      <c r="G75" s="114">
        <v>1513</v>
      </c>
      <c r="H75" s="114">
        <v>1528</v>
      </c>
      <c r="I75" s="114">
        <v>1487</v>
      </c>
      <c r="J75" s="140">
        <v>1476</v>
      </c>
      <c r="K75" s="114">
        <v>50</v>
      </c>
      <c r="L75" s="116">
        <v>3.3875338753387534</v>
      </c>
    </row>
    <row r="76" spans="1:12" s="110" customFormat="1" ht="15" customHeight="1" x14ac:dyDescent="0.2">
      <c r="A76" s="120"/>
      <c r="B76" s="119"/>
      <c r="C76" s="258"/>
      <c r="D76" s="267" t="s">
        <v>199</v>
      </c>
      <c r="E76" s="113">
        <v>41.510157148332695</v>
      </c>
      <c r="F76" s="115">
        <v>1083</v>
      </c>
      <c r="G76" s="114">
        <v>1073</v>
      </c>
      <c r="H76" s="114">
        <v>1055</v>
      </c>
      <c r="I76" s="114">
        <v>1030</v>
      </c>
      <c r="J76" s="140">
        <v>1015</v>
      </c>
      <c r="K76" s="114">
        <v>68</v>
      </c>
      <c r="L76" s="116">
        <v>6.6995073891625614</v>
      </c>
    </row>
    <row r="77" spans="1:12" s="110" customFormat="1" ht="15" customHeight="1" x14ac:dyDescent="0.2">
      <c r="A77" s="534"/>
      <c r="B77" s="119" t="s">
        <v>205</v>
      </c>
      <c r="C77" s="268"/>
      <c r="D77" s="182"/>
      <c r="E77" s="113">
        <v>12.471816218091229</v>
      </c>
      <c r="F77" s="115">
        <v>31640</v>
      </c>
      <c r="G77" s="114">
        <v>32039</v>
      </c>
      <c r="H77" s="114">
        <v>32637</v>
      </c>
      <c r="I77" s="114">
        <v>32113</v>
      </c>
      <c r="J77" s="140">
        <v>32400</v>
      </c>
      <c r="K77" s="114">
        <v>-760</v>
      </c>
      <c r="L77" s="116">
        <v>-2.3456790123456792</v>
      </c>
    </row>
    <row r="78" spans="1:12" s="110" customFormat="1" ht="15" customHeight="1" x14ac:dyDescent="0.2">
      <c r="A78" s="120"/>
      <c r="B78" s="119"/>
      <c r="C78" s="268" t="s">
        <v>106</v>
      </c>
      <c r="D78" s="182"/>
      <c r="E78" s="113">
        <v>60.619469026548671</v>
      </c>
      <c r="F78" s="115">
        <v>19180</v>
      </c>
      <c r="G78" s="114">
        <v>19358</v>
      </c>
      <c r="H78" s="114">
        <v>19740</v>
      </c>
      <c r="I78" s="114">
        <v>19396</v>
      </c>
      <c r="J78" s="140">
        <v>19483</v>
      </c>
      <c r="K78" s="114">
        <v>-303</v>
      </c>
      <c r="L78" s="116">
        <v>-1.5552019709490326</v>
      </c>
    </row>
    <row r="79" spans="1:12" s="110" customFormat="1" ht="15" customHeight="1" x14ac:dyDescent="0.2">
      <c r="A79" s="123"/>
      <c r="B79" s="124"/>
      <c r="C79" s="260" t="s">
        <v>107</v>
      </c>
      <c r="D79" s="261"/>
      <c r="E79" s="125">
        <v>39.380530973451329</v>
      </c>
      <c r="F79" s="143">
        <v>12460</v>
      </c>
      <c r="G79" s="144">
        <v>12681</v>
      </c>
      <c r="H79" s="144">
        <v>12897</v>
      </c>
      <c r="I79" s="144">
        <v>12717</v>
      </c>
      <c r="J79" s="145">
        <v>12917</v>
      </c>
      <c r="K79" s="144">
        <v>-457</v>
      </c>
      <c r="L79" s="146">
        <v>-3.5379732135944879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253692</v>
      </c>
      <c r="E11" s="114">
        <v>254803</v>
      </c>
      <c r="F11" s="114">
        <v>255869</v>
      </c>
      <c r="G11" s="114">
        <v>250278</v>
      </c>
      <c r="H11" s="140">
        <v>249792</v>
      </c>
      <c r="I11" s="115">
        <v>3900</v>
      </c>
      <c r="J11" s="116">
        <v>1.5612990007686396</v>
      </c>
    </row>
    <row r="12" spans="1:15" s="110" customFormat="1" ht="24.95" customHeight="1" x14ac:dyDescent="0.2">
      <c r="A12" s="193" t="s">
        <v>132</v>
      </c>
      <c r="B12" s="194" t="s">
        <v>133</v>
      </c>
      <c r="C12" s="113">
        <v>0.49784778392696655</v>
      </c>
      <c r="D12" s="115">
        <v>1263</v>
      </c>
      <c r="E12" s="114">
        <v>1057</v>
      </c>
      <c r="F12" s="114">
        <v>1339</v>
      </c>
      <c r="G12" s="114">
        <v>1414</v>
      </c>
      <c r="H12" s="140">
        <v>1188</v>
      </c>
      <c r="I12" s="115">
        <v>75</v>
      </c>
      <c r="J12" s="116">
        <v>6.3131313131313131</v>
      </c>
    </row>
    <row r="13" spans="1:15" s="110" customFormat="1" ht="24.95" customHeight="1" x14ac:dyDescent="0.2">
      <c r="A13" s="193" t="s">
        <v>134</v>
      </c>
      <c r="B13" s="199" t="s">
        <v>214</v>
      </c>
      <c r="C13" s="113">
        <v>3.1108588366996202</v>
      </c>
      <c r="D13" s="115">
        <v>7892</v>
      </c>
      <c r="E13" s="114">
        <v>7982</v>
      </c>
      <c r="F13" s="114">
        <v>7981</v>
      </c>
      <c r="G13" s="114">
        <v>7874</v>
      </c>
      <c r="H13" s="140">
        <v>7926</v>
      </c>
      <c r="I13" s="115">
        <v>-34</v>
      </c>
      <c r="J13" s="116">
        <v>-0.42896795357052736</v>
      </c>
    </row>
    <row r="14" spans="1:15" s="287" customFormat="1" ht="24" customHeight="1" x14ac:dyDescent="0.2">
      <c r="A14" s="193" t="s">
        <v>215</v>
      </c>
      <c r="B14" s="199" t="s">
        <v>137</v>
      </c>
      <c r="C14" s="113">
        <v>17.237043343897323</v>
      </c>
      <c r="D14" s="115">
        <v>43729</v>
      </c>
      <c r="E14" s="114">
        <v>44007</v>
      </c>
      <c r="F14" s="114">
        <v>44362</v>
      </c>
      <c r="G14" s="114">
        <v>43838</v>
      </c>
      <c r="H14" s="140">
        <v>43940</v>
      </c>
      <c r="I14" s="115">
        <v>-211</v>
      </c>
      <c r="J14" s="116">
        <v>-0.48020027309968139</v>
      </c>
      <c r="K14" s="110"/>
      <c r="L14" s="110"/>
      <c r="M14" s="110"/>
      <c r="N14" s="110"/>
      <c r="O14" s="110"/>
    </row>
    <row r="15" spans="1:15" s="110" customFormat="1" ht="24.75" customHeight="1" x14ac:dyDescent="0.2">
      <c r="A15" s="193" t="s">
        <v>216</v>
      </c>
      <c r="B15" s="199" t="s">
        <v>217</v>
      </c>
      <c r="C15" s="113">
        <v>3.0789303564952779</v>
      </c>
      <c r="D15" s="115">
        <v>7811</v>
      </c>
      <c r="E15" s="114">
        <v>7861</v>
      </c>
      <c r="F15" s="114">
        <v>7943</v>
      </c>
      <c r="G15" s="114">
        <v>7807</v>
      </c>
      <c r="H15" s="140">
        <v>7831</v>
      </c>
      <c r="I15" s="115">
        <v>-20</v>
      </c>
      <c r="J15" s="116">
        <v>-0.25539522410930915</v>
      </c>
    </row>
    <row r="16" spans="1:15" s="287" customFormat="1" ht="24.95" customHeight="1" x14ac:dyDescent="0.2">
      <c r="A16" s="193" t="s">
        <v>218</v>
      </c>
      <c r="B16" s="199" t="s">
        <v>141</v>
      </c>
      <c r="C16" s="113">
        <v>9.5789382400706362</v>
      </c>
      <c r="D16" s="115">
        <v>24301</v>
      </c>
      <c r="E16" s="114">
        <v>24454</v>
      </c>
      <c r="F16" s="114">
        <v>24727</v>
      </c>
      <c r="G16" s="114">
        <v>24597</v>
      </c>
      <c r="H16" s="140">
        <v>24712</v>
      </c>
      <c r="I16" s="115">
        <v>-411</v>
      </c>
      <c r="J16" s="116">
        <v>-1.6631595985755907</v>
      </c>
      <c r="K16" s="110"/>
      <c r="L16" s="110"/>
      <c r="M16" s="110"/>
      <c r="N16" s="110"/>
      <c r="O16" s="110"/>
    </row>
    <row r="17" spans="1:15" s="110" customFormat="1" ht="24.95" customHeight="1" x14ac:dyDescent="0.2">
      <c r="A17" s="193" t="s">
        <v>219</v>
      </c>
      <c r="B17" s="199" t="s">
        <v>220</v>
      </c>
      <c r="C17" s="113">
        <v>4.5791747473314102</v>
      </c>
      <c r="D17" s="115">
        <v>11617</v>
      </c>
      <c r="E17" s="114">
        <v>11692</v>
      </c>
      <c r="F17" s="114">
        <v>11692</v>
      </c>
      <c r="G17" s="114">
        <v>11434</v>
      </c>
      <c r="H17" s="140">
        <v>11397</v>
      </c>
      <c r="I17" s="115">
        <v>220</v>
      </c>
      <c r="J17" s="116">
        <v>1.9303325436518382</v>
      </c>
    </row>
    <row r="18" spans="1:15" s="287" customFormat="1" ht="24.95" customHeight="1" x14ac:dyDescent="0.2">
      <c r="A18" s="201" t="s">
        <v>144</v>
      </c>
      <c r="B18" s="202" t="s">
        <v>145</v>
      </c>
      <c r="C18" s="113">
        <v>4.8409094492534255</v>
      </c>
      <c r="D18" s="115">
        <v>12281</v>
      </c>
      <c r="E18" s="114">
        <v>12127</v>
      </c>
      <c r="F18" s="114">
        <v>12280</v>
      </c>
      <c r="G18" s="114">
        <v>11872</v>
      </c>
      <c r="H18" s="140">
        <v>11855</v>
      </c>
      <c r="I18" s="115">
        <v>426</v>
      </c>
      <c r="J18" s="116">
        <v>3.5934204976803037</v>
      </c>
      <c r="K18" s="110"/>
      <c r="L18" s="110"/>
      <c r="M18" s="110"/>
      <c r="N18" s="110"/>
      <c r="O18" s="110"/>
    </row>
    <row r="19" spans="1:15" s="110" customFormat="1" ht="24.95" customHeight="1" x14ac:dyDescent="0.2">
      <c r="A19" s="193" t="s">
        <v>146</v>
      </c>
      <c r="B19" s="199" t="s">
        <v>147</v>
      </c>
      <c r="C19" s="113">
        <v>18.548081926115131</v>
      </c>
      <c r="D19" s="115">
        <v>47055</v>
      </c>
      <c r="E19" s="114">
        <v>48075</v>
      </c>
      <c r="F19" s="114">
        <v>47611</v>
      </c>
      <c r="G19" s="114">
        <v>45283</v>
      </c>
      <c r="H19" s="140">
        <v>45117</v>
      </c>
      <c r="I19" s="115">
        <v>1938</v>
      </c>
      <c r="J19" s="116">
        <v>4.2954983709023207</v>
      </c>
    </row>
    <row r="20" spans="1:15" s="287" customFormat="1" ht="24.95" customHeight="1" x14ac:dyDescent="0.2">
      <c r="A20" s="193" t="s">
        <v>148</v>
      </c>
      <c r="B20" s="199" t="s">
        <v>149</v>
      </c>
      <c r="C20" s="113">
        <v>8.0940668211847431</v>
      </c>
      <c r="D20" s="115">
        <v>20534</v>
      </c>
      <c r="E20" s="114">
        <v>20517</v>
      </c>
      <c r="F20" s="114">
        <v>21006</v>
      </c>
      <c r="G20" s="114">
        <v>21012</v>
      </c>
      <c r="H20" s="140">
        <v>21220</v>
      </c>
      <c r="I20" s="115">
        <v>-686</v>
      </c>
      <c r="J20" s="116">
        <v>-3.2327992459943449</v>
      </c>
      <c r="K20" s="110"/>
      <c r="L20" s="110"/>
      <c r="M20" s="110"/>
      <c r="N20" s="110"/>
      <c r="O20" s="110"/>
    </row>
    <row r="21" spans="1:15" s="110" customFormat="1" ht="24.95" customHeight="1" x14ac:dyDescent="0.2">
      <c r="A21" s="201" t="s">
        <v>150</v>
      </c>
      <c r="B21" s="202" t="s">
        <v>151</v>
      </c>
      <c r="C21" s="113">
        <v>2.3248663733976631</v>
      </c>
      <c r="D21" s="115">
        <v>5898</v>
      </c>
      <c r="E21" s="114">
        <v>6003</v>
      </c>
      <c r="F21" s="114">
        <v>6075</v>
      </c>
      <c r="G21" s="114">
        <v>5970</v>
      </c>
      <c r="H21" s="140">
        <v>5870</v>
      </c>
      <c r="I21" s="115">
        <v>28</v>
      </c>
      <c r="J21" s="116">
        <v>0.47700170357751276</v>
      </c>
    </row>
    <row r="22" spans="1:15" s="110" customFormat="1" ht="24.95" customHeight="1" x14ac:dyDescent="0.2">
      <c r="A22" s="201" t="s">
        <v>152</v>
      </c>
      <c r="B22" s="199" t="s">
        <v>153</v>
      </c>
      <c r="C22" s="113">
        <v>1.7131009255317471</v>
      </c>
      <c r="D22" s="115">
        <v>4346</v>
      </c>
      <c r="E22" s="114">
        <v>4343</v>
      </c>
      <c r="F22" s="114">
        <v>4389</v>
      </c>
      <c r="G22" s="114">
        <v>4283</v>
      </c>
      <c r="H22" s="140">
        <v>4243</v>
      </c>
      <c r="I22" s="115">
        <v>103</v>
      </c>
      <c r="J22" s="116">
        <v>2.4275276926702807</v>
      </c>
    </row>
    <row r="23" spans="1:15" s="110" customFormat="1" ht="24.95" customHeight="1" x14ac:dyDescent="0.2">
      <c r="A23" s="193" t="s">
        <v>154</v>
      </c>
      <c r="B23" s="199" t="s">
        <v>155</v>
      </c>
      <c r="C23" s="113">
        <v>3.2539457294672278</v>
      </c>
      <c r="D23" s="115">
        <v>8255</v>
      </c>
      <c r="E23" s="114">
        <v>8328</v>
      </c>
      <c r="F23" s="114">
        <v>8300</v>
      </c>
      <c r="G23" s="114">
        <v>8089</v>
      </c>
      <c r="H23" s="140">
        <v>8077</v>
      </c>
      <c r="I23" s="115">
        <v>178</v>
      </c>
      <c r="J23" s="116">
        <v>2.2037885353472824</v>
      </c>
    </row>
    <row r="24" spans="1:15" s="110" customFormat="1" ht="24.95" customHeight="1" x14ac:dyDescent="0.2">
      <c r="A24" s="193" t="s">
        <v>156</v>
      </c>
      <c r="B24" s="199" t="s">
        <v>221</v>
      </c>
      <c r="C24" s="113">
        <v>6.2303896062942465</v>
      </c>
      <c r="D24" s="115">
        <v>15806</v>
      </c>
      <c r="E24" s="114">
        <v>15800</v>
      </c>
      <c r="F24" s="114">
        <v>15796</v>
      </c>
      <c r="G24" s="114">
        <v>15547</v>
      </c>
      <c r="H24" s="140">
        <v>15537</v>
      </c>
      <c r="I24" s="115">
        <v>269</v>
      </c>
      <c r="J24" s="116">
        <v>1.7313509686554676</v>
      </c>
    </row>
    <row r="25" spans="1:15" s="110" customFormat="1" ht="24.95" customHeight="1" x14ac:dyDescent="0.2">
      <c r="A25" s="193" t="s">
        <v>222</v>
      </c>
      <c r="B25" s="204" t="s">
        <v>159</v>
      </c>
      <c r="C25" s="113">
        <v>5.0730807435788279</v>
      </c>
      <c r="D25" s="115">
        <v>12870</v>
      </c>
      <c r="E25" s="114">
        <v>12905</v>
      </c>
      <c r="F25" s="114">
        <v>13189</v>
      </c>
      <c r="G25" s="114">
        <v>12894</v>
      </c>
      <c r="H25" s="140">
        <v>12770</v>
      </c>
      <c r="I25" s="115">
        <v>100</v>
      </c>
      <c r="J25" s="116">
        <v>0.78308535630383713</v>
      </c>
    </row>
    <row r="26" spans="1:15" s="110" customFormat="1" ht="24.95" customHeight="1" x14ac:dyDescent="0.2">
      <c r="A26" s="201">
        <v>782.78300000000002</v>
      </c>
      <c r="B26" s="203" t="s">
        <v>160</v>
      </c>
      <c r="C26" s="113">
        <v>2.4001545180770383</v>
      </c>
      <c r="D26" s="115">
        <v>6089</v>
      </c>
      <c r="E26" s="114">
        <v>6268</v>
      </c>
      <c r="F26" s="114">
        <v>6699</v>
      </c>
      <c r="G26" s="114">
        <v>6621</v>
      </c>
      <c r="H26" s="140">
        <v>6589</v>
      </c>
      <c r="I26" s="115">
        <v>-500</v>
      </c>
      <c r="J26" s="116">
        <v>-7.5884049172863861</v>
      </c>
    </row>
    <row r="27" spans="1:15" s="110" customFormat="1" ht="24.95" customHeight="1" x14ac:dyDescent="0.2">
      <c r="A27" s="193" t="s">
        <v>161</v>
      </c>
      <c r="B27" s="199" t="s">
        <v>223</v>
      </c>
      <c r="C27" s="113">
        <v>4.4416063573151696</v>
      </c>
      <c r="D27" s="115">
        <v>11268</v>
      </c>
      <c r="E27" s="114">
        <v>11215</v>
      </c>
      <c r="F27" s="114">
        <v>11139</v>
      </c>
      <c r="G27" s="114">
        <v>10884</v>
      </c>
      <c r="H27" s="140">
        <v>10837</v>
      </c>
      <c r="I27" s="115">
        <v>431</v>
      </c>
      <c r="J27" s="116">
        <v>3.9771154378518041</v>
      </c>
    </row>
    <row r="28" spans="1:15" s="110" customFormat="1" ht="24.95" customHeight="1" x14ac:dyDescent="0.2">
      <c r="A28" s="193" t="s">
        <v>163</v>
      </c>
      <c r="B28" s="199" t="s">
        <v>164</v>
      </c>
      <c r="C28" s="113">
        <v>2.626413130883118</v>
      </c>
      <c r="D28" s="115">
        <v>6663</v>
      </c>
      <c r="E28" s="114">
        <v>6545</v>
      </c>
      <c r="F28" s="114">
        <v>6533</v>
      </c>
      <c r="G28" s="114">
        <v>6356</v>
      </c>
      <c r="H28" s="140">
        <v>6311</v>
      </c>
      <c r="I28" s="115">
        <v>352</v>
      </c>
      <c r="J28" s="116">
        <v>5.5775629852638247</v>
      </c>
    </row>
    <row r="29" spans="1:15" s="110" customFormat="1" ht="24.95" customHeight="1" x14ac:dyDescent="0.2">
      <c r="A29" s="193">
        <v>86</v>
      </c>
      <c r="B29" s="199" t="s">
        <v>165</v>
      </c>
      <c r="C29" s="113">
        <v>7.7783296280529148</v>
      </c>
      <c r="D29" s="115">
        <v>19733</v>
      </c>
      <c r="E29" s="114">
        <v>19722</v>
      </c>
      <c r="F29" s="114">
        <v>19560</v>
      </c>
      <c r="G29" s="114">
        <v>19238</v>
      </c>
      <c r="H29" s="140">
        <v>19265</v>
      </c>
      <c r="I29" s="115">
        <v>468</v>
      </c>
      <c r="J29" s="116">
        <v>2.4292758889177266</v>
      </c>
    </row>
    <row r="30" spans="1:15" s="110" customFormat="1" ht="24.95" customHeight="1" x14ac:dyDescent="0.2">
      <c r="A30" s="193">
        <v>87.88</v>
      </c>
      <c r="B30" s="204" t="s">
        <v>166</v>
      </c>
      <c r="C30" s="113">
        <v>8.2860318811787526</v>
      </c>
      <c r="D30" s="115">
        <v>21021</v>
      </c>
      <c r="E30" s="114">
        <v>20980</v>
      </c>
      <c r="F30" s="114">
        <v>20691</v>
      </c>
      <c r="G30" s="114">
        <v>20331</v>
      </c>
      <c r="H30" s="140">
        <v>20320</v>
      </c>
      <c r="I30" s="115">
        <v>701</v>
      </c>
      <c r="J30" s="116">
        <v>3.4498031496062991</v>
      </c>
    </row>
    <row r="31" spans="1:15" s="110" customFormat="1" ht="24.95" customHeight="1" x14ac:dyDescent="0.2">
      <c r="A31" s="193" t="s">
        <v>167</v>
      </c>
      <c r="B31" s="199" t="s">
        <v>168</v>
      </c>
      <c r="C31" s="113">
        <v>3.5424845876101729</v>
      </c>
      <c r="D31" s="115">
        <v>8987</v>
      </c>
      <c r="E31" s="114">
        <v>8927</v>
      </c>
      <c r="F31" s="114">
        <v>8917</v>
      </c>
      <c r="G31" s="114">
        <v>8771</v>
      </c>
      <c r="H31" s="140">
        <v>8725</v>
      </c>
      <c r="I31" s="115">
        <v>262</v>
      </c>
      <c r="J31" s="116">
        <v>3.0028653295128942</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0.49784778392696655</v>
      </c>
      <c r="D34" s="115">
        <v>1263</v>
      </c>
      <c r="E34" s="114">
        <v>1057</v>
      </c>
      <c r="F34" s="114">
        <v>1339</v>
      </c>
      <c r="G34" s="114">
        <v>1414</v>
      </c>
      <c r="H34" s="140">
        <v>1188</v>
      </c>
      <c r="I34" s="115">
        <v>75</v>
      </c>
      <c r="J34" s="116">
        <v>6.3131313131313131</v>
      </c>
    </row>
    <row r="35" spans="1:10" s="110" customFormat="1" ht="24.95" customHeight="1" x14ac:dyDescent="0.2">
      <c r="A35" s="292" t="s">
        <v>171</v>
      </c>
      <c r="B35" s="293" t="s">
        <v>172</v>
      </c>
      <c r="C35" s="113">
        <v>25.18881162985037</v>
      </c>
      <c r="D35" s="115">
        <v>63902</v>
      </c>
      <c r="E35" s="114">
        <v>64116</v>
      </c>
      <c r="F35" s="114">
        <v>64623</v>
      </c>
      <c r="G35" s="114">
        <v>63584</v>
      </c>
      <c r="H35" s="140">
        <v>63721</v>
      </c>
      <c r="I35" s="115">
        <v>181</v>
      </c>
      <c r="J35" s="116">
        <v>0.28405078388600302</v>
      </c>
    </row>
    <row r="36" spans="1:10" s="110" customFormat="1" ht="24.95" customHeight="1" x14ac:dyDescent="0.2">
      <c r="A36" s="294" t="s">
        <v>173</v>
      </c>
      <c r="B36" s="295" t="s">
        <v>174</v>
      </c>
      <c r="C36" s="125">
        <v>74.312552228686755</v>
      </c>
      <c r="D36" s="143">
        <v>188525</v>
      </c>
      <c r="E36" s="144">
        <v>189628</v>
      </c>
      <c r="F36" s="144">
        <v>189905</v>
      </c>
      <c r="G36" s="144">
        <v>185279</v>
      </c>
      <c r="H36" s="145">
        <v>184881</v>
      </c>
      <c r="I36" s="143">
        <v>3644</v>
      </c>
      <c r="J36" s="146">
        <v>1.9709975605930301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2020-09-28T07:49:16Z</dcterms:created>
  <dcterms:modified xsi:type="dcterms:W3CDTF">2020-09-28T10:33:17Z</dcterms:modified>
</cp:coreProperties>
</file>