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M44" i="24" s="1"/>
  <c r="B44" i="24"/>
  <c r="J44" i="24" s="1"/>
  <c r="M43" i="24"/>
  <c r="K43" i="24"/>
  <c r="H43" i="24"/>
  <c r="G43" i="24"/>
  <c r="F43" i="24"/>
  <c r="E43" i="24"/>
  <c r="D43" i="24"/>
  <c r="C43" i="24"/>
  <c r="I43" i="24" s="1"/>
  <c r="B43" i="24"/>
  <c r="J43" i="24" s="1"/>
  <c r="K42" i="24"/>
  <c r="D42" i="24"/>
  <c r="C42" i="24"/>
  <c r="M42" i="24" s="1"/>
  <c r="B42" i="24"/>
  <c r="J42" i="24" s="1"/>
  <c r="M41" i="24"/>
  <c r="K41" i="24"/>
  <c r="H41" i="24"/>
  <c r="G41" i="24"/>
  <c r="F41" i="24"/>
  <c r="E41" i="24"/>
  <c r="D41" i="24"/>
  <c r="C41" i="24"/>
  <c r="I41" i="24" s="1"/>
  <c r="B41" i="24"/>
  <c r="J41" i="24" s="1"/>
  <c r="K40" i="24"/>
  <c r="D40" i="24"/>
  <c r="C40" i="24"/>
  <c r="I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G30" i="24" s="1"/>
  <c r="C29" i="24"/>
  <c r="C28" i="24"/>
  <c r="G28" i="24" s="1"/>
  <c r="C27" i="24"/>
  <c r="C26" i="24"/>
  <c r="G26" i="24" s="1"/>
  <c r="C25" i="24"/>
  <c r="C24" i="24"/>
  <c r="G24" i="24" s="1"/>
  <c r="C23" i="24"/>
  <c r="C22" i="24"/>
  <c r="G22" i="24" s="1"/>
  <c r="C21" i="24"/>
  <c r="C20" i="24"/>
  <c r="G20" i="24" s="1"/>
  <c r="C19" i="24"/>
  <c r="C18" i="24"/>
  <c r="I18" i="24" s="1"/>
  <c r="C17" i="24"/>
  <c r="C16" i="24"/>
  <c r="I16" i="24" s="1"/>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1" i="24" l="1"/>
  <c r="D21" i="24"/>
  <c r="J21" i="24"/>
  <c r="H21" i="24"/>
  <c r="K21" i="24"/>
  <c r="K24" i="24"/>
  <c r="J24" i="24"/>
  <c r="H24" i="24"/>
  <c r="F24" i="24"/>
  <c r="D24" i="24"/>
  <c r="D38" i="24"/>
  <c r="J38" i="24"/>
  <c r="H38" i="24"/>
  <c r="F38" i="24"/>
  <c r="K38" i="24"/>
  <c r="G15" i="24"/>
  <c r="L15" i="24"/>
  <c r="I15" i="24"/>
  <c r="M15" i="24"/>
  <c r="E15" i="24"/>
  <c r="G31" i="24"/>
  <c r="L31" i="24"/>
  <c r="I31" i="24"/>
  <c r="M31" i="24"/>
  <c r="E31" i="24"/>
  <c r="D7" i="24"/>
  <c r="J7" i="24"/>
  <c r="H7" i="24"/>
  <c r="K7" i="24"/>
  <c r="F7" i="24"/>
  <c r="D15" i="24"/>
  <c r="J15" i="24"/>
  <c r="H15" i="24"/>
  <c r="K15" i="24"/>
  <c r="F15" i="24"/>
  <c r="K18" i="24"/>
  <c r="H18" i="24"/>
  <c r="F18" i="24"/>
  <c r="D18" i="24"/>
  <c r="J18" i="24"/>
  <c r="F31" i="24"/>
  <c r="D31" i="24"/>
  <c r="J31" i="24"/>
  <c r="H31" i="24"/>
  <c r="K31" i="24"/>
  <c r="K34" i="24"/>
  <c r="J34" i="24"/>
  <c r="H34" i="24"/>
  <c r="F34" i="24"/>
  <c r="D34" i="24"/>
  <c r="G25" i="24"/>
  <c r="L25" i="24"/>
  <c r="I25" i="24"/>
  <c r="M25" i="24"/>
  <c r="E25" i="24"/>
  <c r="F25" i="24"/>
  <c r="D25" i="24"/>
  <c r="J25" i="24"/>
  <c r="H25" i="24"/>
  <c r="K25" i="24"/>
  <c r="K28" i="24"/>
  <c r="J28" i="24"/>
  <c r="H28" i="24"/>
  <c r="F28" i="24"/>
  <c r="D28" i="24"/>
  <c r="G19" i="24"/>
  <c r="L19" i="24"/>
  <c r="I19" i="24"/>
  <c r="E19" i="24"/>
  <c r="M19" i="24"/>
  <c r="G35" i="24"/>
  <c r="L35" i="24"/>
  <c r="I35" i="24"/>
  <c r="E35" i="24"/>
  <c r="M35" i="24"/>
  <c r="D19" i="24"/>
  <c r="J19" i="24"/>
  <c r="H19" i="24"/>
  <c r="F19" i="24"/>
  <c r="K19" i="24"/>
  <c r="K22" i="24"/>
  <c r="J22" i="24"/>
  <c r="H22" i="24"/>
  <c r="F22" i="24"/>
  <c r="D22" i="24"/>
  <c r="F35" i="24"/>
  <c r="D35" i="24"/>
  <c r="J35" i="24"/>
  <c r="H35" i="24"/>
  <c r="K35" i="24"/>
  <c r="B45" i="24"/>
  <c r="B39" i="24"/>
  <c r="G29" i="24"/>
  <c r="L29" i="24"/>
  <c r="I29" i="24"/>
  <c r="M29" i="24"/>
  <c r="E29" i="24"/>
  <c r="K8" i="24"/>
  <c r="H8" i="24"/>
  <c r="F8" i="24"/>
  <c r="D8" i="24"/>
  <c r="J8" i="24"/>
  <c r="K16" i="24"/>
  <c r="H16" i="24"/>
  <c r="F16" i="24"/>
  <c r="D16" i="24"/>
  <c r="J16" i="24"/>
  <c r="F29" i="24"/>
  <c r="D29" i="24"/>
  <c r="J29" i="24"/>
  <c r="H29" i="24"/>
  <c r="K29" i="24"/>
  <c r="K32" i="24"/>
  <c r="J32" i="24"/>
  <c r="H32" i="24"/>
  <c r="F32" i="24"/>
  <c r="D32" i="24"/>
  <c r="G23" i="24"/>
  <c r="L23" i="24"/>
  <c r="I23" i="24"/>
  <c r="M23" i="24"/>
  <c r="E23" i="24"/>
  <c r="F23" i="24"/>
  <c r="D23" i="24"/>
  <c r="J23" i="24"/>
  <c r="H23" i="24"/>
  <c r="K23" i="24"/>
  <c r="K26" i="24"/>
  <c r="J26" i="24"/>
  <c r="H26" i="24"/>
  <c r="F26" i="24"/>
  <c r="D26" i="24"/>
  <c r="G7" i="24"/>
  <c r="L7" i="24"/>
  <c r="I7" i="24"/>
  <c r="M7" i="24"/>
  <c r="E7" i="24"/>
  <c r="G9" i="24"/>
  <c r="L9" i="24"/>
  <c r="I9" i="24"/>
  <c r="M9" i="24"/>
  <c r="E9" i="24"/>
  <c r="G17" i="24"/>
  <c r="L17" i="24"/>
  <c r="I17" i="24"/>
  <c r="E17" i="24"/>
  <c r="M17" i="24"/>
  <c r="G33" i="24"/>
  <c r="L33" i="24"/>
  <c r="I33" i="24"/>
  <c r="M33" i="24"/>
  <c r="E33" i="24"/>
  <c r="D17" i="24"/>
  <c r="J17" i="24"/>
  <c r="H17" i="24"/>
  <c r="K17" i="24"/>
  <c r="F17" i="24"/>
  <c r="K20" i="24"/>
  <c r="J20" i="24"/>
  <c r="H20" i="24"/>
  <c r="F20" i="24"/>
  <c r="D20" i="24"/>
  <c r="F33" i="24"/>
  <c r="D33" i="24"/>
  <c r="J33" i="24"/>
  <c r="H33" i="24"/>
  <c r="K33" i="24"/>
  <c r="H37" i="24"/>
  <c r="F37" i="24"/>
  <c r="D37" i="24"/>
  <c r="K37" i="24"/>
  <c r="J37" i="24"/>
  <c r="G27" i="24"/>
  <c r="L27" i="24"/>
  <c r="I27" i="24"/>
  <c r="E27" i="24"/>
  <c r="M27" i="24"/>
  <c r="D9" i="24"/>
  <c r="J9" i="24"/>
  <c r="H9" i="24"/>
  <c r="K9" i="24"/>
  <c r="F9" i="24"/>
  <c r="B14" i="24"/>
  <c r="B6" i="24"/>
  <c r="F27" i="24"/>
  <c r="D27" i="24"/>
  <c r="J27" i="24"/>
  <c r="H27" i="24"/>
  <c r="K27" i="24"/>
  <c r="K30" i="24"/>
  <c r="J30" i="24"/>
  <c r="H30" i="24"/>
  <c r="F30" i="24"/>
  <c r="D30" i="24"/>
  <c r="G21" i="24"/>
  <c r="L21" i="24"/>
  <c r="I21" i="24"/>
  <c r="M21" i="24"/>
  <c r="E21" i="24"/>
  <c r="M38" i="24"/>
  <c r="E38" i="24"/>
  <c r="L38" i="24"/>
  <c r="G38" i="24"/>
  <c r="I38" i="24"/>
  <c r="C14" i="24"/>
  <c r="C6" i="24"/>
  <c r="M22" i="24"/>
  <c r="E22" i="24"/>
  <c r="L22" i="24"/>
  <c r="M30" i="24"/>
  <c r="E30" i="24"/>
  <c r="L30" i="24"/>
  <c r="C45" i="24"/>
  <c r="C39" i="24"/>
  <c r="G16" i="24"/>
  <c r="I22" i="24"/>
  <c r="I30" i="24"/>
  <c r="G18" i="24"/>
  <c r="M20" i="24"/>
  <c r="E20" i="24"/>
  <c r="L20" i="24"/>
  <c r="M28" i="24"/>
  <c r="E28" i="24"/>
  <c r="L28" i="24"/>
  <c r="I37" i="24"/>
  <c r="L37" i="24"/>
  <c r="I20" i="24"/>
  <c r="I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M8" i="24"/>
  <c r="E8" i="24"/>
  <c r="L8" i="24"/>
  <c r="M18" i="24"/>
  <c r="E18" i="24"/>
  <c r="L18" i="24"/>
  <c r="M26" i="24"/>
  <c r="E26" i="24"/>
  <c r="L26" i="24"/>
  <c r="M34" i="24"/>
  <c r="E34" i="24"/>
  <c r="L34" i="24"/>
  <c r="I26" i="24"/>
  <c r="I34" i="24"/>
  <c r="G37" i="24"/>
  <c r="M37" i="24"/>
  <c r="M40" i="24"/>
  <c r="E40" i="24"/>
  <c r="L40" i="24"/>
  <c r="G40" i="24"/>
  <c r="M16" i="24"/>
  <c r="E16" i="24"/>
  <c r="L16" i="24"/>
  <c r="M24" i="24"/>
  <c r="E24" i="24"/>
  <c r="L24" i="24"/>
  <c r="M32" i="24"/>
  <c r="E32" i="24"/>
  <c r="L32" i="24"/>
  <c r="G8" i="24"/>
  <c r="I24" i="24"/>
  <c r="I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2" i="24"/>
  <c r="G44" i="24"/>
  <c r="H40" i="24"/>
  <c r="L41" i="24"/>
  <c r="H42" i="24"/>
  <c r="L43" i="24"/>
  <c r="H44" i="24"/>
  <c r="I42" i="24"/>
  <c r="I44" i="24"/>
  <c r="L42" i="24"/>
  <c r="L44" i="24"/>
  <c r="E42" i="24"/>
  <c r="E44" i="24"/>
  <c r="I79" i="24" l="1"/>
  <c r="K6" i="24"/>
  <c r="H6" i="24"/>
  <c r="F6" i="24"/>
  <c r="D6" i="24"/>
  <c r="J6" i="24"/>
  <c r="J77" i="24"/>
  <c r="K14" i="24"/>
  <c r="H14" i="24"/>
  <c r="F14" i="24"/>
  <c r="D14" i="24"/>
  <c r="J14" i="24"/>
  <c r="K77" i="24"/>
  <c r="I39" i="24"/>
  <c r="L39" i="24"/>
  <c r="M39" i="24"/>
  <c r="G39" i="24"/>
  <c r="E39" i="24"/>
  <c r="M6" i="24"/>
  <c r="E6" i="24"/>
  <c r="L6" i="24"/>
  <c r="I6" i="24"/>
  <c r="G6" i="24"/>
  <c r="I45" i="24"/>
  <c r="G45" i="24"/>
  <c r="M45" i="24"/>
  <c r="E45" i="24"/>
  <c r="L45" i="24"/>
  <c r="M14" i="24"/>
  <c r="E14" i="24"/>
  <c r="L14" i="24"/>
  <c r="I14" i="24"/>
  <c r="G14" i="24"/>
  <c r="H39" i="24"/>
  <c r="F39" i="24"/>
  <c r="D39" i="24"/>
  <c r="K39" i="24"/>
  <c r="J39" i="24"/>
  <c r="H45" i="24"/>
  <c r="F45" i="24"/>
  <c r="D45" i="24"/>
  <c r="K45" i="24"/>
  <c r="J45" i="24"/>
  <c r="J79" i="24" l="1"/>
  <c r="J78" i="24"/>
  <c r="K79" i="24"/>
  <c r="K78" i="24"/>
  <c r="I78" i="24"/>
  <c r="I83" i="24" l="1"/>
  <c r="I82" i="24"/>
  <c r="I81" i="24"/>
</calcChain>
</file>

<file path=xl/sharedStrings.xml><?xml version="1.0" encoding="utf-8"?>
<sst xmlns="http://schemas.openxmlformats.org/spreadsheetml/2006/main" count="1658" uniqueCount="521">
  <si>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</si>
  <si>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</si>
  <si>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</si>
  <si>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</si>
  <si>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</si>
  <si>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</si>
  <si>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</si>
  <si>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</si>
  <si>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</si>
  <si>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</si>
  <si>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</si>
  <si>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</si>
  <si>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</si>
  <si>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Ahlen – Münster (367)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</si>
  <si>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</si>
  <si>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</si>
  <si>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</si>
  <si>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</si>
  <si>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</si>
  <si>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</si>
  <si>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</si>
  <si>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</si>
  <si>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</si>
  <si>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</si>
  <si>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</si>
  <si>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</si>
  <si>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</si>
  <si>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</si>
  <si>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</si>
  <si>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</si>
  <si>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</si>
  <si>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</si>
  <si>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</si>
  <si>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</si>
  <si>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</si>
  <si>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</si>
  <si>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</si>
  <si>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</si>
  <si>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</si>
  <si>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</si>
  <si>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</si>
  <si>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</si>
  <si>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</si>
  <si>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</si>
  <si>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</si>
  <si>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</si>
  <si>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</si>
  <si>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</si>
  <si>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</si>
  <si>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</si>
  <si>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</si>
  <si>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</si>
  <si>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</si>
  <si>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</si>
  <si>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</si>
  <si>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</si>
  <si>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</si>
  <si>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</si>
  <si>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</si>
  <si>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</si>
  <si>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</si>
  <si>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</si>
  <si>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</si>
  <si>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</si>
  <si>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</si>
  <si>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</si>
  <si>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</si>
  <si>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</si>
  <si>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</si>
  <si>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</si>
  <si>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</si>
  <si>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</si>
  <si>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</si>
  <si>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</si>
  <si>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</si>
  <si>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</si>
  <si>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</si>
  <si>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</si>
  <si>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</si>
  <si>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</si>
  <si>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</si>
  <si>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</si>
  <si>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</si>
  <si>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</si>
  <si>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</si>
  <si>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</si>
  <si>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</si>
  <si>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</si>
  <si>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</si>
  <si>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</si>
  <si>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</si>
  <si>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</si>
  <si>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Ahlen – Münster (367);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</si>
  <si>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</si>
  <si>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</si>
  <si>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</si>
  <si>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</si>
  <si>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</si>
  <si>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</si>
  <si>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</si>
  <si>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</si>
  <si>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</si>
  <si>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</si>
  <si>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</si>
  <si>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</si>
  <si>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</si>
  <si>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</si>
  <si>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</si>
  <si>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</si>
  <si>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</si>
  <si>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</si>
  <si>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</si>
  <si>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</si>
  <si>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</si>
  <si>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</si>
  <si>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</si>
  <si>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</si>
  <si>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</si>
  <si>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</si>
  <si>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</si>
  <si>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</si>
  <si>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</si>
  <si>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</si>
  <si>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</si>
  <si>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</si>
  <si>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</si>
  <si>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</si>
  <si>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</si>
  <si>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</si>
  <si>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</si>
  <si>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</si>
  <si>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</si>
  <si>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</si>
  <si>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</si>
  <si>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</si>
  <si>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</si>
  <si>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</si>
  <si>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</si>
  <si>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</si>
  <si>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</si>
  <si>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</si>
  <si>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</si>
  <si>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</si>
  <si>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</si>
  <si>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</si>
  <si>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</si>
  <si>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</si>
  <si>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</si>
  <si>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</si>
  <si>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</si>
  <si>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</si>
  <si>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</si>
  <si>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</si>
  <si>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</si>
  <si>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</si>
  <si>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</si>
  <si>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</si>
  <si>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</si>
  <si>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</si>
  <si>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</si>
  <si>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</si>
  <si>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</si>
  <si>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</si>
  <si>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</si>
  <si>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</si>
  <si>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</si>
  <si>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</si>
  <si>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</si>
  <si>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</si>
  <si>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</si>
  <si>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</si>
  <si>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</si>
  <si>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</si>
  <si>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</si>
  <si>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</si>
  <si>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</si>
  <si>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</si>
  <si>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</si>
  <si>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</si>
  <si>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</si>
  <si>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</si>
  <si>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</si>
  <si>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</si>
  <si>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Ahlen – Münster (367)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</si>
  <si>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</si>
  <si>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</si>
  <si>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</si>
  <si>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</si>
  <si>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</si>
  <si>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</si>
  <si>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</si>
  <si>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</si>
  <si>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</si>
  <si>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</si>
  <si>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</si>
  <si>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</si>
  <si>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</si>
  <si>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</si>
  <si>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</si>
  <si>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</si>
  <si>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</si>
  <si>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</si>
  <si>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</si>
  <si>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</si>
  <si>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</si>
  <si>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</si>
  <si>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</si>
  <si>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</si>
  <si>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</si>
  <si>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</si>
  <si>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</si>
  <si>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</si>
  <si>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</si>
  <si>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</si>
  <si>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</si>
  <si>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</si>
  <si>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</si>
  <si>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</si>
  <si>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</si>
  <si>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</si>
  <si>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</si>
  <si>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</si>
  <si>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</si>
  <si>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</si>
  <si>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</si>
  <si>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</si>
  <si>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</si>
  <si>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</si>
  <si>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</si>
  <si>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</si>
  <si>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</si>
  <si>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</si>
  <si>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</si>
  <si>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</si>
  <si>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</si>
  <si>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</si>
  <si>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</si>
  <si>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</si>
  <si>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</si>
  <si>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</si>
  <si>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</si>
  <si>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</si>
  <si>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</si>
  <si>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</si>
  <si>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</si>
  <si>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</si>
  <si>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</si>
  <si>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</si>
  <si>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</si>
  <si>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</si>
  <si>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</si>
  <si>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</si>
  <si>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</si>
  <si>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</si>
  <si>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</si>
  <si>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</si>
  <si>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</si>
  <si>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</si>
  <si>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</si>
  <si>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</si>
  <si>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</si>
  <si>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</si>
  <si>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</si>
  <si>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</si>
  <si>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</si>
  <si>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</si>
  <si>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</si>
  <si>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</si>
  <si>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</si>
  <si>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</si>
  <si>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</si>
  <si>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</si>
  <si>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</si>
  <si>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</si>
  <si>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</si>
  <si>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</si>
  <si>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</si>
  <si>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</si>
  <si>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</si>
  <si>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</si>
  <si>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</si>
  <si>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</si>
  <si>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</si>
  <si>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</si>
  <si>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</si>
  <si>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</si>
  <si>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</si>
  <si>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</si>
  <si>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</si>
  <si>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</si>
  <si>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</si>
  <si>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</si>
  <si>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</si>
  <si>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</si>
  <si>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</si>
  <si>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</si>
  <si>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</si>
  <si>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</si>
  <si>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</si>
  <si>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</si>
  <si>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</si>
  <si>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</si>
  <si>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</si>
  <si>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</si>
  <si>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</si>
  <si>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</si>
  <si>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</si>
  <si>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</si>
  <si>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</si>
  <si>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</si>
  <si>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</si>
  <si>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</si>
  <si>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</si>
  <si>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</si>
  <si>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</si>
  <si>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</si>
  <si>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</si>
  <si>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</si>
  <si>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</si>
  <si>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</si>
  <si>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</si>
  <si>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</si>
  <si>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</si>
  <si>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</si>
  <si>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</si>
  <si>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</si>
  <si>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</si>
  <si>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Ahlen – Münster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</si>
  <si>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</si>
  <si>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</si>
  <si>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</si>
  <si>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</si>
  <si>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</si>
  <si>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</si>
  <si>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</si>
  <si>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</si>
  <si>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</si>
  <si>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</si>
  <si>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</si>
  <si>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</si>
  <si>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</si>
  <si>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</si>
  <si>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</si>
  <si>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</si>
  <si>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</si>
  <si>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</si>
  <si>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</si>
  <si>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</si>
  <si>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</si>
  <si>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</si>
  <si>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</si>
  <si>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</si>
  <si>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</si>
  <si>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</si>
  <si>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</si>
  <si>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</si>
  <si>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</si>
  <si>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</si>
  <si>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</si>
  <si>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</si>
  <si>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</si>
  <si>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</si>
  <si>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</si>
  <si>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</si>
  <si>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</si>
  <si>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</si>
  <si>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</si>
  <si>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</si>
  <si>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</si>
  <si>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</si>
  <si>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</si>
  <si>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</si>
  <si>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</si>
  <si>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</si>
  <si>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Ahlen – Münster (367);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</si>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</sst>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{2C8E018A-9B8A-48CE-A4ED-A991C53DE42C}</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44D3-426C-9CF0-D1300827ECDD}"/>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{05F04D84-1CCA-43C0-8486-F5B969C5062A}</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44D3-426C-9CF0-D1300827ECD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{F4DE3751-8B11-4F56-AEC7-7B62B8BBC204}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4D3-426C-9CF0-D1300827ECD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{4817AAE0-85A0-40A5-ABFB-7B2AF75C85A1}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4D3-426C-9CF0-D1300827ECD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2.2624827284190179</c:v>
                </c:pt>
                <c:pt idx="1">
                  <c:v>1.3225681822425275</c:v>
                </c:pt>
                <c:pt idx="2">
                  <c:v>1.1186464311118853</c:v>
                </c:pt>
                <c:pt idx="3">
                  <c:v>1.0875687030768</c:v>
                </c:pt>
              </c:numCache>
            </c:numRef>
          </c:val>
          <c:extLst>
            <c:ext xmlns:c16="http://schemas.microsoft.com/office/drawing/2014/chart" uri="{C3380CC4-5D6E-409C-BE32-E72D297353CC}">
              <c16:uniqueId val="{00000004-44D3-426C-9CF0-D1300827ECD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{3D297C57-DE0F-4580-B262-A822ECBDF8CD}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4D3-426C-9CF0-D1300827ECD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{CFC0E46F-05CC-4E57-8F65-6850EA84F266}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4D3-426C-9CF0-D1300827ECD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{9D50F362-53EE-4EF5-8359-04C00E4E9A74}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4D3-426C-9CF0-D1300827ECD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{82C72708-A884-48EF-8334-0E1C8159F517}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4D3-426C-9CF0-D1300827EC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4D3-426C-9CF0-D1300827ECD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4D3-426C-9CF0-D1300827ECD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{A250FC93-B75C-4DE2-888E-4D29F5672A4F}</c15:txfldGUID>
                      <c15:f>Daten_Diagramme!$E$6</c15:f>
                      <c15:dlblFieldTableCache>
                        <c:ptCount val="1"/>
                        <c:pt idx="0">
                          <c:v>0.1</c:v>
                        </c:pt>
                      </c15:dlblFieldTableCache>
                    </c15:dlblFTEntry>
                  </c15:dlblFieldTable>
                  <c15:showDataLabelsRange val="0"/>
                </c:ext>
                <c:ext xmlns:c16="http://schemas.microsoft.com/office/drawing/2014/chart" uri="{C3380CC4-5D6E-409C-BE32-E72D297353CC}">
                  <c16:uniqueId val="{00000000-A95E-499B-93D3-3F307DE112A5}"/>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{9A3548BB-3516-436B-8564-6C5F207FEE71}</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A95E-499B-93D3-3F307DE112A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{0AC25927-5098-4ED6-9F77-C98740EF57CF}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95E-499B-93D3-3F307DE112A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{2ABF1E77-DBD8-4490-A8EC-64A7C2283D9A}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95E-499B-93D3-3F307DE112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6.2283121274134712E-2</c:v>
                </c:pt>
                <c:pt idx="1">
                  <c:v>-3.156552267354261</c:v>
                </c:pt>
                <c:pt idx="2">
                  <c:v>-2.7637010795899166</c:v>
                </c:pt>
                <c:pt idx="3">
                  <c:v>-2.8655893304673015</c:v>
                </c:pt>
              </c:numCache>
            </c:numRef>
          </c:val>
          <c:extLst>
            <c:ext xmlns:c16="http://schemas.microsoft.com/office/drawing/2014/chart" uri="{C3380CC4-5D6E-409C-BE32-E72D297353CC}">
              <c16:uniqueId val="{00000004-A95E-499B-93D3-3F307DE112A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{7E794352-6E5D-4D43-8D44-53F218BDCA15}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95E-499B-93D3-3F307DE112A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{EC45FB5F-EE1C-4976-9BAB-D0A4C60B5A2B}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95E-499B-93D3-3F307DE112A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{4C03E58D-059A-4381-B0F7-039A7E47A13D}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95E-499B-93D3-3F307DE112A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{58E57DAE-28B1-4014-8A31-89AF90CF008A}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95E-499B-93D3-3F307DE112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95E-499B-93D3-3F307DE112A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95E-499B-93D3-3F307DE112A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{DA4D811B-BAE5-4F95-A0E8-0C3662B2B5B9}</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F71A-4D94-A427-07C3EB56B871}"/>
                </c:ext>
              </c:extLst>
            </c:dLbl>
            <c:dLbl>
              <c:idx val="1"/>
              <c:tx>
                <c:strRef>
                  <c:f>Daten_Diagramme!$D$15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{8268480E-5AF4-4C50-A779-00FCD717D1E4}</c15:txfldGUID>
                      <c15:f>Daten_Diagramme!$D$15</c15:f>
                      <c15:dlblFieldTableCache>
                        <c:ptCount val="1"/>
                        <c:pt idx="0">
                          <c:v>5.6</c:v>
                        </c:pt>
                      </c15:dlblFieldTableCache>
                    </c15:dlblFTEntry>
                  </c15:dlblFieldTable>
                  <c15:showDataLabelsRange val="0"/>
                </c:ext>
                <c:ext xmlns:c16="http://schemas.microsoft.com/office/drawing/2014/chart" uri="{C3380CC4-5D6E-409C-BE32-E72D297353CC}">
                  <c16:uniqueId val="{00000001-F71A-4D94-A427-07C3EB56B871}"/>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{134E0A2B-D6F2-4E8A-A51F-B7398CA6C0EC}</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F71A-4D94-A427-07C3EB56B871}"/>
                </c:ext>
              </c:extLst>
            </c:dLbl>
            <c:dLbl>
              <c:idx val="3"/>
              <c:tx>
                <c:strRef>
                  <c:f>Daten_Diagramme!$D$17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{0945C3C0-6FF1-4247-9BAA-69E56ACDB470}</c15:txfldGUID>
                      <c15:f>Daten_Diagramme!$D$17</c15:f>
                      <c15:dlblFieldTableCache>
                        <c:ptCount val="1"/>
                        <c:pt idx="0">
                          <c:v>0.0</c:v>
                        </c:pt>
                      </c15:dlblFieldTableCache>
                    </c15:dlblFTEntry>
                  </c15:dlblFieldTable>
                  <c15:showDataLabelsRange val="0"/>
                </c:ext>
                <c:ext xmlns:c16="http://schemas.microsoft.com/office/drawing/2014/chart" uri="{C3380CC4-5D6E-409C-BE32-E72D297353CC}">
                  <c16:uniqueId val="{00000003-F71A-4D94-A427-07C3EB56B871}"/>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{67C040E6-BBC4-43F9-89E0-72CD4B256420}</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F71A-4D94-A427-07C3EB56B871}"/>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{F68B0C7C-79F0-4A5F-92B6-735FE9C9A1BA}</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F71A-4D94-A427-07C3EB56B871}"/>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{2D1D054F-99EE-4224-9076-4406AC6F2DFC}</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F71A-4D94-A427-07C3EB56B871}"/>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{B0970D27-608B-41F8-90AC-EF920F553EF8}</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F71A-4D94-A427-07C3EB56B871}"/>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{72B721EF-D7DD-40DF-A778-015AEB69D21F}</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F71A-4D94-A427-07C3EB56B871}"/>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{4AA2E0C5-25EE-42D0-B0EB-6493B33F964F}</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F71A-4D94-A427-07C3EB56B871}"/>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{9F46F5E9-DCD8-418A-B0D0-F8F9BEC7DFB0}</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F71A-4D94-A427-07C3EB56B871}"/>
                </c:ext>
              </c:extLst>
            </c:dLbl>
            <c:dLbl>
              <c:idx val="11"/>
              <c:tx>
                <c:strRef>
                  <c:f>Daten_Diagramme!$D$25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{08AE38F3-C73A-4B3A-9BBA-D69D5B6B1E29}</c15:txfldGUID>
                      <c15:f>Daten_Diagramme!$D$25</c15:f>
                      <c15:dlblFieldTableCache>
                        <c:ptCount val="1"/>
                        <c:pt idx="0">
                          <c:v>2.3</c:v>
                        </c:pt>
                      </c15:dlblFieldTableCache>
                    </c15:dlblFTEntry>
                  </c15:dlblFieldTable>
                  <c15:showDataLabelsRange val="0"/>
                </c:ext>
                <c:ext xmlns:c16="http://schemas.microsoft.com/office/drawing/2014/chart" uri="{C3380CC4-5D6E-409C-BE32-E72D297353CC}">
                  <c16:uniqueId val="{0000000B-F71A-4D94-A427-07C3EB56B871}"/>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{FD5F6E00-7C49-491D-A427-BFAA6B27E9AE}</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F71A-4D94-A427-07C3EB56B871}"/>
                </c:ext>
              </c:extLst>
            </c:dLbl>
            <c:dLbl>
              <c:idx val="13"/>
              <c:tx>
                <c:strRef>
                  <c:f>Daten_Diagramme!$D$27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{E30274D0-183C-420B-A37A-FBBDFD48D216}</c15:txfldGUID>
                      <c15:f>Daten_Diagramme!$D$27</c15:f>
                      <c15:dlblFieldTableCache>
                        <c:ptCount val="1"/>
                        <c:pt idx="0">
                          <c:v>7.7</c:v>
                        </c:pt>
                      </c15:dlblFieldTableCache>
                    </c15:dlblFTEntry>
                  </c15:dlblFieldTable>
                  <c15:showDataLabelsRange val="0"/>
                </c:ext>
                <c:ext xmlns:c16="http://schemas.microsoft.com/office/drawing/2014/chart" uri="{C3380CC4-5D6E-409C-BE32-E72D297353CC}">
                  <c16:uniqueId val="{0000000D-F71A-4D94-A427-07C3EB56B871}"/>
                </c:ext>
              </c:extLst>
            </c:dLbl>
            <c:dLbl>
              <c:idx val="14"/>
              <c:tx>
                <c:strRef>
                  <c:f>Daten_Diagramme!$D$28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{E80E3877-DE5E-46D0-BBFD-49B42D00C77C}</c15:txfldGUID>
                      <c15:f>Daten_Diagramme!$D$28</c15:f>
                      <c15:dlblFieldTableCache>
                        <c:ptCount val="1"/>
                        <c:pt idx="0">
                          <c:v>3.3</c:v>
                        </c:pt>
                      </c15:dlblFieldTableCache>
                    </c15:dlblFTEntry>
                  </c15:dlblFieldTable>
                  <c15:showDataLabelsRange val="0"/>
                </c:ext>
                <c:ext xmlns:c16="http://schemas.microsoft.com/office/drawing/2014/chart" uri="{C3380CC4-5D6E-409C-BE32-E72D297353CC}">
                  <c16:uniqueId val="{0000000E-F71A-4D94-A427-07C3EB56B871}"/>
                </c:ext>
              </c:extLst>
            </c:dLbl>
            <c:dLbl>
              <c:idx val="15"/>
              <c:tx>
                <c:strRef>
                  <c:f>Daten_Diagramme!$D$29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{3818CACC-76E9-4E69-BB3E-A076BE8440C9}</c15:txfldGUID>
                      <c15:f>Daten_Diagramme!$D$29</c15:f>
                      <c15:dlblFieldTableCache>
                        <c:ptCount val="1"/>
                        <c:pt idx="0">
                          <c:v>-5.0</c:v>
                        </c:pt>
                      </c15:dlblFieldTableCache>
                    </c15:dlblFTEntry>
                  </c15:dlblFieldTable>
                  <c15:showDataLabelsRange val="0"/>
                </c:ext>
                <c:ext xmlns:c16="http://schemas.microsoft.com/office/drawing/2014/chart" uri="{C3380CC4-5D6E-409C-BE32-E72D297353CC}">
                  <c16:uniqueId val="{0000000F-F71A-4D94-A427-07C3EB56B871}"/>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{E846F67A-F51E-4768-8215-F2910C068978}</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F71A-4D94-A427-07C3EB56B871}"/>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{3E6C677E-1207-4325-A414-37549C0FD2CB}</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F71A-4D94-A427-07C3EB56B871}"/>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{757707BC-9451-4A31-8AF5-BE7FE2C78BF4}</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F71A-4D94-A427-07C3EB56B871}"/>
                </c:ext>
              </c:extLst>
            </c:dLbl>
            <c:dLbl>
              <c:idx val="19"/>
              <c:tx>
                <c:strRef>
                  <c:f>Daten_Diagramme!$D$33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{E980D20B-582B-46F1-9263-9134339A817A}</c15:txfldGUID>
                      <c15:f>Daten_Diagramme!$D$33</c15:f>
                      <c15:dlblFieldTableCache>
                        <c:ptCount val="1"/>
                        <c:pt idx="0">
                          <c:v>3.7</c:v>
                        </c:pt>
                      </c15:dlblFieldTableCache>
                    </c15:dlblFTEntry>
                  </c15:dlblFieldTable>
                  <c15:showDataLabelsRange val="0"/>
                </c:ext>
                <c:ext xmlns:c16="http://schemas.microsoft.com/office/drawing/2014/chart" uri="{C3380CC4-5D6E-409C-BE32-E72D297353CC}">
                  <c16:uniqueId val="{00000013-F71A-4D94-A427-07C3EB56B871}"/>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{BD01102C-48E5-49FB-968D-8A4BAEDFB2FA}</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F71A-4D94-A427-07C3EB56B87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{62182764-4232-49E7-8CB3-C39772797B91}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71A-4D94-A427-07C3EB56B87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{269CEA01-8B82-4383-802F-68F2156DB605}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71A-4D94-A427-07C3EB56B871}"/>
                </c:ext>
              </c:extLst>
            </c:dLbl>
            <c:dLbl>
              <c:idx val="23"/>
              <c:tx>
                <c:strRef>
                  <c:f>Daten_Diagramme!$D$37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{6D57F992-08D4-4A10-9032-EFE1820F46D3}</c15:txfldGUID>
                      <c15:f>Daten_Diagramme!$D$37</c15:f>
                      <c15:dlblFieldTableCache>
                        <c:ptCount val="1"/>
                        <c:pt idx="0">
                          <c:v>5.6</c:v>
                        </c:pt>
                      </c15:dlblFieldTableCache>
                    </c15:dlblFTEntry>
                  </c15:dlblFieldTable>
                  <c15:showDataLabelsRange val="0"/>
                </c:ext>
                <c:ext xmlns:c16="http://schemas.microsoft.com/office/drawing/2014/chart" uri="{C3380CC4-5D6E-409C-BE32-E72D297353CC}">
                  <c16:uniqueId val="{00000017-F71A-4D94-A427-07C3EB56B871}"/>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{E40422BA-3738-4726-A544-54D8932049E6}</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F71A-4D94-A427-07C3EB56B871}"/>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{51734B1E-66C7-43B8-A1C5-B4D59D398420}</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F71A-4D94-A427-07C3EB56B87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{EEE2E4C4-42CD-4140-9DDB-D62893D7B173}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71A-4D94-A427-07C3EB56B87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{87B45EC0-7510-4CAA-BE1A-8B442701F443}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71A-4D94-A427-07C3EB56B87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{C2654C10-4F35-4299-B646-0AABC83021BD}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71A-4D94-A427-07C3EB56B87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{DBCA6A34-FF6C-42CF-9295-78F2FD6A464B}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71A-4D94-A427-07C3EB56B87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{4FCEB86C-492A-460A-84E4-66C74087E96D}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71A-4D94-A427-07C3EB56B871}"/>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{012369DB-F0BE-4B16-880E-190054FAD091}</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F71A-4D94-A427-07C3EB56B8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2.2624827284190179</c:v>
                </c:pt>
                <c:pt idx="1">
                  <c:v>5.5643044619422568</c:v>
                </c:pt>
                <c:pt idx="2">
                  <c:v>0.26666666666666666</c:v>
                </c:pt>
                <c:pt idx="3">
                  <c:v>2.648538889379359E-2</c:v>
                </c:pt>
                <c:pt idx="4">
                  <c:v>1.0950116137595398</c:v>
                </c:pt>
                <c:pt idx="5">
                  <c:v>-0.16876280789167036</c:v>
                </c:pt>
                <c:pt idx="6">
                  <c:v>-0.39543057996485059</c:v>
                </c:pt>
                <c:pt idx="7">
                  <c:v>3.6021058464948741</c:v>
                </c:pt>
                <c:pt idx="8">
                  <c:v>2.2029808374733855</c:v>
                </c:pt>
                <c:pt idx="9">
                  <c:v>2.5471584765108735</c:v>
                </c:pt>
                <c:pt idx="10">
                  <c:v>-0.98384728340675476</c:v>
                </c:pt>
                <c:pt idx="11">
                  <c:v>2.2923115535848742</c:v>
                </c:pt>
                <c:pt idx="12">
                  <c:v>1.984392419175028</c:v>
                </c:pt>
                <c:pt idx="13">
                  <c:v>7.6515066019636606</c:v>
                </c:pt>
                <c:pt idx="14">
                  <c:v>3.2744900759169489</c:v>
                </c:pt>
                <c:pt idx="15">
                  <c:v>-4.9905956112852667</c:v>
                </c:pt>
                <c:pt idx="16">
                  <c:v>3.0205082478823004</c:v>
                </c:pt>
                <c:pt idx="17">
                  <c:v>3.4786678106231963</c:v>
                </c:pt>
                <c:pt idx="18">
                  <c:v>2.5121003476719612</c:v>
                </c:pt>
                <c:pt idx="19">
                  <c:v>3.7133482631112962</c:v>
                </c:pt>
                <c:pt idx="20">
                  <c:v>2.208818282219013</c:v>
                </c:pt>
                <c:pt idx="21">
                  <c:v>0</c:v>
                </c:pt>
                <c:pt idx="23">
                  <c:v>5.5643044619422568</c:v>
                </c:pt>
                <c:pt idx="24">
                  <c:v>0.69064022853301965</c:v>
                </c:pt>
                <c:pt idx="25">
                  <c:v>2.6912926166382434</c:v>
                </c:pt>
              </c:numCache>
            </c:numRef>
          </c:val>
          <c:extLst>
            <c:ext xmlns:c16="http://schemas.microsoft.com/office/drawing/2014/chart" uri="{C3380CC4-5D6E-409C-BE32-E72D297353CC}">
              <c16:uniqueId val="{00000020-F71A-4D94-A427-07C3EB56B87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{C5772418-76C5-4776-AF60-C17822CD24BC}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71A-4D94-A427-07C3EB56B87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{D958BAD0-7431-46E4-9915-416BFDC96BC2}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71A-4D94-A427-07C3EB56B87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{A5474C42-B71E-4067-9560-C9F6E0144515}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71A-4D94-A427-07C3EB56B87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{0DC627ED-28F3-4E00-BC83-99313A34B729}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71A-4D94-A427-07C3EB56B87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{28C72C01-9A02-4BC6-9CC6-572DD1DE985E}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71A-4D94-A427-07C3EB56B87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{371F5F9E-6C14-43B4-988F-DFA4946958A7}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71A-4D94-A427-07C3EB56B87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{1816126E-8FAE-4212-AE5B-034C0E9021C5}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71A-4D94-A427-07C3EB56B87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{AB8A5C75-C13E-4B9E-860E-6496402E4B89}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71A-4D94-A427-07C3EB56B87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{A9E8C287-659E-4227-AD89-F88746807602}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71A-4D94-A427-07C3EB56B87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{2A8FF618-F85B-4A52-ABB5-F18E0ACDF797}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71A-4D94-A427-07C3EB56B87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{47AFD61D-5F0C-4E83-9C72-08874DBB4347}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71A-4D94-A427-07C3EB56B87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{23F7D72A-8306-45A4-AF0C-B3418E349E52}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71A-4D94-A427-07C3EB56B87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{737E2C9C-E499-403F-A9F5-6FDFF3CF3247}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71A-4D94-A427-07C3EB56B87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{06CF53D0-28B2-400F-BB5B-606B6D398D66}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71A-4D94-A427-07C3EB56B87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{6E27A1CE-5BE4-42A1-8FAB-2498C19A3BDE}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71A-4D94-A427-07C3EB56B87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{B74130F5-7A63-4AB9-9224-69AC37B669BC}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71A-4D94-A427-07C3EB56B87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{D5A14D9F-3176-4262-B41D-FEF8266A9E36}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71A-4D94-A427-07C3EB56B87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{751CDA88-E185-4B4A-9F68-DF584CA35D79}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71A-4D94-A427-07C3EB56B87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{D538435A-4E6F-4CFE-A71D-05593AC49A02}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71A-4D94-A427-07C3EB56B87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{F7E932C2-DBC4-413D-BF20-3ACE19CA6468}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71A-4D94-A427-07C3EB56B87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{9E8D3A37-C50A-49BD-99F7-55983C840E12}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71A-4D94-A427-07C3EB56B87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{7603A882-CAC9-4FE7-B411-782F198413FE}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71A-4D94-A427-07C3EB56B87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{DC82E032-A7D3-42CE-9241-B24780660B22}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71A-4D94-A427-07C3EB56B87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{D9205EE5-C362-4F52-8525-E7D614AE0C79}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71A-4D94-A427-07C3EB56B87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{954763C0-B617-4AF0-AD7E-AC7E695B9ABB}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71A-4D94-A427-07C3EB56B87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{FC4BB8DF-B622-468B-8FE7-CCCAF431B35D}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71A-4D94-A427-07C3EB56B87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{5687D369-0110-4B01-8287-9D1136F793B8}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71A-4D94-A427-07C3EB56B87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{0E3BDF4A-7426-4259-906C-DFD2F9BFA100}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71A-4D94-A427-07C3EB56B87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{56027856-E91E-48E8-8550-A809BAD77A13}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71A-4D94-A427-07C3EB56B87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{D98FB0A7-96A5-4326-9ADC-7E75962C14C9}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71A-4D94-A427-07C3EB56B87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{5CA6DA67-571F-460A-A1BD-B25638099B57}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71A-4D94-A427-07C3EB56B87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{F9B99E1B-BA9F-4304-87C1-E5CF705BECDE}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71A-4D94-A427-07C3EB56B8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71A-4D94-A427-07C3EB56B87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71A-4D94-A427-07C3EB56B87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{1C5AB061-6650-4509-AEE6-03B264C7D302}</c15:txfldGUID>
                      <c15:f>Daten_Diagramme!$E$14</c15:f>
                      <c15:dlblFieldTableCache>
                        <c:ptCount val="1"/>
                        <c:pt idx="0">
                          <c:v>0.1</c:v>
                        </c:pt>
                      </c15:dlblFieldTableCache>
                    </c15:dlblFTEntry>
                  </c15:dlblFieldTable>
                  <c15:showDataLabelsRange val="0"/>
                </c:ext>
                <c:ext xmlns:c16="http://schemas.microsoft.com/office/drawing/2014/chart" uri="{C3380CC4-5D6E-409C-BE32-E72D297353CC}">
                  <c16:uniqueId val="{00000000-87C6-4E1E-909E-AF74F39754F4}"/>
                </c:ext>
              </c:extLst>
            </c:dLbl>
            <c:dLbl>
              <c:idx val="1"/>
              <c:tx>
                <c:strRef>
                  <c:f>Daten_Diagramme!$E$15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{FF29B5F1-3496-4868-8BF5-6DC668523BB0}</c15:txfldGUID>
                      <c15:f>Daten_Diagramme!$E$15</c15:f>
                      <c15:dlblFieldTableCache>
                        <c:ptCount val="1"/>
                        <c:pt idx="0">
                          <c:v>1.8</c:v>
                        </c:pt>
                      </c15:dlblFieldTableCache>
                    </c15:dlblFTEntry>
                  </c15:dlblFieldTable>
                  <c15:showDataLabelsRange val="0"/>
                </c:ext>
                <c:ext xmlns:c16="http://schemas.microsoft.com/office/drawing/2014/chart" uri="{C3380CC4-5D6E-409C-BE32-E72D297353CC}">
                  <c16:uniqueId val="{00000001-87C6-4E1E-909E-AF74F39754F4}"/>
                </c:ext>
              </c:extLst>
            </c:dLbl>
            <c:dLbl>
              <c:idx val="2"/>
              <c:tx>
                <c:strRef>
                  <c:f>Daten_Diagramme!$E$16</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{26AD0A18-7697-49F4-93C4-C75A64ADF564}</c15:txfldGUID>
                      <c15:f>Daten_Diagramme!$E$16</c15:f>
                      <c15:dlblFieldTableCache>
                        <c:ptCount val="1"/>
                        <c:pt idx="0">
                          <c:v>-8.1</c:v>
                        </c:pt>
                      </c15:dlblFieldTableCache>
                    </c15:dlblFTEntry>
                  </c15:dlblFieldTable>
                  <c15:showDataLabelsRange val="0"/>
                </c:ext>
                <c:ext xmlns:c16="http://schemas.microsoft.com/office/drawing/2014/chart" uri="{C3380CC4-5D6E-409C-BE32-E72D297353CC}">
                  <c16:uniqueId val="{00000002-87C6-4E1E-909E-AF74F39754F4}"/>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{4AD71D2C-FF73-466D-B5A2-E7AD311F388A}</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87C6-4E1E-909E-AF74F39754F4}"/>
                </c:ext>
              </c:extLst>
            </c:dLbl>
            <c:dLbl>
              <c:idx val="4"/>
              <c:tx>
                <c:strRef>
                  <c:f>Daten_Diagramme!$E$18</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{1E30480F-332F-4F7F-94BE-275B6D3F11CF}</c15:txfldGUID>
                      <c15:f>Daten_Diagramme!$E$18</c15:f>
                      <c15:dlblFieldTableCache>
                        <c:ptCount val="1"/>
                        <c:pt idx="0">
                          <c:v>-10.2</c:v>
                        </c:pt>
                      </c15:dlblFieldTableCache>
                    </c15:dlblFTEntry>
                  </c15:dlblFieldTable>
                  <c15:showDataLabelsRange val="0"/>
                </c:ext>
                <c:ext xmlns:c16="http://schemas.microsoft.com/office/drawing/2014/chart" uri="{C3380CC4-5D6E-409C-BE32-E72D297353CC}">
                  <c16:uniqueId val="{00000004-87C6-4E1E-909E-AF74F39754F4}"/>
                </c:ext>
              </c:extLst>
            </c:dLbl>
            <c:dLbl>
              <c:idx val="5"/>
              <c:tx>
                <c:strRef>
                  <c:f>Daten_Diagramme!$E$19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{03683895-A077-4ACF-A258-A412FC18CC34}</c15:txfldGUID>
                      <c15:f>Daten_Diagramme!$E$19</c15:f>
                      <c15:dlblFieldTableCache>
                        <c:ptCount val="1"/>
                        <c:pt idx="0">
                          <c:v>-4.2</c:v>
                        </c:pt>
                      </c15:dlblFieldTableCache>
                    </c15:dlblFTEntry>
                  </c15:dlblFieldTable>
                  <c15:showDataLabelsRange val="0"/>
                </c:ext>
                <c:ext xmlns:c16="http://schemas.microsoft.com/office/drawing/2014/chart" uri="{C3380CC4-5D6E-409C-BE32-E72D297353CC}">
                  <c16:uniqueId val="{00000005-87C6-4E1E-909E-AF74F39754F4}"/>
                </c:ext>
              </c:extLst>
            </c:dLbl>
            <c:dLbl>
              <c:idx val="6"/>
              <c:tx>
                <c:strRef>
                  <c:f>Daten_Diagramme!$E$20</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{B0C8CC12-B22F-433E-90BA-918DEED08937}</c15:txfldGUID>
                      <c15:f>Daten_Diagramme!$E$20</c15:f>
                      <c15:dlblFieldTableCache>
                        <c:ptCount val="1"/>
                        <c:pt idx="0">
                          <c:v>12.4</c:v>
                        </c:pt>
                      </c15:dlblFieldTableCache>
                    </c15:dlblFTEntry>
                  </c15:dlblFieldTable>
                  <c15:showDataLabelsRange val="0"/>
                </c:ext>
                <c:ext xmlns:c16="http://schemas.microsoft.com/office/drawing/2014/chart" uri="{C3380CC4-5D6E-409C-BE32-E72D297353CC}">
                  <c16:uniqueId val="{00000006-87C6-4E1E-909E-AF74F39754F4}"/>
                </c:ext>
              </c:extLst>
            </c:dLbl>
            <c:dLbl>
              <c:idx val="7"/>
              <c:tx>
                <c:strRef>
                  <c:f>Daten_Diagramme!$E$21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{3399C978-97E1-44F6-ADA5-E96AF5191DE6}</c15:txfldGUID>
                      <c15:f>Daten_Diagramme!$E$21</c15:f>
                      <c15:dlblFieldTableCache>
                        <c:ptCount val="1"/>
                        <c:pt idx="0">
                          <c:v>-0.9</c:v>
                        </c:pt>
                      </c15:dlblFieldTableCache>
                    </c15:dlblFTEntry>
                  </c15:dlblFieldTable>
                  <c15:showDataLabelsRange val="0"/>
                </c:ext>
                <c:ext xmlns:c16="http://schemas.microsoft.com/office/drawing/2014/chart" uri="{C3380CC4-5D6E-409C-BE32-E72D297353CC}">
                  <c16:uniqueId val="{00000007-87C6-4E1E-909E-AF74F39754F4}"/>
                </c:ext>
              </c:extLst>
            </c:dLbl>
            <c:dLbl>
              <c:idx val="8"/>
              <c:tx>
                <c:strRef>
                  <c:f>Daten_Diagramme!$E$22</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{556DBCEA-4B42-4F4A-928F-9A9E717AC43C}</c15:txfldGUID>
                      <c15:f>Daten_Diagramme!$E$22</c15:f>
                      <c15:dlblFieldTableCache>
                        <c:ptCount val="1"/>
                        <c:pt idx="0">
                          <c:v>15.9</c:v>
                        </c:pt>
                      </c15:dlblFieldTableCache>
                    </c15:dlblFTEntry>
                  </c15:dlblFieldTable>
                  <c15:showDataLabelsRange val="0"/>
                </c:ext>
                <c:ext xmlns:c16="http://schemas.microsoft.com/office/drawing/2014/chart" uri="{C3380CC4-5D6E-409C-BE32-E72D297353CC}">
                  <c16:uniqueId val="{00000008-87C6-4E1E-909E-AF74F39754F4}"/>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{339EE0C0-0522-4C29-A7E5-927275BA5485}</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87C6-4E1E-909E-AF74F39754F4}"/>
                </c:ext>
              </c:extLst>
            </c:dLbl>
            <c:dLbl>
              <c:idx val="10"/>
              <c:tx>
                <c:strRef>
                  <c:f>Daten_Diagramme!$E$24</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{415F72FD-0398-4880-B194-7F28EA094E03}</c15:txfldGUID>
                      <c15:f>Daten_Diagramme!$E$24</c15:f>
                      <c15:dlblFieldTableCache>
                        <c:ptCount val="1"/>
                        <c:pt idx="0">
                          <c:v>-12.3</c:v>
                        </c:pt>
                      </c15:dlblFieldTableCache>
                    </c15:dlblFTEntry>
                  </c15:dlblFieldTable>
                  <c15:showDataLabelsRange val="0"/>
                </c:ext>
                <c:ext xmlns:c16="http://schemas.microsoft.com/office/drawing/2014/chart" uri="{C3380CC4-5D6E-409C-BE32-E72D297353CC}">
                  <c16:uniqueId val="{0000000A-87C6-4E1E-909E-AF74F39754F4}"/>
                </c:ext>
              </c:extLst>
            </c:dLbl>
            <c:dLbl>
              <c:idx val="11"/>
              <c:tx>
                <c:strRef>
                  <c:f>Daten_Diagramme!$E$25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{88FC61AB-94C1-4449-8C2F-CA373DE4FA90}</c15:txfldGUID>
                      <c15:f>Daten_Diagramme!$E$25</c15:f>
                      <c15:dlblFieldTableCache>
                        <c:ptCount val="1"/>
                        <c:pt idx="0">
                          <c:v>-8.7</c:v>
                        </c:pt>
                      </c15:dlblFieldTableCache>
                    </c15:dlblFTEntry>
                  </c15:dlblFieldTable>
                  <c15:showDataLabelsRange val="0"/>
                </c:ext>
                <c:ext xmlns:c16="http://schemas.microsoft.com/office/drawing/2014/chart" uri="{C3380CC4-5D6E-409C-BE32-E72D297353CC}">
                  <c16:uniqueId val="{0000000B-87C6-4E1E-909E-AF74F39754F4}"/>
                </c:ext>
              </c:extLst>
            </c:dLbl>
            <c:dLbl>
              <c:idx val="12"/>
              <c:tx>
                <c:strRef>
                  <c:f>Daten_Diagramme!$E$26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{A64D9D74-190E-4977-9F2C-BFB3C0FEC6D4}</c15:txfldGUID>
                      <c15:f>Daten_Diagramme!$E$26</c15:f>
                      <c15:dlblFieldTableCache>
                        <c:ptCount val="1"/>
                        <c:pt idx="0">
                          <c:v>4.0</c:v>
                        </c:pt>
                      </c15:dlblFieldTableCache>
                    </c15:dlblFTEntry>
                  </c15:dlblFieldTable>
                  <c15:showDataLabelsRange val="0"/>
                </c:ext>
                <c:ext xmlns:c16="http://schemas.microsoft.com/office/drawing/2014/chart" uri="{C3380CC4-5D6E-409C-BE32-E72D297353CC}">
                  <c16:uniqueId val="{0000000C-87C6-4E1E-909E-AF74F39754F4}"/>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{22C3FDF6-3C95-46C1-BC82-2B7CD0B4B666}</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87C6-4E1E-909E-AF74F39754F4}"/>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{3C76820A-21A1-4011-9BB2-88052989E6D2}</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87C6-4E1E-909E-AF74F39754F4}"/>
                </c:ext>
              </c:extLst>
            </c:dLbl>
            <c:dLbl>
              <c:idx val="15"/>
              <c:tx>
                <c:strRef>
                  <c:f>Daten_Diagramme!$E$29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{AF6E1CCA-2B50-45A4-B145-D6593F5AED18}</c15:txfldGUID>
                      <c15:f>Daten_Diagramme!$E$29</c15:f>
                      <c15:dlblFieldTableCache>
                        <c:ptCount val="1"/>
                        <c:pt idx="0">
                          <c:v>-9.6</c:v>
                        </c:pt>
                      </c15:dlblFieldTableCache>
                    </c15:dlblFTEntry>
                  </c15:dlblFieldTable>
                  <c15:showDataLabelsRange val="0"/>
                </c:ext>
                <c:ext xmlns:c16="http://schemas.microsoft.com/office/drawing/2014/chart" uri="{C3380CC4-5D6E-409C-BE32-E72D297353CC}">
                  <c16:uniqueId val="{0000000F-87C6-4E1E-909E-AF74F39754F4}"/>
                </c:ext>
              </c:extLst>
            </c:dLbl>
            <c:dLbl>
              <c:idx val="16"/>
              <c:tx>
                <c:strRef>
                  <c:f>Daten_Diagramme!$E$30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{5AE3F63C-E2DA-46E2-8DC6-D82A5A6A5CA2}</c15:txfldGUID>
                      <c15:f>Daten_Diagramme!$E$30</c15:f>
                      <c15:dlblFieldTableCache>
                        <c:ptCount val="1"/>
                        <c:pt idx="0">
                          <c:v>-4.2</c:v>
                        </c:pt>
                      </c15:dlblFieldTableCache>
                    </c15:dlblFTEntry>
                  </c15:dlblFieldTable>
                  <c15:showDataLabelsRange val="0"/>
                </c:ext>
                <c:ext xmlns:c16="http://schemas.microsoft.com/office/drawing/2014/chart" uri="{C3380CC4-5D6E-409C-BE32-E72D297353CC}">
                  <c16:uniqueId val="{00000010-87C6-4E1E-909E-AF74F39754F4}"/>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{F962AFE6-20CB-4B5E-83E3-2B756B2FBDD3}</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87C6-4E1E-909E-AF74F39754F4}"/>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{B5EFD0AD-6D20-48DE-B60A-54005612F51A}</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87C6-4E1E-909E-AF74F39754F4}"/>
                </c:ext>
              </c:extLst>
            </c:dLbl>
            <c:dLbl>
              <c:idx val="19"/>
              <c:tx>
                <c:strRef>
                  <c:f>Daten_Diagramme!$E$33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{E6C7290A-D7D1-4308-B1F3-19D814F225E8}</c15:txfldGUID>
                      <c15:f>Daten_Diagramme!$E$33</c15:f>
                      <c15:dlblFieldTableCache>
                        <c:ptCount val="1"/>
                        <c:pt idx="0">
                          <c:v>-1.8</c:v>
                        </c:pt>
                      </c15:dlblFieldTableCache>
                    </c15:dlblFTEntry>
                  </c15:dlblFieldTable>
                  <c15:showDataLabelsRange val="0"/>
                </c:ext>
                <c:ext xmlns:c16="http://schemas.microsoft.com/office/drawing/2014/chart" uri="{C3380CC4-5D6E-409C-BE32-E72D297353CC}">
                  <c16:uniqueId val="{00000013-87C6-4E1E-909E-AF74F39754F4}"/>
                </c:ext>
              </c:extLst>
            </c:dLbl>
            <c:dLbl>
              <c:idx val="20"/>
              <c:tx>
                <c:strRef>
                  <c:f>Daten_Diagramme!$E$34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{6F15C498-7EEE-45DF-A6DB-48812F56E738}</c15:txfldGUID>
                      <c15:f>Daten_Diagramme!$E$34</c15:f>
                      <c15:dlblFieldTableCache>
                        <c:ptCount val="1"/>
                        <c:pt idx="0">
                          <c:v>-2.2</c:v>
                        </c:pt>
                      </c15:dlblFieldTableCache>
                    </c15:dlblFTEntry>
                  </c15:dlblFieldTable>
                  <c15:showDataLabelsRange val="0"/>
                </c:ext>
                <c:ext xmlns:c16="http://schemas.microsoft.com/office/drawing/2014/chart" uri="{C3380CC4-5D6E-409C-BE32-E72D297353CC}">
                  <c16:uniqueId val="{00000014-87C6-4E1E-909E-AF74F39754F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{F2DDFDAA-A340-4702-8A54-0728AB130C66}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7C6-4E1E-909E-AF74F39754F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{20B05CE6-1041-4FAB-94DC-899F9B9C89B6}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7C6-4E1E-909E-AF74F39754F4}"/>
                </c:ext>
              </c:extLst>
            </c:dLbl>
            <c:dLbl>
              <c:idx val="23"/>
              <c:tx>
                <c:strRef>
                  <c:f>Daten_Diagramme!$E$37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{5DDB89E8-7E4F-4828-B8D5-C658C83F1DFD}</c15:txfldGUID>
                      <c15:f>Daten_Diagramme!$E$37</c15:f>
                      <c15:dlblFieldTableCache>
                        <c:ptCount val="1"/>
                        <c:pt idx="0">
                          <c:v>1.8</c:v>
                        </c:pt>
                      </c15:dlblFieldTableCache>
                    </c15:dlblFTEntry>
                  </c15:dlblFieldTable>
                  <c15:showDataLabelsRange val="0"/>
                </c:ext>
                <c:ext xmlns:c16="http://schemas.microsoft.com/office/drawing/2014/chart" uri="{C3380CC4-5D6E-409C-BE32-E72D297353CC}">
                  <c16:uniqueId val="{00000017-87C6-4E1E-909E-AF74F39754F4}"/>
                </c:ext>
              </c:extLst>
            </c:dLbl>
            <c:dLbl>
              <c:idx val="24"/>
              <c:tx>
                <c:strRef>
                  <c:f>Daten_Diagramme!$E$38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{6594BEED-A301-4304-A6E1-CAAD9A7EEA41}</c15:txfldGUID>
                      <c15:f>Daten_Diagramme!$E$38</c15:f>
                      <c15:dlblFieldTableCache>
                        <c:ptCount val="1"/>
                        <c:pt idx="0">
                          <c:v>-4.0</c:v>
                        </c:pt>
                      </c15:dlblFieldTableCache>
                    </c15:dlblFTEntry>
                  </c15:dlblFieldTable>
                  <c15:showDataLabelsRange val="0"/>
                </c:ext>
                <c:ext xmlns:c16="http://schemas.microsoft.com/office/drawing/2014/chart" uri="{C3380CC4-5D6E-409C-BE32-E72D297353CC}">
                  <c16:uniqueId val="{00000018-87C6-4E1E-909E-AF74F39754F4}"/>
                </c:ext>
              </c:extLst>
            </c:dLbl>
            <c:dLbl>
              <c:idx val="25"/>
              <c:tx>
                <c:strRef>
                  <c:f>Daten_Diagramme!$E$39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{0706DF3F-B883-4D74-ACBA-BAE686361B0F}</c15:txfldGUID>
                      <c15:f>Daten_Diagramme!$E$39</c15:f>
                      <c15:dlblFieldTableCache>
                        <c:ptCount val="1"/>
                        <c:pt idx="0">
                          <c:v>0.5</c:v>
                        </c:pt>
                      </c15:dlblFieldTableCache>
                    </c15:dlblFTEntry>
                  </c15:dlblFieldTable>
                  <c15:showDataLabelsRange val="0"/>
                </c:ext>
                <c:ext xmlns:c16="http://schemas.microsoft.com/office/drawing/2014/chart" uri="{C3380CC4-5D6E-409C-BE32-E72D297353CC}">
                  <c16:uniqueId val="{00000019-87C6-4E1E-909E-AF74F39754F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{403A8BBA-5CE7-4496-89A3-0716E63AEB9E}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7C6-4E1E-909E-AF74F39754F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{2CE648FE-CAE1-43EB-8694-72CBF4CD95EC}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7C6-4E1E-909E-AF74F39754F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{170D1DF2-A01E-41A4-8CB4-03FE1C6E128D}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7C6-4E1E-909E-AF74F39754F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{997A4375-9BB8-49BA-AB69-6119A8D52310}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7C6-4E1E-909E-AF74F39754F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{1C51AB75-5980-4EB9-A1A8-91F2957702B6}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7C6-4E1E-909E-AF74F39754F4}"/>
                </c:ext>
              </c:extLst>
            </c:dLbl>
            <c:dLbl>
              <c:idx val="31"/>
              <c:tx>
                <c:strRef>
                  <c:f>Daten_Diagramme!$E$45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{6FCD1C6D-775A-4E48-A27A-25143D3D16BC}</c15:txfldGUID>
                      <c15:f>Daten_Diagramme!$E$45</c15:f>
                      <c15:dlblFieldTableCache>
                        <c:ptCount val="1"/>
                        <c:pt idx="0">
                          <c:v>0.5</c:v>
                        </c:pt>
                      </c15:dlblFieldTableCache>
                    </c15:dlblFTEntry>
                  </c15:dlblFieldTable>
                  <c15:showDataLabelsRange val="0"/>
                </c:ext>
                <c:ext xmlns:c16="http://schemas.microsoft.com/office/drawing/2014/chart" uri="{C3380CC4-5D6E-409C-BE32-E72D297353CC}">
                  <c16:uniqueId val="{0000001F-87C6-4E1E-909E-AF74F39754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6.2283121274134712E-2</c:v>
                </c:pt>
                <c:pt idx="1">
                  <c:v>1.8093249826026443</c:v>
                </c:pt>
                <c:pt idx="2">
                  <c:v>-8.0769230769230766</c:v>
                </c:pt>
                <c:pt idx="3">
                  <c:v>-5.2247587667686517</c:v>
                </c:pt>
                <c:pt idx="4">
                  <c:v>-10.232067510548523</c:v>
                </c:pt>
                <c:pt idx="5">
                  <c:v>-4.2077922077922079</c:v>
                </c:pt>
                <c:pt idx="6">
                  <c:v>12.383177570093459</c:v>
                </c:pt>
                <c:pt idx="7">
                  <c:v>-0.88633993743482797</c:v>
                </c:pt>
                <c:pt idx="8">
                  <c:v>15.917375455650062</c:v>
                </c:pt>
                <c:pt idx="9">
                  <c:v>-2.0700037636432067</c:v>
                </c:pt>
                <c:pt idx="10">
                  <c:v>-12.34503594124388</c:v>
                </c:pt>
                <c:pt idx="11">
                  <c:v>-8.6572438162544163</c:v>
                </c:pt>
                <c:pt idx="12">
                  <c:v>3.9933444259567388</c:v>
                </c:pt>
                <c:pt idx="13">
                  <c:v>0.19884668920262477</c:v>
                </c:pt>
                <c:pt idx="14">
                  <c:v>1.5223097112860893</c:v>
                </c:pt>
                <c:pt idx="15">
                  <c:v>-9.5558546433378204</c:v>
                </c:pt>
                <c:pt idx="16">
                  <c:v>-4.1589648798521255</c:v>
                </c:pt>
                <c:pt idx="17">
                  <c:v>-1.4228187919463087</c:v>
                </c:pt>
                <c:pt idx="18">
                  <c:v>1.7894492214733906</c:v>
                </c:pt>
                <c:pt idx="19">
                  <c:v>-1.8286488316965797</c:v>
                </c:pt>
                <c:pt idx="20">
                  <c:v>-2.2286215099536748</c:v>
                </c:pt>
                <c:pt idx="21">
                  <c:v>0</c:v>
                </c:pt>
                <c:pt idx="23">
                  <c:v>1.8093249826026443</c:v>
                </c:pt>
                <c:pt idx="24">
                  <c:v>-4.0454333281468804</c:v>
                </c:pt>
                <c:pt idx="25">
                  <c:v>0.4650069667108731</c:v>
                </c:pt>
              </c:numCache>
            </c:numRef>
          </c:val>
          <c:extLst>
            <c:ext xmlns:c16="http://schemas.microsoft.com/office/drawing/2014/chart" uri="{C3380CC4-5D6E-409C-BE32-E72D297353CC}">
              <c16:uniqueId val="{00000020-87C6-4E1E-909E-AF74F39754F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{209CAFF4-47EE-47E7-8799-3BD82D1D6AFA}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7C6-4E1E-909E-AF74F39754F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{C653ECAC-8F49-48FB-9066-F1650AA78CC0}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7C6-4E1E-909E-AF74F39754F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{83DCC71A-98AE-41B1-96BB-51FF41AB6466}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7C6-4E1E-909E-AF74F39754F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{8F8C2875-B564-4156-91B9-BD6C00F8CDFF}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7C6-4E1E-909E-AF74F39754F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{D44D3D02-73F3-45E1-ACED-5195CD2973F5}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7C6-4E1E-909E-AF74F39754F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{F03833F7-8F77-49A6-81A1-777F98A5177C}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7C6-4E1E-909E-AF74F39754F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{2E75DD04-CD44-4AF6-AA97-EE9D425B8B3F}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7C6-4E1E-909E-AF74F39754F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{A472E84D-24F3-47C3-AAD9-965573D6F6AE}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7C6-4E1E-909E-AF74F39754F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{2A0B2432-05DB-40AD-9BEC-7A4AC239A86E}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7C6-4E1E-909E-AF74F39754F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{B1C6467A-0C59-40ED-89CB-C969022B55CD}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7C6-4E1E-909E-AF74F39754F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{E724FE90-AF65-4CF4-BD1E-5DEEA98B797C}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7C6-4E1E-909E-AF74F39754F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{0F2D6912-1EAB-4594-AA8F-CF2332388CFE}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7C6-4E1E-909E-AF74F39754F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{273DB2DA-5ABF-4F20-AC0C-28E03F8F7F89}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7C6-4E1E-909E-AF74F39754F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{5FE48E3A-E169-47AB-B79C-43B659EA1E1D}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7C6-4E1E-909E-AF74F39754F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{FB975FD9-B26B-4935-948B-2F0CFD135439}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7C6-4E1E-909E-AF74F39754F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{E6BD90BF-C85C-4E7C-A133-0D6600C3EE76}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7C6-4E1E-909E-AF74F39754F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{80CC0FF5-1E40-42DD-9D3D-FA400BD58780}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7C6-4E1E-909E-AF74F39754F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{FD16C113-20B4-4C27-A2FC-1594B7143A13}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7C6-4E1E-909E-AF74F39754F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{2F2E9E31-0027-4022-891A-0FC083557B68}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7C6-4E1E-909E-AF74F39754F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{60047DCD-E186-465E-B8E7-9F8BBC2319C0}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7C6-4E1E-909E-AF74F39754F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{FA73880A-115E-41E9-B1FA-80C3C8C8CE01}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7C6-4E1E-909E-AF74F39754F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{FBF2BA36-6C0C-4963-8C11-C6BA465B2144}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7C6-4E1E-909E-AF74F39754F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{D81CA56B-AB02-41AC-BE85-9D7C7A095FD6}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7C6-4E1E-909E-AF74F39754F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{5A7083D0-D07A-4D56-96C7-F0C82AE7FDBD}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7C6-4E1E-909E-AF74F39754F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{4EF66A49-5A0E-4D0E-A519-3460C7E1E07B}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7C6-4E1E-909E-AF74F39754F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{8F461475-ABEA-4442-948F-F7275ABD622C}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7C6-4E1E-909E-AF74F39754F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{FACAAFF2-55D2-4DDB-84A7-AF234184E28D}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7C6-4E1E-909E-AF74F39754F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{312410AA-B6EC-427E-AC1C-C9639449C7FC}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7C6-4E1E-909E-AF74F39754F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{49B4ACE7-B03A-40FC-82AD-2FF060F82288}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7C6-4E1E-909E-AF74F39754F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{8479F3B4-04D7-440B-9CFE-5CF026BE19EF}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7C6-4E1E-909E-AF74F39754F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{2105E7B9-39BD-480B-AB60-CB900021E68B}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7C6-4E1E-909E-AF74F39754F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{E2FF2B68-8454-405B-831C-B587AB1493C7}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7C6-4E1E-909E-AF74F39754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7C6-4E1E-909E-AF74F39754F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7C6-4E1E-909E-AF74F39754F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{8D9ED423-5350-45B9-ACE1-6ED577694D52}</c15:txfldGUID>
                      <c15:f>Diagramm!$I$46</c15:f>
                      <c15:dlblFieldTableCache>
                        <c:ptCount val="1"/>
                      </c15:dlblFieldTableCache>
                    </c15:dlblFTEntry>
                  </c15:dlblFieldTable>
                  <c15:showDataLabelsRange val="0"/>
                </c:ext>
                <c:ext xmlns:c16="http://schemas.microsoft.com/office/drawing/2014/chart" uri="{C3380CC4-5D6E-409C-BE32-E72D297353CC}">
                  <c16:uniqueId val="{00000000-129C-48DE-9089-0A5B7277BC2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{0E7F29D7-331A-45AD-B629-D0F979244A10}</c15:txfldGUID>
                      <c15:f>Diagramm!$I$47</c15:f>
                      <c15:dlblFieldTableCache>
                        <c:ptCount val="1"/>
                      </c15:dlblFieldTableCache>
                    </c15:dlblFTEntry>
                  </c15:dlblFieldTable>
                  <c15:showDataLabelsRange val="0"/>
                </c:ext>
                <c:ext xmlns:c16="http://schemas.microsoft.com/office/drawing/2014/chart" uri="{C3380CC4-5D6E-409C-BE32-E72D297353CC}">
                  <c16:uniqueId val="{00000001-129C-48DE-9089-0A5B7277BC2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{8A25A4AB-AC45-41EF-BA92-669FC0EA052B}</c15:txfldGUID>
                      <c15:f>Diagramm!$I$48</c15:f>
                      <c15:dlblFieldTableCache>
                        <c:ptCount val="1"/>
                      </c15:dlblFieldTableCache>
                    </c15:dlblFTEntry>
                  </c15:dlblFieldTable>
                  <c15:showDataLabelsRange val="0"/>
                </c:ext>
                <c:ext xmlns:c16="http://schemas.microsoft.com/office/drawing/2014/chart" uri="{C3380CC4-5D6E-409C-BE32-E72D297353CC}">
                  <c16:uniqueId val="{00000002-129C-48DE-9089-0A5B7277BC2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{1FB0BC98-1C21-45A6-AE48-0C39A79D1F17}</c15:txfldGUID>
                      <c15:f>Diagramm!$I$49</c15:f>
                      <c15:dlblFieldTableCache>
                        <c:ptCount val="1"/>
                      </c15:dlblFieldTableCache>
                    </c15:dlblFTEntry>
                  </c15:dlblFieldTable>
                  <c15:showDataLabelsRange val="0"/>
                </c:ext>
                <c:ext xmlns:c16="http://schemas.microsoft.com/office/drawing/2014/chart" uri="{C3380CC4-5D6E-409C-BE32-E72D297353CC}">
                  <c16:uniqueId val="{00000003-129C-48DE-9089-0A5B7277BC2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{8AD85D37-6768-461E-85A5-5A8529FFC7A0}</c15:txfldGUID>
                      <c15:f>Diagramm!$I$50</c15:f>
                      <c15:dlblFieldTableCache>
                        <c:ptCount val="1"/>
                      </c15:dlblFieldTableCache>
                    </c15:dlblFTEntry>
                  </c15:dlblFieldTable>
                  <c15:showDataLabelsRange val="0"/>
                </c:ext>
                <c:ext xmlns:c16="http://schemas.microsoft.com/office/drawing/2014/chart" uri="{C3380CC4-5D6E-409C-BE32-E72D297353CC}">
                  <c16:uniqueId val="{00000004-129C-48DE-9089-0A5B7277BC2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{63FB2296-C774-4F5E-B13D-6BC4F89BD66D}</c15:txfldGUID>
                      <c15:f>Diagramm!$I$51</c15:f>
                      <c15:dlblFieldTableCache>
                        <c:ptCount val="1"/>
                      </c15:dlblFieldTableCache>
                    </c15:dlblFTEntry>
                  </c15:dlblFieldTable>
                  <c15:showDataLabelsRange val="0"/>
                </c:ext>
                <c:ext xmlns:c16="http://schemas.microsoft.com/office/drawing/2014/chart" uri="{C3380CC4-5D6E-409C-BE32-E72D297353CC}">
                  <c16:uniqueId val="{00000005-129C-48DE-9089-0A5B7277BC2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{034A5FE9-E701-4A11-8047-DB93C55999D2}</c15:txfldGUID>
                      <c15:f>Diagramm!$I$52</c15:f>
                      <c15:dlblFieldTableCache>
                        <c:ptCount val="1"/>
                      </c15:dlblFieldTableCache>
                    </c15:dlblFTEntry>
                  </c15:dlblFieldTable>
                  <c15:showDataLabelsRange val="0"/>
                </c:ext>
                <c:ext xmlns:c16="http://schemas.microsoft.com/office/drawing/2014/chart" uri="{C3380CC4-5D6E-409C-BE32-E72D297353CC}">
                  <c16:uniqueId val="{00000006-129C-48DE-9089-0A5B7277BC2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{8D67A258-09DC-4944-B5F9-06710726684C}</c15:txfldGUID>
                      <c15:f>Diagramm!$I$53</c15:f>
                      <c15:dlblFieldTableCache>
                        <c:ptCount val="1"/>
                      </c15:dlblFieldTableCache>
                    </c15:dlblFTEntry>
                  </c15:dlblFieldTable>
                  <c15:showDataLabelsRange val="0"/>
                </c:ext>
                <c:ext xmlns:c16="http://schemas.microsoft.com/office/drawing/2014/chart" uri="{C3380CC4-5D6E-409C-BE32-E72D297353CC}">
                  <c16:uniqueId val="{00000007-129C-48DE-9089-0A5B7277BC2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{EF9A7351-3E9A-4FD5-885C-53ACDDF63BF2}</c15:txfldGUID>
                      <c15:f>Diagramm!$I$54</c15:f>
                      <c15:dlblFieldTableCache>
                        <c:ptCount val="1"/>
                      </c15:dlblFieldTableCache>
                    </c15:dlblFTEntry>
                  </c15:dlblFieldTable>
                  <c15:showDataLabelsRange val="0"/>
                </c:ext>
                <c:ext xmlns:c16="http://schemas.microsoft.com/office/drawing/2014/chart" uri="{C3380CC4-5D6E-409C-BE32-E72D297353CC}">
                  <c16:uniqueId val="{00000008-129C-48DE-9089-0A5B7277BC2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{63F6AABE-E5DE-4D81-87FA-C863DAAF03B7}</c15:txfldGUID>
                      <c15:f>Diagramm!$I$55</c15:f>
                      <c15:dlblFieldTableCache>
                        <c:ptCount val="1"/>
                      </c15:dlblFieldTableCache>
                    </c15:dlblFTEntry>
                  </c15:dlblFieldTable>
                  <c15:showDataLabelsRange val="0"/>
                </c:ext>
                <c:ext xmlns:c16="http://schemas.microsoft.com/office/drawing/2014/chart" uri="{C3380CC4-5D6E-409C-BE32-E72D297353CC}">
                  <c16:uniqueId val="{00000009-129C-48DE-9089-0A5B7277BC2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{2630C45A-1036-4022-A454-8B5EA90C6E1F}</c15:txfldGUID>
                      <c15:f>Diagramm!$I$56</c15:f>
                      <c15:dlblFieldTableCache>
                        <c:ptCount val="1"/>
                      </c15:dlblFieldTableCache>
                    </c15:dlblFTEntry>
                  </c15:dlblFieldTable>
                  <c15:showDataLabelsRange val="0"/>
                </c:ext>
                <c:ext xmlns:c16="http://schemas.microsoft.com/office/drawing/2014/chart" uri="{C3380CC4-5D6E-409C-BE32-E72D297353CC}">
                  <c16:uniqueId val="{0000000A-129C-48DE-9089-0A5B7277BC2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{39A7DE56-0DC2-4839-8E3F-E8BE2E81DB33}</c15:txfldGUID>
                      <c15:f>Diagramm!$I$57</c15:f>
                      <c15:dlblFieldTableCache>
                        <c:ptCount val="1"/>
                      </c15:dlblFieldTableCache>
                    </c15:dlblFTEntry>
                  </c15:dlblFieldTable>
                  <c15:showDataLabelsRange val="0"/>
                </c:ext>
                <c:ext xmlns:c16="http://schemas.microsoft.com/office/drawing/2014/chart" uri="{C3380CC4-5D6E-409C-BE32-E72D297353CC}">
                  <c16:uniqueId val="{0000000B-129C-48DE-9089-0A5B7277BC2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{2A778911-E893-42C9-95FD-835AE6008FC8}</c15:txfldGUID>
                      <c15:f>Diagramm!$I$58</c15:f>
                      <c15:dlblFieldTableCache>
                        <c:ptCount val="1"/>
                      </c15:dlblFieldTableCache>
                    </c15:dlblFTEntry>
                  </c15:dlblFieldTable>
                  <c15:showDataLabelsRange val="0"/>
                </c:ext>
                <c:ext xmlns:c16="http://schemas.microsoft.com/office/drawing/2014/chart" uri="{C3380CC4-5D6E-409C-BE32-E72D297353CC}">
                  <c16:uniqueId val="{0000000C-129C-48DE-9089-0A5B7277BC2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{F771E62E-CFBC-47C7-960A-209CACB46225}</c15:txfldGUID>
                      <c15:f>Diagramm!$I$59</c15:f>
                      <c15:dlblFieldTableCache>
                        <c:ptCount val="1"/>
                      </c15:dlblFieldTableCache>
                    </c15:dlblFTEntry>
                  </c15:dlblFieldTable>
                  <c15:showDataLabelsRange val="0"/>
                </c:ext>
                <c:ext xmlns:c16="http://schemas.microsoft.com/office/drawing/2014/chart" uri="{C3380CC4-5D6E-409C-BE32-E72D297353CC}">
                  <c16:uniqueId val="{0000000D-129C-48DE-9089-0A5B7277BC2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{7D98ADA0-7F09-4778-9C86-0224B82CD231}</c15:txfldGUID>
                      <c15:f>Diagramm!$I$60</c15:f>
                      <c15:dlblFieldTableCache>
                        <c:ptCount val="1"/>
                      </c15:dlblFieldTableCache>
                    </c15:dlblFTEntry>
                  </c15:dlblFieldTable>
                  <c15:showDataLabelsRange val="0"/>
                </c:ext>
                <c:ext xmlns:c16="http://schemas.microsoft.com/office/drawing/2014/chart" uri="{C3380CC4-5D6E-409C-BE32-E72D297353CC}">
                  <c16:uniqueId val="{0000000E-129C-48DE-9089-0A5B7277BC2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{EA61C3B2-82EF-4E0E-A4D7-ED1F6C99E66C}</c15:txfldGUID>
                      <c15:f>Diagramm!$I$61</c15:f>
                      <c15:dlblFieldTableCache>
                        <c:ptCount val="1"/>
                      </c15:dlblFieldTableCache>
                    </c15:dlblFTEntry>
                  </c15:dlblFieldTable>
                  <c15:showDataLabelsRange val="0"/>
                </c:ext>
                <c:ext xmlns:c16="http://schemas.microsoft.com/office/drawing/2014/chart" uri="{C3380CC4-5D6E-409C-BE32-E72D297353CC}">
                  <c16:uniqueId val="{0000000F-129C-48DE-9089-0A5B7277BC2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{304D4CEF-CDD7-48C3-AA9D-619AA46DD4F3}</c15:txfldGUID>
                      <c15:f>Diagramm!$I$62</c15:f>
                      <c15:dlblFieldTableCache>
                        <c:ptCount val="1"/>
                      </c15:dlblFieldTableCache>
                    </c15:dlblFTEntry>
                  </c15:dlblFieldTable>
                  <c15:showDataLabelsRange val="0"/>
                </c:ext>
                <c:ext xmlns:c16="http://schemas.microsoft.com/office/drawing/2014/chart" uri="{C3380CC4-5D6E-409C-BE32-E72D297353CC}">
                  <c16:uniqueId val="{00000010-129C-48DE-9089-0A5B7277BC2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{A62E3B45-7A36-4852-BDA5-26643D871431}</c15:txfldGUID>
                      <c15:f>Diagramm!$I$63</c15:f>
                      <c15:dlblFieldTableCache>
                        <c:ptCount val="1"/>
                      </c15:dlblFieldTableCache>
                    </c15:dlblFTEntry>
                  </c15:dlblFieldTable>
                  <c15:showDataLabelsRange val="0"/>
                </c:ext>
                <c:ext xmlns:c16="http://schemas.microsoft.com/office/drawing/2014/chart" uri="{C3380CC4-5D6E-409C-BE32-E72D297353CC}">
                  <c16:uniqueId val="{00000011-129C-48DE-9089-0A5B7277BC2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{FA37A1C6-0648-4999-8931-9FD362E01B04}</c15:txfldGUID>
                      <c15:f>Diagramm!$I$64</c15:f>
                      <c15:dlblFieldTableCache>
                        <c:ptCount val="1"/>
                      </c15:dlblFieldTableCache>
                    </c15:dlblFTEntry>
                  </c15:dlblFieldTable>
                  <c15:showDataLabelsRange val="0"/>
                </c:ext>
                <c:ext xmlns:c16="http://schemas.microsoft.com/office/drawing/2014/chart" uri="{C3380CC4-5D6E-409C-BE32-E72D297353CC}">
                  <c16:uniqueId val="{00000012-129C-48DE-9089-0A5B7277BC2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{6861B91C-F034-4691-9F71-9D72F919E689}</c15:txfldGUID>
                      <c15:f>Diagramm!$I$65</c15:f>
                      <c15:dlblFieldTableCache>
                        <c:ptCount val="1"/>
                      </c15:dlblFieldTableCache>
                    </c15:dlblFTEntry>
                  </c15:dlblFieldTable>
                  <c15:showDataLabelsRange val="0"/>
                </c:ext>
                <c:ext xmlns:c16="http://schemas.microsoft.com/office/drawing/2014/chart" uri="{C3380CC4-5D6E-409C-BE32-E72D297353CC}">
                  <c16:uniqueId val="{00000013-129C-48DE-9089-0A5B7277BC2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{7E80F268-9138-4BCE-AE4C-D2BDFA07EFA5}</c15:txfldGUID>
                      <c15:f>Diagramm!$I$66</c15:f>
                      <c15:dlblFieldTableCache>
                        <c:ptCount val="1"/>
                      </c15:dlblFieldTableCache>
                    </c15:dlblFTEntry>
                  </c15:dlblFieldTable>
                  <c15:showDataLabelsRange val="0"/>
                </c:ext>
                <c:ext xmlns:c16="http://schemas.microsoft.com/office/drawing/2014/chart" uri="{C3380CC4-5D6E-409C-BE32-E72D297353CC}">
                  <c16:uniqueId val="{00000014-129C-48DE-9089-0A5B7277BC2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{185767A0-0D16-45A2-A799-28633A188038}</c15:txfldGUID>
                      <c15:f>Diagramm!$I$67</c15:f>
                      <c15:dlblFieldTableCache>
                        <c:ptCount val="1"/>
                      </c15:dlblFieldTableCache>
                    </c15:dlblFTEntry>
                  </c15:dlblFieldTable>
                  <c15:showDataLabelsRange val="0"/>
                </c:ext>
                <c:ext xmlns:c16="http://schemas.microsoft.com/office/drawing/2014/chart" uri="{C3380CC4-5D6E-409C-BE32-E72D297353CC}">
                  <c16:uniqueId val="{00000015-129C-48DE-9089-0A5B7277BC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29C-48DE-9089-0A5B7277BC2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{71DF36EB-92FD-42FF-8BA6-04C0DBC4B69A}</c15:txfldGUID>
                      <c15:f>Diagramm!$K$46</c15:f>
                      <c15:dlblFieldTableCache>
                        <c:ptCount val="1"/>
                      </c15:dlblFieldTableCache>
                    </c15:dlblFTEntry>
                  </c15:dlblFieldTable>
                  <c15:showDataLabelsRange val="0"/>
                </c:ext>
                <c:ext xmlns:c16="http://schemas.microsoft.com/office/drawing/2014/chart" uri="{C3380CC4-5D6E-409C-BE32-E72D297353CC}">
                  <c16:uniqueId val="{00000017-129C-48DE-9089-0A5B7277BC2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{18A15BC9-F96E-4E8C-8941-6779E263A3D3}</c15:txfldGUID>
                      <c15:f>Diagramm!$K$47</c15:f>
                      <c15:dlblFieldTableCache>
                        <c:ptCount val="1"/>
                      </c15:dlblFieldTableCache>
                    </c15:dlblFTEntry>
                  </c15:dlblFieldTable>
                  <c15:showDataLabelsRange val="0"/>
                </c:ext>
                <c:ext xmlns:c16="http://schemas.microsoft.com/office/drawing/2014/chart" uri="{C3380CC4-5D6E-409C-BE32-E72D297353CC}">
                  <c16:uniqueId val="{00000018-129C-48DE-9089-0A5B7277BC2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{8089B8A3-6EA2-4203-96CD-483A4023129C}</c15:txfldGUID>
                      <c15:f>Diagramm!$K$48</c15:f>
                      <c15:dlblFieldTableCache>
                        <c:ptCount val="1"/>
                      </c15:dlblFieldTableCache>
                    </c15:dlblFTEntry>
                  </c15:dlblFieldTable>
                  <c15:showDataLabelsRange val="0"/>
                </c:ext>
                <c:ext xmlns:c16="http://schemas.microsoft.com/office/drawing/2014/chart" uri="{C3380CC4-5D6E-409C-BE32-E72D297353CC}">
                  <c16:uniqueId val="{00000019-129C-48DE-9089-0A5B7277BC2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{0DA49153-8F10-4D34-95DA-87795353371F}</c15:txfldGUID>
                      <c15:f>Diagramm!$K$49</c15:f>
                      <c15:dlblFieldTableCache>
                        <c:ptCount val="1"/>
                      </c15:dlblFieldTableCache>
                    </c15:dlblFTEntry>
                  </c15:dlblFieldTable>
                  <c15:showDataLabelsRange val="0"/>
                </c:ext>
                <c:ext xmlns:c16="http://schemas.microsoft.com/office/drawing/2014/chart" uri="{C3380CC4-5D6E-409C-BE32-E72D297353CC}">
                  <c16:uniqueId val="{0000001A-129C-48DE-9089-0A5B7277BC2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{21952F7B-925B-4CF3-87DB-961904D04FDF}</c15:txfldGUID>
                      <c15:f>Diagramm!$K$50</c15:f>
                      <c15:dlblFieldTableCache>
                        <c:ptCount val="1"/>
                      </c15:dlblFieldTableCache>
                    </c15:dlblFTEntry>
                  </c15:dlblFieldTable>
                  <c15:showDataLabelsRange val="0"/>
                </c:ext>
                <c:ext xmlns:c16="http://schemas.microsoft.com/office/drawing/2014/chart" uri="{C3380CC4-5D6E-409C-BE32-E72D297353CC}">
                  <c16:uniqueId val="{0000001B-129C-48DE-9089-0A5B7277BC2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{346DCE02-96CE-4D7F-A5D4-C1470F09754C}</c15:txfldGUID>
                      <c15:f>Diagramm!$K$51</c15:f>
                      <c15:dlblFieldTableCache>
                        <c:ptCount val="1"/>
                      </c15:dlblFieldTableCache>
                    </c15:dlblFTEntry>
                  </c15:dlblFieldTable>
                  <c15:showDataLabelsRange val="0"/>
                </c:ext>
                <c:ext xmlns:c16="http://schemas.microsoft.com/office/drawing/2014/chart" uri="{C3380CC4-5D6E-409C-BE32-E72D297353CC}">
                  <c16:uniqueId val="{0000001C-129C-48DE-9089-0A5B7277BC2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{7B783D5D-505C-428E-9B38-0E9A9C012220}</c15:txfldGUID>
                      <c15:f>Diagramm!$K$52</c15:f>
                      <c15:dlblFieldTableCache>
                        <c:ptCount val="1"/>
                      </c15:dlblFieldTableCache>
                    </c15:dlblFTEntry>
                  </c15:dlblFieldTable>
                  <c15:showDataLabelsRange val="0"/>
                </c:ext>
                <c:ext xmlns:c16="http://schemas.microsoft.com/office/drawing/2014/chart" uri="{C3380CC4-5D6E-409C-BE32-E72D297353CC}">
                  <c16:uniqueId val="{0000001D-129C-48DE-9089-0A5B7277BC2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{57C58F36-191A-4108-A781-161B7D003715}</c15:txfldGUID>
                      <c15:f>Diagramm!$K$53</c15:f>
                      <c15:dlblFieldTableCache>
                        <c:ptCount val="1"/>
                      </c15:dlblFieldTableCache>
                    </c15:dlblFTEntry>
                  </c15:dlblFieldTable>
                  <c15:showDataLabelsRange val="0"/>
                </c:ext>
                <c:ext xmlns:c16="http://schemas.microsoft.com/office/drawing/2014/chart" uri="{C3380CC4-5D6E-409C-BE32-E72D297353CC}">
                  <c16:uniqueId val="{0000001E-129C-48DE-9089-0A5B7277BC2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{E82CD444-A1E2-42CE-ABBB-83AA2BB917AB}</c15:txfldGUID>
                      <c15:f>Diagramm!$K$54</c15:f>
                      <c15:dlblFieldTableCache>
                        <c:ptCount val="1"/>
                      </c15:dlblFieldTableCache>
                    </c15:dlblFTEntry>
                  </c15:dlblFieldTable>
                  <c15:showDataLabelsRange val="0"/>
                </c:ext>
                <c:ext xmlns:c16="http://schemas.microsoft.com/office/drawing/2014/chart" uri="{C3380CC4-5D6E-409C-BE32-E72D297353CC}">
                  <c16:uniqueId val="{0000001F-129C-48DE-9089-0A5B7277BC2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{FD1DE5A3-2E9C-4719-BAD1-EE525BCC41E8}</c15:txfldGUID>
                      <c15:f>Diagramm!$K$55</c15:f>
                      <c15:dlblFieldTableCache>
                        <c:ptCount val="1"/>
                      </c15:dlblFieldTableCache>
                    </c15:dlblFTEntry>
                  </c15:dlblFieldTable>
                  <c15:showDataLabelsRange val="0"/>
                </c:ext>
                <c:ext xmlns:c16="http://schemas.microsoft.com/office/drawing/2014/chart" uri="{C3380CC4-5D6E-409C-BE32-E72D297353CC}">
                  <c16:uniqueId val="{00000020-129C-48DE-9089-0A5B7277BC2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{69DBFB3B-6DB2-4469-B4E6-061F785904C9}</c15:txfldGUID>
                      <c15:f>Diagramm!$K$56</c15:f>
                      <c15:dlblFieldTableCache>
                        <c:ptCount val="1"/>
                      </c15:dlblFieldTableCache>
                    </c15:dlblFTEntry>
                  </c15:dlblFieldTable>
                  <c15:showDataLabelsRange val="0"/>
                </c:ext>
                <c:ext xmlns:c16="http://schemas.microsoft.com/office/drawing/2014/chart" uri="{C3380CC4-5D6E-409C-BE32-E72D297353CC}">
                  <c16:uniqueId val="{00000021-129C-48DE-9089-0A5B7277BC2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{B34F7187-AB4A-4BDB-9856-A829890BC93D}</c15:txfldGUID>
                      <c15:f>Diagramm!$K$57</c15:f>
                      <c15:dlblFieldTableCache>
                        <c:ptCount val="1"/>
                      </c15:dlblFieldTableCache>
                    </c15:dlblFTEntry>
                  </c15:dlblFieldTable>
                  <c15:showDataLabelsRange val="0"/>
                </c:ext>
                <c:ext xmlns:c16="http://schemas.microsoft.com/office/drawing/2014/chart" uri="{C3380CC4-5D6E-409C-BE32-E72D297353CC}">
                  <c16:uniqueId val="{00000022-129C-48DE-9089-0A5B7277BC2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{3DB114E0-A58A-4E2A-8009-A4FF38540D8B}</c15:txfldGUID>
                      <c15:f>Diagramm!$K$58</c15:f>
                      <c15:dlblFieldTableCache>
                        <c:ptCount val="1"/>
                      </c15:dlblFieldTableCache>
                    </c15:dlblFTEntry>
                  </c15:dlblFieldTable>
                  <c15:showDataLabelsRange val="0"/>
                </c:ext>
                <c:ext xmlns:c16="http://schemas.microsoft.com/office/drawing/2014/chart" uri="{C3380CC4-5D6E-409C-BE32-E72D297353CC}">
                  <c16:uniqueId val="{00000023-129C-48DE-9089-0A5B7277BC2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{736D7FBA-F1A2-47EC-9632-40DE8515832C}</c15:txfldGUID>
                      <c15:f>Diagramm!$K$59</c15:f>
                      <c15:dlblFieldTableCache>
                        <c:ptCount val="1"/>
                      </c15:dlblFieldTableCache>
                    </c15:dlblFTEntry>
                  </c15:dlblFieldTable>
                  <c15:showDataLabelsRange val="0"/>
                </c:ext>
                <c:ext xmlns:c16="http://schemas.microsoft.com/office/drawing/2014/chart" uri="{C3380CC4-5D6E-409C-BE32-E72D297353CC}">
                  <c16:uniqueId val="{00000024-129C-48DE-9089-0A5B7277BC2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{93DB5106-9D3A-4949-8867-EFB5A23E047F}</c15:txfldGUID>
                      <c15:f>Diagramm!$K$60</c15:f>
                      <c15:dlblFieldTableCache>
                        <c:ptCount val="1"/>
                      </c15:dlblFieldTableCache>
                    </c15:dlblFTEntry>
                  </c15:dlblFieldTable>
                  <c15:showDataLabelsRange val="0"/>
                </c:ext>
                <c:ext xmlns:c16="http://schemas.microsoft.com/office/drawing/2014/chart" uri="{C3380CC4-5D6E-409C-BE32-E72D297353CC}">
                  <c16:uniqueId val="{00000025-129C-48DE-9089-0A5B7277BC2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{68D73C2D-6A29-4917-9390-CDC9995E4698}</c15:txfldGUID>
                      <c15:f>Diagramm!$K$61</c15:f>
                      <c15:dlblFieldTableCache>
                        <c:ptCount val="1"/>
                      </c15:dlblFieldTableCache>
                    </c15:dlblFTEntry>
                  </c15:dlblFieldTable>
                  <c15:showDataLabelsRange val="0"/>
                </c:ext>
                <c:ext xmlns:c16="http://schemas.microsoft.com/office/drawing/2014/chart" uri="{C3380CC4-5D6E-409C-BE32-E72D297353CC}">
                  <c16:uniqueId val="{00000026-129C-48DE-9089-0A5B7277BC2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{FA70AD50-E18D-4F83-B3AF-60B155F62500}</c15:txfldGUID>
                      <c15:f>Diagramm!$K$62</c15:f>
                      <c15:dlblFieldTableCache>
                        <c:ptCount val="1"/>
                      </c15:dlblFieldTableCache>
                    </c15:dlblFTEntry>
                  </c15:dlblFieldTable>
                  <c15:showDataLabelsRange val="0"/>
                </c:ext>
                <c:ext xmlns:c16="http://schemas.microsoft.com/office/drawing/2014/chart" uri="{C3380CC4-5D6E-409C-BE32-E72D297353CC}">
                  <c16:uniqueId val="{00000027-129C-48DE-9089-0A5B7277BC2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{6E110835-F780-4CCC-A391-3B083AD319F7}</c15:txfldGUID>
                      <c15:f>Diagramm!$K$63</c15:f>
                      <c15:dlblFieldTableCache>
                        <c:ptCount val="1"/>
                      </c15:dlblFieldTableCache>
                    </c15:dlblFTEntry>
                  </c15:dlblFieldTable>
                  <c15:showDataLabelsRange val="0"/>
                </c:ext>
                <c:ext xmlns:c16="http://schemas.microsoft.com/office/drawing/2014/chart" uri="{C3380CC4-5D6E-409C-BE32-E72D297353CC}">
                  <c16:uniqueId val="{00000028-129C-48DE-9089-0A5B7277BC2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{54D8A5CC-B132-4DFE-9FF9-D26726B61ECC}</c15:txfldGUID>
                      <c15:f>Diagramm!$K$64</c15:f>
                      <c15:dlblFieldTableCache>
                        <c:ptCount val="1"/>
                      </c15:dlblFieldTableCache>
                    </c15:dlblFTEntry>
                  </c15:dlblFieldTable>
                  <c15:showDataLabelsRange val="0"/>
                </c:ext>
                <c:ext xmlns:c16="http://schemas.microsoft.com/office/drawing/2014/chart" uri="{C3380CC4-5D6E-409C-BE32-E72D297353CC}">
                  <c16:uniqueId val="{00000029-129C-48DE-9089-0A5B7277BC2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{5C6C4C2F-05E9-4A4E-BD10-5CF366A9BCA6}</c15:txfldGUID>
                      <c15:f>Diagramm!$K$65</c15:f>
                      <c15:dlblFieldTableCache>
                        <c:ptCount val="1"/>
                      </c15:dlblFieldTableCache>
                    </c15:dlblFTEntry>
                  </c15:dlblFieldTable>
                  <c15:showDataLabelsRange val="0"/>
                </c:ext>
                <c:ext xmlns:c16="http://schemas.microsoft.com/office/drawing/2014/chart" uri="{C3380CC4-5D6E-409C-BE32-E72D297353CC}">
                  <c16:uniqueId val="{0000002A-129C-48DE-9089-0A5B7277BC2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{A2F8D5A8-81D6-4F88-AF13-D52B62572EBE}</c15:txfldGUID>
                      <c15:f>Diagramm!$K$66</c15:f>
                      <c15:dlblFieldTableCache>
                        <c:ptCount val="1"/>
                      </c15:dlblFieldTableCache>
                    </c15:dlblFTEntry>
                  </c15:dlblFieldTable>
                  <c15:showDataLabelsRange val="0"/>
                </c:ext>
                <c:ext xmlns:c16="http://schemas.microsoft.com/office/drawing/2014/chart" uri="{C3380CC4-5D6E-409C-BE32-E72D297353CC}">
                  <c16:uniqueId val="{0000002B-129C-48DE-9089-0A5B7277BC2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{316EFA08-2A83-40FC-AA90-6BFF7A99E9FE}</c15:txfldGUID>
                      <c15:f>Diagramm!$K$67</c15:f>
                      <c15:dlblFieldTableCache>
                        <c:ptCount val="1"/>
                      </c15:dlblFieldTableCache>
                    </c15:dlblFTEntry>
                  </c15:dlblFieldTable>
                  <c15:showDataLabelsRange val="0"/>
                </c:ext>
                <c:ext xmlns:c16="http://schemas.microsoft.com/office/drawing/2014/chart" uri="{C3380CC4-5D6E-409C-BE32-E72D297353CC}">
                  <c16:uniqueId val="{0000002C-129C-48DE-9089-0A5B7277BC2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29C-48DE-9089-0A5B7277BC2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{D89F4234-A82D-4558-B7D6-398F85DDB0E8}</c15:txfldGUID>
                      <c15:f>Diagramm!$J$46</c15:f>
                      <c15:dlblFieldTableCache>
                        <c:ptCount val="1"/>
                      </c15:dlblFieldTableCache>
                    </c15:dlblFTEntry>
                  </c15:dlblFieldTable>
                  <c15:showDataLabelsRange val="0"/>
                </c:ext>
                <c:ext xmlns:c16="http://schemas.microsoft.com/office/drawing/2014/chart" uri="{C3380CC4-5D6E-409C-BE32-E72D297353CC}">
                  <c16:uniqueId val="{0000002E-129C-48DE-9089-0A5B7277BC2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{CA154AB5-15AC-4A32-BB06-AB2969AC991B}</c15:txfldGUID>
                      <c15:f>Diagramm!$J$47</c15:f>
                      <c15:dlblFieldTableCache>
                        <c:ptCount val="1"/>
                      </c15:dlblFieldTableCache>
                    </c15:dlblFTEntry>
                  </c15:dlblFieldTable>
                  <c15:showDataLabelsRange val="0"/>
                </c:ext>
                <c:ext xmlns:c16="http://schemas.microsoft.com/office/drawing/2014/chart" uri="{C3380CC4-5D6E-409C-BE32-E72D297353CC}">
                  <c16:uniqueId val="{0000002F-129C-48DE-9089-0A5B7277BC2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{B2BBFDFC-79C2-4411-B351-BF7A4B7860AC}</c15:txfldGUID>
                      <c15:f>Diagramm!$J$48</c15:f>
                      <c15:dlblFieldTableCache>
                        <c:ptCount val="1"/>
                      </c15:dlblFieldTableCache>
                    </c15:dlblFTEntry>
                  </c15:dlblFieldTable>
                  <c15:showDataLabelsRange val="0"/>
                </c:ext>
                <c:ext xmlns:c16="http://schemas.microsoft.com/office/drawing/2014/chart" uri="{C3380CC4-5D6E-409C-BE32-E72D297353CC}">
                  <c16:uniqueId val="{00000030-129C-48DE-9089-0A5B7277BC2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{70609797-77B3-47D1-BC51-534B600631A9}</c15:txfldGUID>
                      <c15:f>Diagramm!$J$49</c15:f>
                      <c15:dlblFieldTableCache>
                        <c:ptCount val="1"/>
                      </c15:dlblFieldTableCache>
                    </c15:dlblFTEntry>
                  </c15:dlblFieldTable>
                  <c15:showDataLabelsRange val="0"/>
                </c:ext>
                <c:ext xmlns:c16="http://schemas.microsoft.com/office/drawing/2014/chart" uri="{C3380CC4-5D6E-409C-BE32-E72D297353CC}">
                  <c16:uniqueId val="{00000031-129C-48DE-9089-0A5B7277BC2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{AA79B031-DAF9-40D0-A114-986EABF16092}</c15:txfldGUID>
                      <c15:f>Diagramm!$J$50</c15:f>
                      <c15:dlblFieldTableCache>
                        <c:ptCount val="1"/>
                      </c15:dlblFieldTableCache>
                    </c15:dlblFTEntry>
                  </c15:dlblFieldTable>
                  <c15:showDataLabelsRange val="0"/>
                </c:ext>
                <c:ext xmlns:c16="http://schemas.microsoft.com/office/drawing/2014/chart" uri="{C3380CC4-5D6E-409C-BE32-E72D297353CC}">
                  <c16:uniqueId val="{00000032-129C-48DE-9089-0A5B7277BC2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{517CBCA7-834A-43C7-BC63-083B6796BCFD}</c15:txfldGUID>
                      <c15:f>Diagramm!$J$51</c15:f>
                      <c15:dlblFieldTableCache>
                        <c:ptCount val="1"/>
                      </c15:dlblFieldTableCache>
                    </c15:dlblFTEntry>
                  </c15:dlblFieldTable>
                  <c15:showDataLabelsRange val="0"/>
                </c:ext>
                <c:ext xmlns:c16="http://schemas.microsoft.com/office/drawing/2014/chart" uri="{C3380CC4-5D6E-409C-BE32-E72D297353CC}">
                  <c16:uniqueId val="{00000033-129C-48DE-9089-0A5B7277BC2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{50072B5E-F62C-4804-9C5A-C393AEA69683}</c15:txfldGUID>
                      <c15:f>Diagramm!$J$52</c15:f>
                      <c15:dlblFieldTableCache>
                        <c:ptCount val="1"/>
                      </c15:dlblFieldTableCache>
                    </c15:dlblFTEntry>
                  </c15:dlblFieldTable>
                  <c15:showDataLabelsRange val="0"/>
                </c:ext>
                <c:ext xmlns:c16="http://schemas.microsoft.com/office/drawing/2014/chart" uri="{C3380CC4-5D6E-409C-BE32-E72D297353CC}">
                  <c16:uniqueId val="{00000034-129C-48DE-9089-0A5B7277BC2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{80455046-773E-4638-ADCD-E889401C6B18}</c15:txfldGUID>
                      <c15:f>Diagramm!$J$53</c15:f>
                      <c15:dlblFieldTableCache>
                        <c:ptCount val="1"/>
                      </c15:dlblFieldTableCache>
                    </c15:dlblFTEntry>
                  </c15:dlblFieldTable>
                  <c15:showDataLabelsRange val="0"/>
                </c:ext>
                <c:ext xmlns:c16="http://schemas.microsoft.com/office/drawing/2014/chart" uri="{C3380CC4-5D6E-409C-BE32-E72D297353CC}">
                  <c16:uniqueId val="{00000035-129C-48DE-9089-0A5B7277BC2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{C356F972-8876-4D6D-9F40-724DB6D2A482}</c15:txfldGUID>
                      <c15:f>Diagramm!$J$54</c15:f>
                      <c15:dlblFieldTableCache>
                        <c:ptCount val="1"/>
                      </c15:dlblFieldTableCache>
                    </c15:dlblFTEntry>
                  </c15:dlblFieldTable>
                  <c15:showDataLabelsRange val="0"/>
                </c:ext>
                <c:ext xmlns:c16="http://schemas.microsoft.com/office/drawing/2014/chart" uri="{C3380CC4-5D6E-409C-BE32-E72D297353CC}">
                  <c16:uniqueId val="{00000036-129C-48DE-9089-0A5B7277BC2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{B63577CE-A301-421E-9F64-1FFACA710588}</c15:txfldGUID>
                      <c15:f>Diagramm!$J$55</c15:f>
                      <c15:dlblFieldTableCache>
                        <c:ptCount val="1"/>
                      </c15:dlblFieldTableCache>
                    </c15:dlblFTEntry>
                  </c15:dlblFieldTable>
                  <c15:showDataLabelsRange val="0"/>
                </c:ext>
                <c:ext xmlns:c16="http://schemas.microsoft.com/office/drawing/2014/chart" uri="{C3380CC4-5D6E-409C-BE32-E72D297353CC}">
                  <c16:uniqueId val="{00000037-129C-48DE-9089-0A5B7277BC2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{6CE64591-BF17-44EA-9092-CCA7C38EFDAB}</c15:txfldGUID>
                      <c15:f>Diagramm!$J$56</c15:f>
                      <c15:dlblFieldTableCache>
                        <c:ptCount val="1"/>
                      </c15:dlblFieldTableCache>
                    </c15:dlblFTEntry>
                  </c15:dlblFieldTable>
                  <c15:showDataLabelsRange val="0"/>
                </c:ext>
                <c:ext xmlns:c16="http://schemas.microsoft.com/office/drawing/2014/chart" uri="{C3380CC4-5D6E-409C-BE32-E72D297353CC}">
                  <c16:uniqueId val="{00000038-129C-48DE-9089-0A5B7277BC2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{739F157C-A308-457D-B0C5-89428B7F6CC0}</c15:txfldGUID>
                      <c15:f>Diagramm!$J$57</c15:f>
                      <c15:dlblFieldTableCache>
                        <c:ptCount val="1"/>
                      </c15:dlblFieldTableCache>
                    </c15:dlblFTEntry>
                  </c15:dlblFieldTable>
                  <c15:showDataLabelsRange val="0"/>
                </c:ext>
                <c:ext xmlns:c16="http://schemas.microsoft.com/office/drawing/2014/chart" uri="{C3380CC4-5D6E-409C-BE32-E72D297353CC}">
                  <c16:uniqueId val="{00000039-129C-48DE-9089-0A5B7277BC2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{A41C302E-5837-49FB-B486-2109744DB867}</c15:txfldGUID>
                      <c15:f>Diagramm!$J$58</c15:f>
                      <c15:dlblFieldTableCache>
                        <c:ptCount val="1"/>
                      </c15:dlblFieldTableCache>
                    </c15:dlblFTEntry>
                  </c15:dlblFieldTable>
                  <c15:showDataLabelsRange val="0"/>
                </c:ext>
                <c:ext xmlns:c16="http://schemas.microsoft.com/office/drawing/2014/chart" uri="{C3380CC4-5D6E-409C-BE32-E72D297353CC}">
                  <c16:uniqueId val="{0000003A-129C-48DE-9089-0A5B7277BC2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{350F09C4-3222-4C90-9A8F-BF3B5D41DD3A}</c15:txfldGUID>
                      <c15:f>Diagramm!$J$59</c15:f>
                      <c15:dlblFieldTableCache>
                        <c:ptCount val="1"/>
                      </c15:dlblFieldTableCache>
                    </c15:dlblFTEntry>
                  </c15:dlblFieldTable>
                  <c15:showDataLabelsRange val="0"/>
                </c:ext>
                <c:ext xmlns:c16="http://schemas.microsoft.com/office/drawing/2014/chart" uri="{C3380CC4-5D6E-409C-BE32-E72D297353CC}">
                  <c16:uniqueId val="{0000003B-129C-48DE-9089-0A5B7277BC2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{D3A416A5-6939-4795-9048-CA28732B7CF2}</c15:txfldGUID>
                      <c15:f>Diagramm!$J$60</c15:f>
                      <c15:dlblFieldTableCache>
                        <c:ptCount val="1"/>
                      </c15:dlblFieldTableCache>
                    </c15:dlblFTEntry>
                  </c15:dlblFieldTable>
                  <c15:showDataLabelsRange val="0"/>
                </c:ext>
                <c:ext xmlns:c16="http://schemas.microsoft.com/office/drawing/2014/chart" uri="{C3380CC4-5D6E-409C-BE32-E72D297353CC}">
                  <c16:uniqueId val="{0000003C-129C-48DE-9089-0A5B7277BC2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{1878AF6A-2828-405D-BEAD-0FB0D54340A7}</c15:txfldGUID>
                      <c15:f>Diagramm!$J$61</c15:f>
                      <c15:dlblFieldTableCache>
                        <c:ptCount val="1"/>
                      </c15:dlblFieldTableCache>
                    </c15:dlblFTEntry>
                  </c15:dlblFieldTable>
                  <c15:showDataLabelsRange val="0"/>
                </c:ext>
                <c:ext xmlns:c16="http://schemas.microsoft.com/office/drawing/2014/chart" uri="{C3380CC4-5D6E-409C-BE32-E72D297353CC}">
                  <c16:uniqueId val="{0000003D-129C-48DE-9089-0A5B7277BC2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{5B23A98F-1251-457D-88A3-E6F69D0D97A8}</c15:txfldGUID>
                      <c15:f>Diagramm!$J$62</c15:f>
                      <c15:dlblFieldTableCache>
                        <c:ptCount val="1"/>
                      </c15:dlblFieldTableCache>
                    </c15:dlblFTEntry>
                  </c15:dlblFieldTable>
                  <c15:showDataLabelsRange val="0"/>
                </c:ext>
                <c:ext xmlns:c16="http://schemas.microsoft.com/office/drawing/2014/chart" uri="{C3380CC4-5D6E-409C-BE32-E72D297353CC}">
                  <c16:uniqueId val="{0000003E-129C-48DE-9089-0A5B7277BC2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{6D6ACDDB-4AE3-4C57-A9E8-3F727E9D1EAF}</c15:txfldGUID>
                      <c15:f>Diagramm!$J$63</c15:f>
                      <c15:dlblFieldTableCache>
                        <c:ptCount val="1"/>
                      </c15:dlblFieldTableCache>
                    </c15:dlblFTEntry>
                  </c15:dlblFieldTable>
                  <c15:showDataLabelsRange val="0"/>
                </c:ext>
                <c:ext xmlns:c16="http://schemas.microsoft.com/office/drawing/2014/chart" uri="{C3380CC4-5D6E-409C-BE32-E72D297353CC}">
                  <c16:uniqueId val="{0000003F-129C-48DE-9089-0A5B7277BC2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{8F72745B-0896-4E51-87FD-FAB5693FB4EE}</c15:txfldGUID>
                      <c15:f>Diagramm!$J$64</c15:f>
                      <c15:dlblFieldTableCache>
                        <c:ptCount val="1"/>
                      </c15:dlblFieldTableCache>
                    </c15:dlblFTEntry>
                  </c15:dlblFieldTable>
                  <c15:showDataLabelsRange val="0"/>
                </c:ext>
                <c:ext xmlns:c16="http://schemas.microsoft.com/office/drawing/2014/chart" uri="{C3380CC4-5D6E-409C-BE32-E72D297353CC}">
                  <c16:uniqueId val="{00000040-129C-48DE-9089-0A5B7277BC2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{E5073B07-150B-4F39-9281-4C4A1782828E}</c15:txfldGUID>
                      <c15:f>Diagramm!$J$65</c15:f>
                      <c15:dlblFieldTableCache>
                        <c:ptCount val="1"/>
                      </c15:dlblFieldTableCache>
                    </c15:dlblFTEntry>
                  </c15:dlblFieldTable>
                  <c15:showDataLabelsRange val="0"/>
                </c:ext>
                <c:ext xmlns:c16="http://schemas.microsoft.com/office/drawing/2014/chart" uri="{C3380CC4-5D6E-409C-BE32-E72D297353CC}">
                  <c16:uniqueId val="{00000041-129C-48DE-9089-0A5B7277BC2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{5F1C280B-0B0A-4FBF-B58D-8F2005B70CB5}</c15:txfldGUID>
                      <c15:f>Diagramm!$J$66</c15:f>
                      <c15:dlblFieldTableCache>
                        <c:ptCount val="1"/>
                      </c15:dlblFieldTableCache>
                    </c15:dlblFTEntry>
                  </c15:dlblFieldTable>
                  <c15:showDataLabelsRange val="0"/>
                </c:ext>
                <c:ext xmlns:c16="http://schemas.microsoft.com/office/drawing/2014/chart" uri="{C3380CC4-5D6E-409C-BE32-E72D297353CC}">
                  <c16:uniqueId val="{00000042-129C-48DE-9089-0A5B7277BC2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{06539D81-D54F-4524-8CD3-E89D42E5DE54}</c15:txfldGUID>
                      <c15:f>Diagramm!$J$67</c15:f>
                      <c15:dlblFieldTableCache>
                        <c:ptCount val="1"/>
                      </c15:dlblFieldTableCache>
                    </c15:dlblFTEntry>
                  </c15:dlblFieldTable>
                  <c15:showDataLabelsRange val="0"/>
                </c:ext>
                <c:ext xmlns:c16="http://schemas.microsoft.com/office/drawing/2014/chart" uri="{C3380CC4-5D6E-409C-BE32-E72D297353CC}">
                  <c16:uniqueId val="{00000043-129C-48DE-9089-0A5B7277BC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29C-48DE-9089-0A5B7277BC2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C9-4FFE-A178-BD1DE0F746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C9-4FFE-A178-BD1DE0F746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C9-4FFE-A178-BD1DE0F746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C9-4FFE-A178-BD1DE0F746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C9-4FFE-A178-BD1DE0F746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C9-4FFE-A178-BD1DE0F746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C9-4FFE-A178-BD1DE0F746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C9-4FFE-A178-BD1DE0F746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4C9-4FFE-A178-BD1DE0F746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4C9-4FFE-A178-BD1DE0F746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4C9-4FFE-A178-BD1DE0F746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4C9-4FFE-A178-BD1DE0F746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4C9-4FFE-A178-BD1DE0F746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4C9-4FFE-A178-BD1DE0F746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4C9-4FFE-A178-BD1DE0F746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4C9-4FFE-A178-BD1DE0F746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4C9-4FFE-A178-BD1DE0F746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4C9-4FFE-A178-BD1DE0F746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4C9-4FFE-A178-BD1DE0F746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4C9-4FFE-A178-BD1DE0F746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4C9-4FFE-A178-BD1DE0F746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4C9-4FFE-A178-BD1DE0F746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4C9-4FFE-A178-BD1DE0F7466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4C9-4FFE-A178-BD1DE0F746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4C9-4FFE-A178-BD1DE0F746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4C9-4FFE-A178-BD1DE0F746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4C9-4FFE-A178-BD1DE0F746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4C9-4FFE-A178-BD1DE0F746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4C9-4FFE-A178-BD1DE0F746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4C9-4FFE-A178-BD1DE0F746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4C9-4FFE-A178-BD1DE0F746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4C9-4FFE-A178-BD1DE0F746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4C9-4FFE-A178-BD1DE0F746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4C9-4FFE-A178-BD1DE0F746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4C9-4FFE-A178-BD1DE0F746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4C9-4FFE-A178-BD1DE0F746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4C9-4FFE-A178-BD1DE0F746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4C9-4FFE-A178-BD1DE0F746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4C9-4FFE-A178-BD1DE0F746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4C9-4FFE-A178-BD1DE0F746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4C9-4FFE-A178-BD1DE0F746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4C9-4FFE-A178-BD1DE0F746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4C9-4FFE-A178-BD1DE0F746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4C9-4FFE-A178-BD1DE0F746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4C9-4FFE-A178-BD1DE0F7466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4C9-4FFE-A178-BD1DE0F7466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4C9-4FFE-A178-BD1DE0F746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4C9-4FFE-A178-BD1DE0F746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4C9-4FFE-A178-BD1DE0F746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4C9-4FFE-A178-BD1DE0F746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4C9-4FFE-A178-BD1DE0F746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4C9-4FFE-A178-BD1DE0F746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4C9-4FFE-A178-BD1DE0F746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4C9-4FFE-A178-BD1DE0F746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4C9-4FFE-A178-BD1DE0F746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4C9-4FFE-A178-BD1DE0F746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4C9-4FFE-A178-BD1DE0F746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4C9-4FFE-A178-BD1DE0F746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4C9-4FFE-A178-BD1DE0F746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4C9-4FFE-A178-BD1DE0F746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4C9-4FFE-A178-BD1DE0F746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4C9-4FFE-A178-BD1DE0F746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4C9-4FFE-A178-BD1DE0F746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4C9-4FFE-A178-BD1DE0F746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4C9-4FFE-A178-BD1DE0F746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4C9-4FFE-A178-BD1DE0F746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4C9-4FFE-A178-BD1DE0F746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4C9-4FFE-A178-BD1DE0F746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4C9-4FFE-A178-BD1DE0F7466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100.24178864728712</c:v>
                </c:pt>
                <c:pt idx="2">
                  <c:v>102.17651832757946</c:v>
                </c:pt>
                <c:pt idx="3">
                  <c:v>101.84810626926424</c:v>
                </c:pt>
                <c:pt idx="4">
                  <c:v>102.36952874341389</c:v>
                </c:pt>
                <c:pt idx="5">
                  <c:v>102.49567934199848</c:v>
                </c:pt>
                <c:pt idx="6">
                  <c:v>104.43082952428608</c:v>
                </c:pt>
                <c:pt idx="7">
                  <c:v>104.25337768227709</c:v>
                </c:pt>
                <c:pt idx="8">
                  <c:v>104.21889651866398</c:v>
                </c:pt>
                <c:pt idx="9">
                  <c:v>104.56454915878577</c:v>
                </c:pt>
                <c:pt idx="10">
                  <c:v>106.67715118308236</c:v>
                </c:pt>
                <c:pt idx="11">
                  <c:v>106.6157578917712</c:v>
                </c:pt>
                <c:pt idx="12">
                  <c:v>106.65276206735601</c:v>
                </c:pt>
                <c:pt idx="13">
                  <c:v>107.05602348083141</c:v>
                </c:pt>
                <c:pt idx="14">
                  <c:v>108.77251262557242</c:v>
                </c:pt>
                <c:pt idx="15">
                  <c:v>109.10933472379327</c:v>
                </c:pt>
                <c:pt idx="16">
                  <c:v>109.3275752593446</c:v>
                </c:pt>
                <c:pt idx="17">
                  <c:v>109.50712961133</c:v>
                </c:pt>
                <c:pt idx="18">
                  <c:v>111.31360618306134</c:v>
                </c:pt>
                <c:pt idx="19">
                  <c:v>111.21352670818423</c:v>
                </c:pt>
                <c:pt idx="20">
                  <c:v>111.38509152225929</c:v>
                </c:pt>
                <c:pt idx="21">
                  <c:v>111.84932572505058</c:v>
                </c:pt>
                <c:pt idx="22">
                  <c:v>113.58137344361698</c:v>
                </c:pt>
                <c:pt idx="23">
                  <c:v>113.84166417869652</c:v>
                </c:pt>
                <c:pt idx="24">
                  <c:v>113.90515997998409</c:v>
                </c:pt>
              </c:numCache>
            </c:numRef>
          </c:val>
          <c:smooth val="0"/>
          <c:extLst>
            <c:ext xmlns:c16="http://schemas.microsoft.com/office/drawing/2014/chart" uri="{C3380CC4-5D6E-409C-BE32-E72D297353CC}">
              <c16:uniqueId val="{00000000-8D9A-4DC4-940A-42F3A08A9A5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101.44578313253012</c:v>
                </c:pt>
                <c:pt idx="2">
                  <c:v>105.14739810305049</c:v>
                </c:pt>
                <c:pt idx="3">
                  <c:v>103.90669059215585</c:v>
                </c:pt>
                <c:pt idx="4">
                  <c:v>102.15329402717252</c:v>
                </c:pt>
                <c:pt idx="5">
                  <c:v>104.48602922327608</c:v>
                </c:pt>
                <c:pt idx="6">
                  <c:v>107.49038708023583</c:v>
                </c:pt>
                <c:pt idx="7">
                  <c:v>106.51115098692642</c:v>
                </c:pt>
                <c:pt idx="8">
                  <c:v>104.5526788003076</c:v>
                </c:pt>
                <c:pt idx="9">
                  <c:v>106.49064342476289</c:v>
                </c:pt>
                <c:pt idx="10">
                  <c:v>110.25378108177391</c:v>
                </c:pt>
                <c:pt idx="11">
                  <c:v>109.73083824660344</c:v>
                </c:pt>
                <c:pt idx="12">
                  <c:v>108.49013073570879</c:v>
                </c:pt>
                <c:pt idx="13">
                  <c:v>110.99205331966162</c:v>
                </c:pt>
                <c:pt idx="14">
                  <c:v>114.85772878749039</c:v>
                </c:pt>
                <c:pt idx="15">
                  <c:v>115.41655985644705</c:v>
                </c:pt>
                <c:pt idx="16">
                  <c:v>114.45783132530121</c:v>
                </c:pt>
                <c:pt idx="17">
                  <c:v>118.02614714175851</c:v>
                </c:pt>
                <c:pt idx="18">
                  <c:v>121.19456549602666</c:v>
                </c:pt>
                <c:pt idx="19">
                  <c:v>119.64111766213792</c:v>
                </c:pt>
                <c:pt idx="20">
                  <c:v>119.62061009997436</c:v>
                </c:pt>
                <c:pt idx="21">
                  <c:v>124.54242501922583</c:v>
                </c:pt>
                <c:pt idx="22">
                  <c:v>128.90540886952064</c:v>
                </c:pt>
                <c:pt idx="23">
                  <c:v>129.47962061009997</c:v>
                </c:pt>
                <c:pt idx="24">
                  <c:v>126.3265829274545</c:v>
                </c:pt>
              </c:numCache>
            </c:numRef>
          </c:val>
          <c:smooth val="0"/>
          <c:extLst>
            <c:ext xmlns:c16="http://schemas.microsoft.com/office/drawing/2014/chart" uri="{C3380CC4-5D6E-409C-BE32-E72D297353CC}">
              <c16:uniqueId val="{00000001-8D9A-4DC4-940A-42F3A08A9A5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102.4973420989824</c:v>
                </c:pt>
                <c:pt idx="2">
                  <c:v>100.72902427911214</c:v>
                </c:pt>
                <c:pt idx="3">
                  <c:v>101.81605155243116</c:v>
                </c:pt>
                <c:pt idx="4">
                  <c:v>99.010609906919228</c:v>
                </c:pt>
                <c:pt idx="5">
                  <c:v>100.99589923843</c:v>
                </c:pt>
                <c:pt idx="6">
                  <c:v>97.947449499880662</c:v>
                </c:pt>
                <c:pt idx="7">
                  <c:v>99.116925947623074</c:v>
                </c:pt>
                <c:pt idx="8">
                  <c:v>97.116448610297468</c:v>
                </c:pt>
                <c:pt idx="9">
                  <c:v>99.524832389507253</c:v>
                </c:pt>
                <c:pt idx="10">
                  <c:v>96.864761656794457</c:v>
                </c:pt>
                <c:pt idx="11">
                  <c:v>98.850050988305242</c:v>
                </c:pt>
                <c:pt idx="12">
                  <c:v>97.142485191694334</c:v>
                </c:pt>
                <c:pt idx="13">
                  <c:v>99.657185011607979</c:v>
                </c:pt>
                <c:pt idx="14">
                  <c:v>97.070884592852963</c:v>
                </c:pt>
                <c:pt idx="15">
                  <c:v>98.379222808045313</c:v>
                </c:pt>
                <c:pt idx="16">
                  <c:v>96.500249517238387</c:v>
                </c:pt>
                <c:pt idx="17">
                  <c:v>98.693831499924059</c:v>
                </c:pt>
                <c:pt idx="18">
                  <c:v>95.612836034628657</c:v>
                </c:pt>
                <c:pt idx="19">
                  <c:v>96.992774848662364</c:v>
                </c:pt>
                <c:pt idx="20">
                  <c:v>95.688776063702846</c:v>
                </c:pt>
                <c:pt idx="21">
                  <c:v>98.761092668532626</c:v>
                </c:pt>
                <c:pt idx="22">
                  <c:v>95.506519993924798</c:v>
                </c:pt>
                <c:pt idx="23">
                  <c:v>96.91466510447178</c:v>
                </c:pt>
                <c:pt idx="24">
                  <c:v>92.94191672633383</c:v>
                </c:pt>
              </c:numCache>
            </c:numRef>
          </c:val>
          <c:smooth val="0"/>
          <c:extLst>
            <c:ext xmlns:c16="http://schemas.microsoft.com/office/drawing/2014/chart" uri="{C3380CC4-5D6E-409C-BE32-E72D297353CC}">
              <c16:uniqueId val="{00000002-8D9A-4DC4-940A-42F3A08A9A5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D9A-4DC4-940A-42F3A08A9A57}"/>
                </c:ext>
              </c:extLst>
            </c:dLbl>
            <c:dLbl>
              <c:idx val="1"/>
              <c:delete val="1"/>
              <c:extLst>
                <c:ext xmlns:c15="http://schemas.microsoft.com/office/drawing/2012/chart" uri="{CE6537A1-D6FC-4f65-9D91-7224C49458BB}"/>
                <c:ext xmlns:c16="http://schemas.microsoft.com/office/drawing/2014/chart" uri="{C3380CC4-5D6E-409C-BE32-E72D297353CC}">
                  <c16:uniqueId val="{00000004-8D9A-4DC4-940A-42F3A08A9A57}"/>
                </c:ext>
              </c:extLst>
            </c:dLbl>
            <c:dLbl>
              <c:idx val="2"/>
              <c:delete val="1"/>
              <c:extLst>
                <c:ext xmlns:c15="http://schemas.microsoft.com/office/drawing/2012/chart" uri="{CE6537A1-D6FC-4f65-9D91-7224C49458BB}"/>
                <c:ext xmlns:c16="http://schemas.microsoft.com/office/drawing/2014/chart" uri="{C3380CC4-5D6E-409C-BE32-E72D297353CC}">
                  <c16:uniqueId val="{00000005-8D9A-4DC4-940A-42F3A08A9A57}"/>
                </c:ext>
              </c:extLst>
            </c:dLbl>
            <c:dLbl>
              <c:idx val="3"/>
              <c:delete val="1"/>
              <c:extLst>
                <c:ext xmlns:c15="http://schemas.microsoft.com/office/drawing/2012/chart" uri="{CE6537A1-D6FC-4f65-9D91-7224C49458BB}"/>
                <c:ext xmlns:c16="http://schemas.microsoft.com/office/drawing/2014/chart" uri="{C3380CC4-5D6E-409C-BE32-E72D297353CC}">
                  <c16:uniqueId val="{00000006-8D9A-4DC4-940A-42F3A08A9A57}"/>
                </c:ext>
              </c:extLst>
            </c:dLbl>
            <c:dLbl>
              <c:idx val="4"/>
              <c:delete val="1"/>
              <c:extLst>
                <c:ext xmlns:c15="http://schemas.microsoft.com/office/drawing/2012/chart" uri="{CE6537A1-D6FC-4f65-9D91-7224C49458BB}"/>
                <c:ext xmlns:c16="http://schemas.microsoft.com/office/drawing/2014/chart" uri="{C3380CC4-5D6E-409C-BE32-E72D297353CC}">
                  <c16:uniqueId val="{00000007-8D9A-4DC4-940A-42F3A08A9A57}"/>
                </c:ext>
              </c:extLst>
            </c:dLbl>
            <c:dLbl>
              <c:idx val="5"/>
              <c:delete val="1"/>
              <c:extLst>
                <c:ext xmlns:c15="http://schemas.microsoft.com/office/drawing/2012/chart" uri="{CE6537A1-D6FC-4f65-9D91-7224C49458BB}"/>
                <c:ext xmlns:c16="http://schemas.microsoft.com/office/drawing/2014/chart" uri="{C3380CC4-5D6E-409C-BE32-E72D297353CC}">
                  <c16:uniqueId val="{00000008-8D9A-4DC4-940A-42F3A08A9A57}"/>
                </c:ext>
              </c:extLst>
            </c:dLbl>
            <c:dLbl>
              <c:idx val="6"/>
              <c:delete val="1"/>
              <c:extLst>
                <c:ext xmlns:c15="http://schemas.microsoft.com/office/drawing/2012/chart" uri="{CE6537A1-D6FC-4f65-9D91-7224C49458BB}"/>
                <c:ext xmlns:c16="http://schemas.microsoft.com/office/drawing/2014/chart" uri="{C3380CC4-5D6E-409C-BE32-E72D297353CC}">
                  <c16:uniqueId val="{00000009-8D9A-4DC4-940A-42F3A08A9A57}"/>
                </c:ext>
              </c:extLst>
            </c:dLbl>
            <c:dLbl>
              <c:idx val="7"/>
              <c:delete val="1"/>
              <c:extLst>
                <c:ext xmlns:c15="http://schemas.microsoft.com/office/drawing/2012/chart" uri="{CE6537A1-D6FC-4f65-9D91-7224C49458BB}"/>
                <c:ext xmlns:c16="http://schemas.microsoft.com/office/drawing/2014/chart" uri="{C3380CC4-5D6E-409C-BE32-E72D297353CC}">
                  <c16:uniqueId val="{0000000A-8D9A-4DC4-940A-42F3A08A9A57}"/>
                </c:ext>
              </c:extLst>
            </c:dLbl>
            <c:dLbl>
              <c:idx val="8"/>
              <c:delete val="1"/>
              <c:extLst>
                <c:ext xmlns:c15="http://schemas.microsoft.com/office/drawing/2012/chart" uri="{CE6537A1-D6FC-4f65-9D91-7224C49458BB}"/>
                <c:ext xmlns:c16="http://schemas.microsoft.com/office/drawing/2014/chart" uri="{C3380CC4-5D6E-409C-BE32-E72D297353CC}">
                  <c16:uniqueId val="{0000000B-8D9A-4DC4-940A-42F3A08A9A57}"/>
                </c:ext>
              </c:extLst>
            </c:dLbl>
            <c:dLbl>
              <c:idx val="9"/>
              <c:delete val="1"/>
              <c:extLst>
                <c:ext xmlns:c15="http://schemas.microsoft.com/office/drawing/2012/chart" uri="{CE6537A1-D6FC-4f65-9D91-7224C49458BB}"/>
                <c:ext xmlns:c16="http://schemas.microsoft.com/office/drawing/2014/chart" uri="{C3380CC4-5D6E-409C-BE32-E72D297353CC}">
                  <c16:uniqueId val="{0000000C-8D9A-4DC4-940A-42F3A08A9A57}"/>
                </c:ext>
              </c:extLst>
            </c:dLbl>
            <c:dLbl>
              <c:idx val="10"/>
              <c:delete val="1"/>
              <c:extLst>
                <c:ext xmlns:c15="http://schemas.microsoft.com/office/drawing/2012/chart" uri="{CE6537A1-D6FC-4f65-9D91-7224C49458BB}"/>
                <c:ext xmlns:c16="http://schemas.microsoft.com/office/drawing/2014/chart" uri="{C3380CC4-5D6E-409C-BE32-E72D297353CC}">
                  <c16:uniqueId val="{0000000D-8D9A-4DC4-940A-42F3A08A9A57}"/>
                </c:ext>
              </c:extLst>
            </c:dLbl>
            <c:dLbl>
              <c:idx val="11"/>
              <c:delete val="1"/>
              <c:extLst>
                <c:ext xmlns:c15="http://schemas.microsoft.com/office/drawing/2012/chart" uri="{CE6537A1-D6FC-4f65-9D91-7224C49458BB}"/>
                <c:ext xmlns:c16="http://schemas.microsoft.com/office/drawing/2014/chart" uri="{C3380CC4-5D6E-409C-BE32-E72D297353CC}">
                  <c16:uniqueId val="{0000000E-8D9A-4DC4-940A-42F3A08A9A57}"/>
                </c:ext>
              </c:extLst>
            </c:dLbl>
            <c:dLbl>
              <c:idx val="12"/>
              <c:delete val="1"/>
              <c:extLst>
                <c:ext xmlns:c15="http://schemas.microsoft.com/office/drawing/2012/chart" uri="{CE6537A1-D6FC-4f65-9D91-7224C49458BB}"/>
                <c:ext xmlns:c16="http://schemas.microsoft.com/office/drawing/2014/chart" uri="{C3380CC4-5D6E-409C-BE32-E72D297353CC}">
                  <c16:uniqueId val="{0000000F-8D9A-4DC4-940A-42F3A08A9A5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D9A-4DC4-940A-42F3A08A9A57}"/>
                </c:ext>
              </c:extLst>
            </c:dLbl>
            <c:dLbl>
              <c:idx val="14"/>
              <c:delete val="1"/>
              <c:extLst>
                <c:ext xmlns:c15="http://schemas.microsoft.com/office/drawing/2012/chart" uri="{CE6537A1-D6FC-4f65-9D91-7224C49458BB}"/>
                <c:ext xmlns:c16="http://schemas.microsoft.com/office/drawing/2014/chart" uri="{C3380CC4-5D6E-409C-BE32-E72D297353CC}">
                  <c16:uniqueId val="{00000011-8D9A-4DC4-940A-42F3A08A9A57}"/>
                </c:ext>
              </c:extLst>
            </c:dLbl>
            <c:dLbl>
              <c:idx val="15"/>
              <c:delete val="1"/>
              <c:extLst>
                <c:ext xmlns:c15="http://schemas.microsoft.com/office/drawing/2012/chart" uri="{CE6537A1-D6FC-4f65-9D91-7224C49458BB}"/>
                <c:ext xmlns:c16="http://schemas.microsoft.com/office/drawing/2014/chart" uri="{C3380CC4-5D6E-409C-BE32-E72D297353CC}">
                  <c16:uniqueId val="{00000012-8D9A-4DC4-940A-42F3A08A9A57}"/>
                </c:ext>
              </c:extLst>
            </c:dLbl>
            <c:dLbl>
              <c:idx val="16"/>
              <c:delete val="1"/>
              <c:extLst>
                <c:ext xmlns:c15="http://schemas.microsoft.com/office/drawing/2012/chart" uri="{CE6537A1-D6FC-4f65-9D91-7224C49458BB}"/>
                <c:ext xmlns:c16="http://schemas.microsoft.com/office/drawing/2014/chart" uri="{C3380CC4-5D6E-409C-BE32-E72D297353CC}">
                  <c16:uniqueId val="{00000013-8D9A-4DC4-940A-42F3A08A9A57}"/>
                </c:ext>
              </c:extLst>
            </c:dLbl>
            <c:dLbl>
              <c:idx val="17"/>
              <c:delete val="1"/>
              <c:extLst>
                <c:ext xmlns:c15="http://schemas.microsoft.com/office/drawing/2012/chart" uri="{CE6537A1-D6FC-4f65-9D91-7224C49458BB}"/>
                <c:ext xmlns:c16="http://schemas.microsoft.com/office/drawing/2014/chart" uri="{C3380CC4-5D6E-409C-BE32-E72D297353CC}">
                  <c16:uniqueId val="{00000014-8D9A-4DC4-940A-42F3A08A9A57}"/>
                </c:ext>
              </c:extLst>
            </c:dLbl>
            <c:dLbl>
              <c:idx val="18"/>
              <c:delete val="1"/>
              <c:extLst>
                <c:ext xmlns:c15="http://schemas.microsoft.com/office/drawing/2012/chart" uri="{CE6537A1-D6FC-4f65-9D91-7224C49458BB}"/>
                <c:ext xmlns:c16="http://schemas.microsoft.com/office/drawing/2014/chart" uri="{C3380CC4-5D6E-409C-BE32-E72D297353CC}">
                  <c16:uniqueId val="{00000015-8D9A-4DC4-940A-42F3A08A9A57}"/>
                </c:ext>
              </c:extLst>
            </c:dLbl>
            <c:dLbl>
              <c:idx val="19"/>
              <c:delete val="1"/>
              <c:extLst>
                <c:ext xmlns:c15="http://schemas.microsoft.com/office/drawing/2012/chart" uri="{CE6537A1-D6FC-4f65-9D91-7224C49458BB}"/>
                <c:ext xmlns:c16="http://schemas.microsoft.com/office/drawing/2014/chart" uri="{C3380CC4-5D6E-409C-BE32-E72D297353CC}">
                  <c16:uniqueId val="{00000016-8D9A-4DC4-940A-42F3A08A9A57}"/>
                </c:ext>
              </c:extLst>
            </c:dLbl>
            <c:dLbl>
              <c:idx val="20"/>
              <c:delete val="1"/>
              <c:extLst>
                <c:ext xmlns:c15="http://schemas.microsoft.com/office/drawing/2012/chart" uri="{CE6537A1-D6FC-4f65-9D91-7224C49458BB}"/>
                <c:ext xmlns:c16="http://schemas.microsoft.com/office/drawing/2014/chart" uri="{C3380CC4-5D6E-409C-BE32-E72D297353CC}">
                  <c16:uniqueId val="{00000017-8D9A-4DC4-940A-42F3A08A9A57}"/>
                </c:ext>
              </c:extLst>
            </c:dLbl>
            <c:dLbl>
              <c:idx val="21"/>
              <c:delete val="1"/>
              <c:extLst>
                <c:ext xmlns:c15="http://schemas.microsoft.com/office/drawing/2012/chart" uri="{CE6537A1-D6FC-4f65-9D91-7224C49458BB}"/>
                <c:ext xmlns:c16="http://schemas.microsoft.com/office/drawing/2014/chart" uri="{C3380CC4-5D6E-409C-BE32-E72D297353CC}">
                  <c16:uniqueId val="{00000018-8D9A-4DC4-940A-42F3A08A9A57}"/>
                </c:ext>
              </c:extLst>
            </c:dLbl>
            <c:dLbl>
              <c:idx val="22"/>
              <c:delete val="1"/>
              <c:extLst>
                <c:ext xmlns:c15="http://schemas.microsoft.com/office/drawing/2012/chart" uri="{CE6537A1-D6FC-4f65-9D91-7224C49458BB}"/>
                <c:ext xmlns:c16="http://schemas.microsoft.com/office/drawing/2014/chart" uri="{C3380CC4-5D6E-409C-BE32-E72D297353CC}">
                  <c16:uniqueId val="{00000019-8D9A-4DC4-940A-42F3A08A9A57}"/>
                </c:ext>
              </c:extLst>
            </c:dLbl>
            <c:dLbl>
              <c:idx val="23"/>
              <c:delete val="1"/>
              <c:extLst>
                <c:ext xmlns:c15="http://schemas.microsoft.com/office/drawing/2012/chart" uri="{CE6537A1-D6FC-4f65-9D91-7224C49458BB}"/>
                <c:ext xmlns:c16="http://schemas.microsoft.com/office/drawing/2014/chart" uri="{C3380CC4-5D6E-409C-BE32-E72D297353CC}">
                  <c16:uniqueId val="{0000001A-8D9A-4DC4-940A-42F3A08A9A57}"/>
                </c:ext>
              </c:extLst>
            </c:dLbl>
            <c:dLbl>
              <c:idx val="24"/>
              <c:delete val="1"/>
              <c:extLst>
                <c:ext xmlns:c15="http://schemas.microsoft.com/office/drawing/2012/chart" uri="{CE6537A1-D6FC-4f65-9D91-7224C49458BB}"/>
                <c:ext xmlns:c16="http://schemas.microsoft.com/office/drawing/2014/chart" uri="{C3380CC4-5D6E-409C-BE32-E72D297353CC}">
                  <c16:uniqueId val="{0000001B-8D9A-4DC4-940A-42F3A08A9A5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D9A-4DC4-940A-42F3A08A9A5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Ahlen – Münster (367)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270879</v>
      </c>
      <c r="F11" s="238">
        <v>270728</v>
      </c>
      <c r="G11" s="238">
        <v>270109</v>
      </c>
      <c r="H11" s="238">
        <v>265990</v>
      </c>
      <c r="I11" s="265">
        <v>264886</v>
      </c>
      <c r="J11" s="263">
        <v>5993</v>
      </c>
      <c r="K11" s="266">
        <v>2.2624827284190179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14.954647647104427</v>
      </c>
      <c r="E13" s="115">
        <v>40509</v>
      </c>
      <c r="F13" s="114">
        <v>39641</v>
      </c>
      <c r="G13" s="114">
        <v>39617</v>
      </c>
      <c r="H13" s="114">
        <v>39755</v>
      </c>
      <c r="I13" s="140">
        <v>38694</v>
      </c>
      <c r="J13" s="115">
        <v>1815</v>
      </c>
      <c r="K13" s="116">
        <v>4.6906497131338192</v>
      </c>
    </row>
    <row r="14" spans="1:255" ht="14.1" customHeight="1" x14ac:dyDescent="0.2">
      <c r="A14" s="306" t="s">
        <v>230</v>
      </c>
      <c r="B14" s="307"/>
      <c r="C14" s="308"/>
      <c r="D14" s="113">
        <v>56.908804300074941</v>
      </c>
      <c r="E14" s="115">
        <v>154154</v>
      </c>
      <c r="F14" s="114">
        <v>155125</v>
      </c>
      <c r="G14" s="114">
        <v>155187</v>
      </c>
      <c r="H14" s="114">
        <v>151907</v>
      </c>
      <c r="I14" s="140">
        <v>152309</v>
      </c>
      <c r="J14" s="115">
        <v>1845</v>
      </c>
      <c r="K14" s="116">
        <v>1.2113532358560557</v>
      </c>
    </row>
    <row r="15" spans="1:255" ht="14.1" customHeight="1" x14ac:dyDescent="0.2">
      <c r="A15" s="306" t="s">
        <v>231</v>
      </c>
      <c r="B15" s="307"/>
      <c r="C15" s="308"/>
      <c r="D15" s="113">
        <v>13.630809328150207</v>
      </c>
      <c r="E15" s="115">
        <v>36923</v>
      </c>
      <c r="F15" s="114">
        <v>36823</v>
      </c>
      <c r="G15" s="114">
        <v>36680</v>
      </c>
      <c r="H15" s="114">
        <v>36085</v>
      </c>
      <c r="I15" s="140">
        <v>35897</v>
      </c>
      <c r="J15" s="115">
        <v>1026</v>
      </c>
      <c r="K15" s="116">
        <v>2.8581775635847007</v>
      </c>
    </row>
    <row r="16" spans="1:255" ht="14.1" customHeight="1" x14ac:dyDescent="0.2">
      <c r="A16" s="306" t="s">
        <v>232</v>
      </c>
      <c r="B16" s="307"/>
      <c r="C16" s="308"/>
      <c r="D16" s="113">
        <v>14.195637166410094</v>
      </c>
      <c r="E16" s="115">
        <v>38453</v>
      </c>
      <c r="F16" s="114">
        <v>38293</v>
      </c>
      <c r="G16" s="114">
        <v>37757</v>
      </c>
      <c r="H16" s="114">
        <v>37398</v>
      </c>
      <c r="I16" s="140">
        <v>37134</v>
      </c>
      <c r="J16" s="115">
        <v>1319</v>
      </c>
      <c r="K16" s="116">
        <v>3.5520008617439545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0.71729443773788293</v>
      </c>
      <c r="E18" s="115">
        <v>1943</v>
      </c>
      <c r="F18" s="114">
        <v>1805</v>
      </c>
      <c r="G18" s="114">
        <v>1832</v>
      </c>
      <c r="H18" s="114">
        <v>1802</v>
      </c>
      <c r="I18" s="140">
        <v>1785</v>
      </c>
      <c r="J18" s="115">
        <v>158</v>
      </c>
      <c r="K18" s="116">
        <v>8.8515406162464991</v>
      </c>
    </row>
    <row r="19" spans="1:255" ht="14.1" customHeight="1" x14ac:dyDescent="0.2">
      <c r="A19" s="306" t="s">
        <v>235</v>
      </c>
      <c r="B19" s="307" t="s">
        <v>236</v>
      </c>
      <c r="C19" s="308"/>
      <c r="D19" s="113">
        <v>0.43451135008620084</v>
      </c>
      <c r="E19" s="115">
        <v>1177</v>
      </c>
      <c r="F19" s="114">
        <v>1042</v>
      </c>
      <c r="G19" s="114">
        <v>1072</v>
      </c>
      <c r="H19" s="114">
        <v>1079</v>
      </c>
      <c r="I19" s="140">
        <v>1065</v>
      </c>
      <c r="J19" s="115">
        <v>112</v>
      </c>
      <c r="K19" s="116">
        <v>10.51643192488263</v>
      </c>
    </row>
    <row r="20" spans="1:255" ht="14.1" customHeight="1" x14ac:dyDescent="0.2">
      <c r="A20" s="306">
        <v>12</v>
      </c>
      <c r="B20" s="307" t="s">
        <v>237</v>
      </c>
      <c r="C20" s="308"/>
      <c r="D20" s="113">
        <v>1.1230106431284816</v>
      </c>
      <c r="E20" s="115">
        <v>3042</v>
      </c>
      <c r="F20" s="114">
        <v>3033</v>
      </c>
      <c r="G20" s="114">
        <v>3102</v>
      </c>
      <c r="H20" s="114">
        <v>3034</v>
      </c>
      <c r="I20" s="140">
        <v>2965</v>
      </c>
      <c r="J20" s="115">
        <v>77</v>
      </c>
      <c r="K20" s="116">
        <v>2.5969645868465432</v>
      </c>
    </row>
    <row r="21" spans="1:255" ht="14.1" customHeight="1" x14ac:dyDescent="0.2">
      <c r="A21" s="306">
        <v>21</v>
      </c>
      <c r="B21" s="307" t="s">
        <v>238</v>
      </c>
      <c r="C21" s="308"/>
      <c r="D21" s="113">
        <v>0.24291288730392538</v>
      </c>
      <c r="E21" s="115">
        <v>658</v>
      </c>
      <c r="F21" s="114">
        <v>656</v>
      </c>
      <c r="G21" s="114">
        <v>677</v>
      </c>
      <c r="H21" s="114">
        <v>683</v>
      </c>
      <c r="I21" s="140">
        <v>683</v>
      </c>
      <c r="J21" s="115">
        <v>-25</v>
      </c>
      <c r="K21" s="116">
        <v>-3.6603221083455346</v>
      </c>
    </row>
    <row r="22" spans="1:255" ht="14.1" customHeight="1" x14ac:dyDescent="0.2">
      <c r="A22" s="306">
        <v>22</v>
      </c>
      <c r="B22" s="307" t="s">
        <v>239</v>
      </c>
      <c r="C22" s="308"/>
      <c r="D22" s="113">
        <v>1.7273395132143872</v>
      </c>
      <c r="E22" s="115">
        <v>4679</v>
      </c>
      <c r="F22" s="114">
        <v>4602</v>
      </c>
      <c r="G22" s="114">
        <v>4675</v>
      </c>
      <c r="H22" s="114">
        <v>4611</v>
      </c>
      <c r="I22" s="140">
        <v>4668</v>
      </c>
      <c r="J22" s="115">
        <v>11</v>
      </c>
      <c r="K22" s="116">
        <v>0.23564695801199656</v>
      </c>
    </row>
    <row r="23" spans="1:255" ht="14.1" customHeight="1" x14ac:dyDescent="0.2">
      <c r="A23" s="306">
        <v>23</v>
      </c>
      <c r="B23" s="307" t="s">
        <v>240</v>
      </c>
      <c r="C23" s="308"/>
      <c r="D23" s="113">
        <v>0.73501452678133039</v>
      </c>
      <c r="E23" s="115">
        <v>1991</v>
      </c>
      <c r="F23" s="114">
        <v>2005</v>
      </c>
      <c r="G23" s="114">
        <v>2002</v>
      </c>
      <c r="H23" s="114">
        <v>2001</v>
      </c>
      <c r="I23" s="140">
        <v>1995</v>
      </c>
      <c r="J23" s="115">
        <v>-4</v>
      </c>
      <c r="K23" s="116">
        <v>-0.20050125313283207</v>
      </c>
    </row>
    <row r="24" spans="1:255" ht="14.1" customHeight="1" x14ac:dyDescent="0.2">
      <c r="A24" s="306">
        <v>24</v>
      </c>
      <c r="B24" s="307" t="s">
        <v>241</v>
      </c>
      <c r="C24" s="308"/>
      <c r="D24" s="113">
        <v>3.0308735634729898</v>
      </c>
      <c r="E24" s="115">
        <v>8210</v>
      </c>
      <c r="F24" s="114">
        <v>8251</v>
      </c>
      <c r="G24" s="114">
        <v>8473</v>
      </c>
      <c r="H24" s="114">
        <v>8399</v>
      </c>
      <c r="I24" s="140">
        <v>8384</v>
      </c>
      <c r="J24" s="115">
        <v>-174</v>
      </c>
      <c r="K24" s="116">
        <v>-2.0753816793893129</v>
      </c>
    </row>
    <row r="25" spans="1:255" ht="14.1" customHeight="1" x14ac:dyDescent="0.2">
      <c r="A25" s="306">
        <v>25</v>
      </c>
      <c r="B25" s="307" t="s">
        <v>242</v>
      </c>
      <c r="C25" s="308"/>
      <c r="D25" s="113">
        <v>4.1882168791231509</v>
      </c>
      <c r="E25" s="115">
        <v>11345</v>
      </c>
      <c r="F25" s="114">
        <v>11443</v>
      </c>
      <c r="G25" s="114">
        <v>11559</v>
      </c>
      <c r="H25" s="114">
        <v>11502</v>
      </c>
      <c r="I25" s="140">
        <v>11557</v>
      </c>
      <c r="J25" s="115">
        <v>-212</v>
      </c>
      <c r="K25" s="116">
        <v>-1.8343860863545902</v>
      </c>
    </row>
    <row r="26" spans="1:255" ht="14.1" customHeight="1" x14ac:dyDescent="0.2">
      <c r="A26" s="306">
        <v>26</v>
      </c>
      <c r="B26" s="307" t="s">
        <v>243</v>
      </c>
      <c r="C26" s="308"/>
      <c r="D26" s="113">
        <v>2.7314778923430758</v>
      </c>
      <c r="E26" s="115">
        <v>7399</v>
      </c>
      <c r="F26" s="114">
        <v>7465</v>
      </c>
      <c r="G26" s="114">
        <v>7512</v>
      </c>
      <c r="H26" s="114">
        <v>7284</v>
      </c>
      <c r="I26" s="140">
        <v>7281</v>
      </c>
      <c r="J26" s="115">
        <v>118</v>
      </c>
      <c r="K26" s="116">
        <v>1.6206565032275786</v>
      </c>
    </row>
    <row r="27" spans="1:255" ht="14.1" customHeight="1" x14ac:dyDescent="0.2">
      <c r="A27" s="306">
        <v>27</v>
      </c>
      <c r="B27" s="307" t="s">
        <v>244</v>
      </c>
      <c r="C27" s="308"/>
      <c r="D27" s="113">
        <v>2.200982726604868</v>
      </c>
      <c r="E27" s="115">
        <v>5962</v>
      </c>
      <c r="F27" s="114">
        <v>5978</v>
      </c>
      <c r="G27" s="114">
        <v>5995</v>
      </c>
      <c r="H27" s="114">
        <v>5874</v>
      </c>
      <c r="I27" s="140">
        <v>5870</v>
      </c>
      <c r="J27" s="115">
        <v>92</v>
      </c>
      <c r="K27" s="116">
        <v>1.5672913117546849</v>
      </c>
    </row>
    <row r="28" spans="1:255" ht="14.1" customHeight="1" x14ac:dyDescent="0.2">
      <c r="A28" s="306">
        <v>28</v>
      </c>
      <c r="B28" s="307" t="s">
        <v>245</v>
      </c>
      <c r="C28" s="308"/>
      <c r="D28" s="113">
        <v>0.22703864086917036</v>
      </c>
      <c r="E28" s="115">
        <v>615</v>
      </c>
      <c r="F28" s="114">
        <v>623</v>
      </c>
      <c r="G28" s="114">
        <v>661</v>
      </c>
      <c r="H28" s="114">
        <v>659</v>
      </c>
      <c r="I28" s="140">
        <v>653</v>
      </c>
      <c r="J28" s="115">
        <v>-38</v>
      </c>
      <c r="K28" s="116">
        <v>-5.8192955589586521</v>
      </c>
    </row>
    <row r="29" spans="1:255" ht="14.1" customHeight="1" x14ac:dyDescent="0.2">
      <c r="A29" s="306">
        <v>29</v>
      </c>
      <c r="B29" s="307" t="s">
        <v>246</v>
      </c>
      <c r="C29" s="308"/>
      <c r="D29" s="113">
        <v>2.9780824648643858</v>
      </c>
      <c r="E29" s="115">
        <v>8067</v>
      </c>
      <c r="F29" s="114">
        <v>7727</v>
      </c>
      <c r="G29" s="114">
        <v>7721</v>
      </c>
      <c r="H29" s="114">
        <v>7932</v>
      </c>
      <c r="I29" s="140">
        <v>7916</v>
      </c>
      <c r="J29" s="115">
        <v>151</v>
      </c>
      <c r="K29" s="116">
        <v>1.9075290550783224</v>
      </c>
    </row>
    <row r="30" spans="1:255" ht="14.1" customHeight="1" x14ac:dyDescent="0.2">
      <c r="A30" s="306" t="s">
        <v>247</v>
      </c>
      <c r="B30" s="307" t="s">
        <v>248</v>
      </c>
      <c r="C30" s="308"/>
      <c r="D30" s="113">
        <v>1.6723334034753525</v>
      </c>
      <c r="E30" s="115">
        <v>4530</v>
      </c>
      <c r="F30" s="114">
        <v>4115</v>
      </c>
      <c r="G30" s="114">
        <v>4161</v>
      </c>
      <c r="H30" s="114">
        <v>4424</v>
      </c>
      <c r="I30" s="140">
        <v>4444</v>
      </c>
      <c r="J30" s="115">
        <v>86</v>
      </c>
      <c r="K30" s="116">
        <v>1.9351935193519352</v>
      </c>
    </row>
    <row r="31" spans="1:255" ht="14.1" customHeight="1" x14ac:dyDescent="0.2">
      <c r="A31" s="306" t="s">
        <v>249</v>
      </c>
      <c r="B31" s="307" t="s">
        <v>250</v>
      </c>
      <c r="C31" s="308"/>
      <c r="D31" s="113">
        <v>1.2917206575629709</v>
      </c>
      <c r="E31" s="115">
        <v>3499</v>
      </c>
      <c r="F31" s="114">
        <v>3572</v>
      </c>
      <c r="G31" s="114">
        <v>3521</v>
      </c>
      <c r="H31" s="114">
        <v>3472</v>
      </c>
      <c r="I31" s="140">
        <v>3436</v>
      </c>
      <c r="J31" s="115">
        <v>63</v>
      </c>
      <c r="K31" s="116">
        <v>1.8335273573923165</v>
      </c>
    </row>
    <row r="32" spans="1:255" ht="14.1" customHeight="1" x14ac:dyDescent="0.2">
      <c r="A32" s="306">
        <v>31</v>
      </c>
      <c r="B32" s="307" t="s">
        <v>251</v>
      </c>
      <c r="C32" s="308"/>
      <c r="D32" s="113">
        <v>1.0266576589547363</v>
      </c>
      <c r="E32" s="115">
        <v>2781</v>
      </c>
      <c r="F32" s="114">
        <v>2727</v>
      </c>
      <c r="G32" s="114">
        <v>2685</v>
      </c>
      <c r="H32" s="114">
        <v>2641</v>
      </c>
      <c r="I32" s="140">
        <v>2632</v>
      </c>
      <c r="J32" s="115">
        <v>149</v>
      </c>
      <c r="K32" s="116">
        <v>5.6610942249240122</v>
      </c>
    </row>
    <row r="33" spans="1:11" ht="14.1" customHeight="1" x14ac:dyDescent="0.2">
      <c r="A33" s="306">
        <v>32</v>
      </c>
      <c r="B33" s="307" t="s">
        <v>252</v>
      </c>
      <c r="C33" s="308"/>
      <c r="D33" s="113">
        <v>1.3352825431281126</v>
      </c>
      <c r="E33" s="115">
        <v>3617</v>
      </c>
      <c r="F33" s="114">
        <v>3534</v>
      </c>
      <c r="G33" s="114">
        <v>3580</v>
      </c>
      <c r="H33" s="114">
        <v>3604</v>
      </c>
      <c r="I33" s="140">
        <v>3563</v>
      </c>
      <c r="J33" s="115">
        <v>54</v>
      </c>
      <c r="K33" s="116">
        <v>1.5155767611563289</v>
      </c>
    </row>
    <row r="34" spans="1:11" ht="14.1" customHeight="1" x14ac:dyDescent="0.2">
      <c r="A34" s="306">
        <v>33</v>
      </c>
      <c r="B34" s="307" t="s">
        <v>253</v>
      </c>
      <c r="C34" s="308"/>
      <c r="D34" s="113">
        <v>0.8963411707810498</v>
      </c>
      <c r="E34" s="115">
        <v>2428</v>
      </c>
      <c r="F34" s="114">
        <v>2422</v>
      </c>
      <c r="G34" s="114">
        <v>2489</v>
      </c>
      <c r="H34" s="114">
        <v>2395</v>
      </c>
      <c r="I34" s="140">
        <v>2368</v>
      </c>
      <c r="J34" s="115">
        <v>60</v>
      </c>
      <c r="K34" s="116">
        <v>2.5337837837837838</v>
      </c>
    </row>
    <row r="35" spans="1:11" ht="14.1" customHeight="1" x14ac:dyDescent="0.2">
      <c r="A35" s="306">
        <v>34</v>
      </c>
      <c r="B35" s="307" t="s">
        <v>254</v>
      </c>
      <c r="C35" s="308"/>
      <c r="D35" s="113">
        <v>1.8720535737358748</v>
      </c>
      <c r="E35" s="115">
        <v>5071</v>
      </c>
      <c r="F35" s="114">
        <v>5018</v>
      </c>
      <c r="G35" s="114">
        <v>5028</v>
      </c>
      <c r="H35" s="114">
        <v>4971</v>
      </c>
      <c r="I35" s="140">
        <v>4973</v>
      </c>
      <c r="J35" s="115">
        <v>98</v>
      </c>
      <c r="K35" s="116">
        <v>1.9706414639050875</v>
      </c>
    </row>
    <row r="36" spans="1:11" ht="14.1" customHeight="1" x14ac:dyDescent="0.2">
      <c r="A36" s="306">
        <v>41</v>
      </c>
      <c r="B36" s="307" t="s">
        <v>255</v>
      </c>
      <c r="C36" s="308"/>
      <c r="D36" s="113">
        <v>1.480734940693077</v>
      </c>
      <c r="E36" s="115">
        <v>4011</v>
      </c>
      <c r="F36" s="114">
        <v>4049</v>
      </c>
      <c r="G36" s="114">
        <v>4019</v>
      </c>
      <c r="H36" s="114">
        <v>3959</v>
      </c>
      <c r="I36" s="140">
        <v>3998</v>
      </c>
      <c r="J36" s="115">
        <v>13</v>
      </c>
      <c r="K36" s="116">
        <v>0.32516258129064535</v>
      </c>
    </row>
    <row r="37" spans="1:11" ht="14.1" customHeight="1" x14ac:dyDescent="0.2">
      <c r="A37" s="306">
        <v>42</v>
      </c>
      <c r="B37" s="307" t="s">
        <v>256</v>
      </c>
      <c r="C37" s="308"/>
      <c r="D37" s="113">
        <v>0.1210872751302242</v>
      </c>
      <c r="E37" s="115">
        <v>328</v>
      </c>
      <c r="F37" s="114">
        <v>333</v>
      </c>
      <c r="G37" s="114">
        <v>323</v>
      </c>
      <c r="H37" s="114">
        <v>336</v>
      </c>
      <c r="I37" s="140">
        <v>330</v>
      </c>
      <c r="J37" s="115">
        <v>-2</v>
      </c>
      <c r="K37" s="116">
        <v>-0.60606060606060608</v>
      </c>
    </row>
    <row r="38" spans="1:11" ht="14.1" customHeight="1" x14ac:dyDescent="0.2">
      <c r="A38" s="306">
        <v>43</v>
      </c>
      <c r="B38" s="307" t="s">
        <v>257</v>
      </c>
      <c r="C38" s="308"/>
      <c r="D38" s="113">
        <v>3.7068211267761622</v>
      </c>
      <c r="E38" s="115">
        <v>10041</v>
      </c>
      <c r="F38" s="114">
        <v>9968</v>
      </c>
      <c r="G38" s="114">
        <v>9929</v>
      </c>
      <c r="H38" s="114">
        <v>9676</v>
      </c>
      <c r="I38" s="140">
        <v>9608</v>
      </c>
      <c r="J38" s="115">
        <v>433</v>
      </c>
      <c r="K38" s="116">
        <v>4.5066611157368861</v>
      </c>
    </row>
    <row r="39" spans="1:11" ht="14.1" customHeight="1" x14ac:dyDescent="0.2">
      <c r="A39" s="306">
        <v>51</v>
      </c>
      <c r="B39" s="307" t="s">
        <v>258</v>
      </c>
      <c r="C39" s="308"/>
      <c r="D39" s="113">
        <v>5.4972884572078309</v>
      </c>
      <c r="E39" s="115">
        <v>14891</v>
      </c>
      <c r="F39" s="114">
        <v>14787</v>
      </c>
      <c r="G39" s="114">
        <v>14763</v>
      </c>
      <c r="H39" s="114">
        <v>14416</v>
      </c>
      <c r="I39" s="140">
        <v>13713</v>
      </c>
      <c r="J39" s="115">
        <v>1178</v>
      </c>
      <c r="K39" s="116">
        <v>8.5903886822722964</v>
      </c>
    </row>
    <row r="40" spans="1:11" ht="14.1" customHeight="1" x14ac:dyDescent="0.2">
      <c r="A40" s="306" t="s">
        <v>259</v>
      </c>
      <c r="B40" s="307" t="s">
        <v>260</v>
      </c>
      <c r="C40" s="308"/>
      <c r="D40" s="113">
        <v>4.9346756300783747</v>
      </c>
      <c r="E40" s="115">
        <v>13367</v>
      </c>
      <c r="F40" s="114">
        <v>13250</v>
      </c>
      <c r="G40" s="114">
        <v>13216</v>
      </c>
      <c r="H40" s="114">
        <v>12903</v>
      </c>
      <c r="I40" s="140">
        <v>12220</v>
      </c>
      <c r="J40" s="115">
        <v>1147</v>
      </c>
      <c r="K40" s="116">
        <v>9.3862520458265131</v>
      </c>
    </row>
    <row r="41" spans="1:11" ht="14.1" customHeight="1" x14ac:dyDescent="0.2">
      <c r="A41" s="306"/>
      <c r="B41" s="307" t="s">
        <v>261</v>
      </c>
      <c r="C41" s="308"/>
      <c r="D41" s="113">
        <v>4.1306265897319463</v>
      </c>
      <c r="E41" s="115">
        <v>11189</v>
      </c>
      <c r="F41" s="114">
        <v>11068</v>
      </c>
      <c r="G41" s="114">
        <v>11099</v>
      </c>
      <c r="H41" s="114">
        <v>10739</v>
      </c>
      <c r="I41" s="140">
        <v>10029</v>
      </c>
      <c r="J41" s="115">
        <v>1160</v>
      </c>
      <c r="K41" s="116">
        <v>11.566457273905673</v>
      </c>
    </row>
    <row r="42" spans="1:11" ht="14.1" customHeight="1" x14ac:dyDescent="0.2">
      <c r="A42" s="306">
        <v>52</v>
      </c>
      <c r="B42" s="307" t="s">
        <v>262</v>
      </c>
      <c r="C42" s="308"/>
      <c r="D42" s="113">
        <v>2.597100550430266</v>
      </c>
      <c r="E42" s="115">
        <v>7035</v>
      </c>
      <c r="F42" s="114">
        <v>7048</v>
      </c>
      <c r="G42" s="114">
        <v>7081</v>
      </c>
      <c r="H42" s="114">
        <v>7034</v>
      </c>
      <c r="I42" s="140">
        <v>6998</v>
      </c>
      <c r="J42" s="115">
        <v>37</v>
      </c>
      <c r="K42" s="116">
        <v>0.52872249214061162</v>
      </c>
    </row>
    <row r="43" spans="1:11" ht="14.1" customHeight="1" x14ac:dyDescent="0.2">
      <c r="A43" s="306" t="s">
        <v>263</v>
      </c>
      <c r="B43" s="307" t="s">
        <v>264</v>
      </c>
      <c r="C43" s="308"/>
      <c r="D43" s="113">
        <v>2.3176399794742304</v>
      </c>
      <c r="E43" s="115">
        <v>6278</v>
      </c>
      <c r="F43" s="114">
        <v>6289</v>
      </c>
      <c r="G43" s="114">
        <v>6297</v>
      </c>
      <c r="H43" s="114">
        <v>6239</v>
      </c>
      <c r="I43" s="140">
        <v>6217</v>
      </c>
      <c r="J43" s="115">
        <v>61</v>
      </c>
      <c r="K43" s="116">
        <v>0.98118063374617981</v>
      </c>
    </row>
    <row r="44" spans="1:11" ht="14.1" customHeight="1" x14ac:dyDescent="0.2">
      <c r="A44" s="306">
        <v>53</v>
      </c>
      <c r="B44" s="307" t="s">
        <v>265</v>
      </c>
      <c r="C44" s="308"/>
      <c r="D44" s="113">
        <v>0.75974881773780911</v>
      </c>
      <c r="E44" s="115">
        <v>2058</v>
      </c>
      <c r="F44" s="114">
        <v>2045</v>
      </c>
      <c r="G44" s="114">
        <v>2047</v>
      </c>
      <c r="H44" s="114">
        <v>2064</v>
      </c>
      <c r="I44" s="140">
        <v>2024</v>
      </c>
      <c r="J44" s="115">
        <v>34</v>
      </c>
      <c r="K44" s="116">
        <v>1.6798418972332017</v>
      </c>
    </row>
    <row r="45" spans="1:11" ht="14.1" customHeight="1" x14ac:dyDescent="0.2">
      <c r="A45" s="306" t="s">
        <v>266</v>
      </c>
      <c r="B45" s="307" t="s">
        <v>267</v>
      </c>
      <c r="C45" s="308"/>
      <c r="D45" s="113">
        <v>0.6947751579118352</v>
      </c>
      <c r="E45" s="115">
        <v>1882</v>
      </c>
      <c r="F45" s="114">
        <v>1875</v>
      </c>
      <c r="G45" s="114">
        <v>1886</v>
      </c>
      <c r="H45" s="114">
        <v>1895</v>
      </c>
      <c r="I45" s="140">
        <v>1859</v>
      </c>
      <c r="J45" s="115">
        <v>23</v>
      </c>
      <c r="K45" s="116">
        <v>1.2372243141473911</v>
      </c>
    </row>
    <row r="46" spans="1:11" ht="14.1" customHeight="1" x14ac:dyDescent="0.2">
      <c r="A46" s="306">
        <v>54</v>
      </c>
      <c r="B46" s="307" t="s">
        <v>268</v>
      </c>
      <c r="C46" s="308"/>
      <c r="D46" s="113">
        <v>2.6668734010388402</v>
      </c>
      <c r="E46" s="115">
        <v>7224</v>
      </c>
      <c r="F46" s="114">
        <v>7172</v>
      </c>
      <c r="G46" s="114">
        <v>7075</v>
      </c>
      <c r="H46" s="114">
        <v>6843</v>
      </c>
      <c r="I46" s="140">
        <v>6757</v>
      </c>
      <c r="J46" s="115">
        <v>467</v>
      </c>
      <c r="K46" s="116">
        <v>6.9113511913571113</v>
      </c>
    </row>
    <row r="47" spans="1:11" ht="14.1" customHeight="1" x14ac:dyDescent="0.2">
      <c r="A47" s="306">
        <v>61</v>
      </c>
      <c r="B47" s="307" t="s">
        <v>269</v>
      </c>
      <c r="C47" s="308"/>
      <c r="D47" s="113">
        <v>3.3598027163419828</v>
      </c>
      <c r="E47" s="115">
        <v>9101</v>
      </c>
      <c r="F47" s="114">
        <v>9128</v>
      </c>
      <c r="G47" s="114">
        <v>9225</v>
      </c>
      <c r="H47" s="114">
        <v>8926</v>
      </c>
      <c r="I47" s="140">
        <v>8966</v>
      </c>
      <c r="J47" s="115">
        <v>135</v>
      </c>
      <c r="K47" s="116">
        <v>1.5056881552531787</v>
      </c>
    </row>
    <row r="48" spans="1:11" ht="14.1" customHeight="1" x14ac:dyDescent="0.2">
      <c r="A48" s="306">
        <v>62</v>
      </c>
      <c r="B48" s="307" t="s">
        <v>270</v>
      </c>
      <c r="C48" s="308"/>
      <c r="D48" s="113">
        <v>5.4360064825992414</v>
      </c>
      <c r="E48" s="115">
        <v>14725</v>
      </c>
      <c r="F48" s="114">
        <v>14927</v>
      </c>
      <c r="G48" s="114">
        <v>14838</v>
      </c>
      <c r="H48" s="114">
        <v>14506</v>
      </c>
      <c r="I48" s="140">
        <v>14574</v>
      </c>
      <c r="J48" s="115">
        <v>151</v>
      </c>
      <c r="K48" s="116">
        <v>1.0360916700974339</v>
      </c>
    </row>
    <row r="49" spans="1:11" ht="14.1" customHeight="1" x14ac:dyDescent="0.2">
      <c r="A49" s="306">
        <v>63</v>
      </c>
      <c r="B49" s="307" t="s">
        <v>271</v>
      </c>
      <c r="C49" s="308"/>
      <c r="D49" s="113">
        <v>1.8990028758227844</v>
      </c>
      <c r="E49" s="115">
        <v>5144</v>
      </c>
      <c r="F49" s="114">
        <v>5554</v>
      </c>
      <c r="G49" s="114">
        <v>5506</v>
      </c>
      <c r="H49" s="114">
        <v>5438</v>
      </c>
      <c r="I49" s="140">
        <v>5324</v>
      </c>
      <c r="J49" s="115">
        <v>-180</v>
      </c>
      <c r="K49" s="116">
        <v>-3.3809166040570999</v>
      </c>
    </row>
    <row r="50" spans="1:11" ht="14.1" customHeight="1" x14ac:dyDescent="0.2">
      <c r="A50" s="306" t="s">
        <v>272</v>
      </c>
      <c r="B50" s="307" t="s">
        <v>273</v>
      </c>
      <c r="C50" s="308"/>
      <c r="D50" s="113">
        <v>0.30050317669512955</v>
      </c>
      <c r="E50" s="115">
        <v>814</v>
      </c>
      <c r="F50" s="114">
        <v>846</v>
      </c>
      <c r="G50" s="114">
        <v>850</v>
      </c>
      <c r="H50" s="114">
        <v>778</v>
      </c>
      <c r="I50" s="140">
        <v>820</v>
      </c>
      <c r="J50" s="115">
        <v>-6</v>
      </c>
      <c r="K50" s="116">
        <v>-0.73170731707317072</v>
      </c>
    </row>
    <row r="51" spans="1:11" ht="14.1" customHeight="1" x14ac:dyDescent="0.2">
      <c r="A51" s="306" t="s">
        <v>274</v>
      </c>
      <c r="B51" s="307" t="s">
        <v>275</v>
      </c>
      <c r="C51" s="308"/>
      <c r="D51" s="113">
        <v>1.2304386829543819</v>
      </c>
      <c r="E51" s="115">
        <v>3333</v>
      </c>
      <c r="F51" s="114">
        <v>3675</v>
      </c>
      <c r="G51" s="114">
        <v>3574</v>
      </c>
      <c r="H51" s="114">
        <v>3595</v>
      </c>
      <c r="I51" s="140">
        <v>3500</v>
      </c>
      <c r="J51" s="115">
        <v>-167</v>
      </c>
      <c r="K51" s="116">
        <v>-4.7714285714285714</v>
      </c>
    </row>
    <row r="52" spans="1:11" ht="14.1" customHeight="1" x14ac:dyDescent="0.2">
      <c r="A52" s="306">
        <v>71</v>
      </c>
      <c r="B52" s="307" t="s">
        <v>276</v>
      </c>
      <c r="C52" s="308"/>
      <c r="D52" s="113">
        <v>12.424366599108827</v>
      </c>
      <c r="E52" s="115">
        <v>33655</v>
      </c>
      <c r="F52" s="114">
        <v>33663</v>
      </c>
      <c r="G52" s="114">
        <v>33517</v>
      </c>
      <c r="H52" s="114">
        <v>33111</v>
      </c>
      <c r="I52" s="140">
        <v>33032</v>
      </c>
      <c r="J52" s="115">
        <v>623</v>
      </c>
      <c r="K52" s="116">
        <v>1.8860498910147736</v>
      </c>
    </row>
    <row r="53" spans="1:11" ht="14.1" customHeight="1" x14ac:dyDescent="0.2">
      <c r="A53" s="306" t="s">
        <v>277</v>
      </c>
      <c r="B53" s="307" t="s">
        <v>278</v>
      </c>
      <c r="C53" s="308"/>
      <c r="D53" s="113">
        <v>4.5799046806876875</v>
      </c>
      <c r="E53" s="115">
        <v>12406</v>
      </c>
      <c r="F53" s="114">
        <v>12474</v>
      </c>
      <c r="G53" s="114">
        <v>12401</v>
      </c>
      <c r="H53" s="114">
        <v>12154</v>
      </c>
      <c r="I53" s="140">
        <v>12064</v>
      </c>
      <c r="J53" s="115">
        <v>342</v>
      </c>
      <c r="K53" s="116">
        <v>2.8348806366047747</v>
      </c>
    </row>
    <row r="54" spans="1:11" ht="14.1" customHeight="1" x14ac:dyDescent="0.2">
      <c r="A54" s="306" t="s">
        <v>279</v>
      </c>
      <c r="B54" s="307" t="s">
        <v>280</v>
      </c>
      <c r="C54" s="308"/>
      <c r="D54" s="113">
        <v>6.644295054249314</v>
      </c>
      <c r="E54" s="115">
        <v>17998</v>
      </c>
      <c r="F54" s="114">
        <v>17964</v>
      </c>
      <c r="G54" s="114">
        <v>17919</v>
      </c>
      <c r="H54" s="114">
        <v>17809</v>
      </c>
      <c r="I54" s="140">
        <v>17868</v>
      </c>
      <c r="J54" s="115">
        <v>130</v>
      </c>
      <c r="K54" s="116">
        <v>0.72755764495186925</v>
      </c>
    </row>
    <row r="55" spans="1:11" ht="14.1" customHeight="1" x14ac:dyDescent="0.2">
      <c r="A55" s="306">
        <v>72</v>
      </c>
      <c r="B55" s="307" t="s">
        <v>281</v>
      </c>
      <c r="C55" s="308"/>
      <c r="D55" s="113">
        <v>5.9916051078156665</v>
      </c>
      <c r="E55" s="115">
        <v>16230</v>
      </c>
      <c r="F55" s="114">
        <v>16206</v>
      </c>
      <c r="G55" s="114">
        <v>16223</v>
      </c>
      <c r="H55" s="114">
        <v>15937</v>
      </c>
      <c r="I55" s="140">
        <v>15993</v>
      </c>
      <c r="J55" s="115">
        <v>237</v>
      </c>
      <c r="K55" s="116">
        <v>1.4818983305196023</v>
      </c>
    </row>
    <row r="56" spans="1:11" ht="14.1" customHeight="1" x14ac:dyDescent="0.2">
      <c r="A56" s="306" t="s">
        <v>282</v>
      </c>
      <c r="B56" s="307" t="s">
        <v>283</v>
      </c>
      <c r="C56" s="308"/>
      <c r="D56" s="113">
        <v>3.8995270951236529</v>
      </c>
      <c r="E56" s="115">
        <v>10563</v>
      </c>
      <c r="F56" s="114">
        <v>10551</v>
      </c>
      <c r="G56" s="114">
        <v>10543</v>
      </c>
      <c r="H56" s="114">
        <v>10350</v>
      </c>
      <c r="I56" s="140">
        <v>10379</v>
      </c>
      <c r="J56" s="115">
        <v>184</v>
      </c>
      <c r="K56" s="116">
        <v>1.7728104827054629</v>
      </c>
    </row>
    <row r="57" spans="1:11" ht="14.1" customHeight="1" x14ac:dyDescent="0.2">
      <c r="A57" s="306" t="s">
        <v>284</v>
      </c>
      <c r="B57" s="307" t="s">
        <v>285</v>
      </c>
      <c r="C57" s="308"/>
      <c r="D57" s="113">
        <v>1.4216679772149188</v>
      </c>
      <c r="E57" s="115">
        <v>3851</v>
      </c>
      <c r="F57" s="114">
        <v>3858</v>
      </c>
      <c r="G57" s="114">
        <v>3870</v>
      </c>
      <c r="H57" s="114">
        <v>3840</v>
      </c>
      <c r="I57" s="140">
        <v>3871</v>
      </c>
      <c r="J57" s="115">
        <v>-20</v>
      </c>
      <c r="K57" s="116">
        <v>-0.51666236114699049</v>
      </c>
    </row>
    <row r="58" spans="1:11" ht="14.1" customHeight="1" x14ac:dyDescent="0.2">
      <c r="A58" s="306">
        <v>73</v>
      </c>
      <c r="B58" s="307" t="s">
        <v>286</v>
      </c>
      <c r="C58" s="308"/>
      <c r="D58" s="113">
        <v>4.2967524245142661</v>
      </c>
      <c r="E58" s="115">
        <v>11639</v>
      </c>
      <c r="F58" s="114">
        <v>11645</v>
      </c>
      <c r="G58" s="114">
        <v>11633</v>
      </c>
      <c r="H58" s="114">
        <v>11437</v>
      </c>
      <c r="I58" s="140">
        <v>11406</v>
      </c>
      <c r="J58" s="115">
        <v>233</v>
      </c>
      <c r="K58" s="116">
        <v>2.042784499386288</v>
      </c>
    </row>
    <row r="59" spans="1:11" ht="14.1" customHeight="1" x14ac:dyDescent="0.2">
      <c r="A59" s="306" t="s">
        <v>287</v>
      </c>
      <c r="B59" s="307" t="s">
        <v>288</v>
      </c>
      <c r="C59" s="308"/>
      <c r="D59" s="113">
        <v>3.1837093314727238</v>
      </c>
      <c r="E59" s="115">
        <v>8624</v>
      </c>
      <c r="F59" s="114">
        <v>8631</v>
      </c>
      <c r="G59" s="114">
        <v>8614</v>
      </c>
      <c r="H59" s="114">
        <v>8481</v>
      </c>
      <c r="I59" s="140">
        <v>8436</v>
      </c>
      <c r="J59" s="115">
        <v>188</v>
      </c>
      <c r="K59" s="116">
        <v>2.2285443338074917</v>
      </c>
    </row>
    <row r="60" spans="1:11" ht="14.1" customHeight="1" x14ac:dyDescent="0.2">
      <c r="A60" s="306">
        <v>81</v>
      </c>
      <c r="B60" s="307" t="s">
        <v>289</v>
      </c>
      <c r="C60" s="308"/>
      <c r="D60" s="113">
        <v>9.9826859963304653</v>
      </c>
      <c r="E60" s="115">
        <v>27041</v>
      </c>
      <c r="F60" s="114">
        <v>27060</v>
      </c>
      <c r="G60" s="114">
        <v>26693</v>
      </c>
      <c r="H60" s="114">
        <v>26282</v>
      </c>
      <c r="I60" s="140">
        <v>26394</v>
      </c>
      <c r="J60" s="115">
        <v>647</v>
      </c>
      <c r="K60" s="116">
        <v>2.451314692733197</v>
      </c>
    </row>
    <row r="61" spans="1:11" ht="14.1" customHeight="1" x14ac:dyDescent="0.2">
      <c r="A61" s="306" t="s">
        <v>290</v>
      </c>
      <c r="B61" s="307" t="s">
        <v>291</v>
      </c>
      <c r="C61" s="308"/>
      <c r="D61" s="113">
        <v>2.4180538173870989</v>
      </c>
      <c r="E61" s="115">
        <v>6550</v>
      </c>
      <c r="F61" s="114">
        <v>6564</v>
      </c>
      <c r="G61" s="114">
        <v>6601</v>
      </c>
      <c r="H61" s="114">
        <v>6285</v>
      </c>
      <c r="I61" s="140">
        <v>6364</v>
      </c>
      <c r="J61" s="115">
        <v>186</v>
      </c>
      <c r="K61" s="116">
        <v>2.9226901319924576</v>
      </c>
    </row>
    <row r="62" spans="1:11" ht="14.1" customHeight="1" x14ac:dyDescent="0.2">
      <c r="A62" s="306" t="s">
        <v>292</v>
      </c>
      <c r="B62" s="307" t="s">
        <v>293</v>
      </c>
      <c r="C62" s="308"/>
      <c r="D62" s="113">
        <v>4.163113419644934</v>
      </c>
      <c r="E62" s="115">
        <v>11277</v>
      </c>
      <c r="F62" s="114">
        <v>11338</v>
      </c>
      <c r="G62" s="114">
        <v>11099</v>
      </c>
      <c r="H62" s="114">
        <v>11072</v>
      </c>
      <c r="I62" s="140">
        <v>11157</v>
      </c>
      <c r="J62" s="115">
        <v>120</v>
      </c>
      <c r="K62" s="116">
        <v>1.0755579456843238</v>
      </c>
    </row>
    <row r="63" spans="1:11" ht="14.1" customHeight="1" x14ac:dyDescent="0.2">
      <c r="A63" s="306"/>
      <c r="B63" s="307" t="s">
        <v>294</v>
      </c>
      <c r="C63" s="308"/>
      <c r="D63" s="113">
        <v>3.7854540219064603</v>
      </c>
      <c r="E63" s="115">
        <v>10254</v>
      </c>
      <c r="F63" s="114">
        <v>10324</v>
      </c>
      <c r="G63" s="114">
        <v>10098</v>
      </c>
      <c r="H63" s="114">
        <v>10112</v>
      </c>
      <c r="I63" s="140">
        <v>10205</v>
      </c>
      <c r="J63" s="115">
        <v>49</v>
      </c>
      <c r="K63" s="116">
        <v>0.48015678588926997</v>
      </c>
    </row>
    <row r="64" spans="1:11" ht="14.1" customHeight="1" x14ac:dyDescent="0.2">
      <c r="A64" s="306" t="s">
        <v>295</v>
      </c>
      <c r="B64" s="307" t="s">
        <v>296</v>
      </c>
      <c r="C64" s="308"/>
      <c r="D64" s="113">
        <v>1.2692013777369231</v>
      </c>
      <c r="E64" s="115">
        <v>3438</v>
      </c>
      <c r="F64" s="114">
        <v>3378</v>
      </c>
      <c r="G64" s="114">
        <v>3370</v>
      </c>
      <c r="H64" s="114">
        <v>3321</v>
      </c>
      <c r="I64" s="140">
        <v>3302</v>
      </c>
      <c r="J64" s="115">
        <v>136</v>
      </c>
      <c r="K64" s="116">
        <v>4.1187159297395519</v>
      </c>
    </row>
    <row r="65" spans="1:11" ht="14.1" customHeight="1" x14ac:dyDescent="0.2">
      <c r="A65" s="306" t="s">
        <v>297</v>
      </c>
      <c r="B65" s="307" t="s">
        <v>298</v>
      </c>
      <c r="C65" s="308"/>
      <c r="D65" s="113">
        <v>0.7512579417378239</v>
      </c>
      <c r="E65" s="115">
        <v>2035</v>
      </c>
      <c r="F65" s="114">
        <v>2048</v>
      </c>
      <c r="G65" s="114">
        <v>1983</v>
      </c>
      <c r="H65" s="114">
        <v>1986</v>
      </c>
      <c r="I65" s="140">
        <v>1960</v>
      </c>
      <c r="J65" s="115">
        <v>75</v>
      </c>
      <c r="K65" s="116">
        <v>3.8265306122448979</v>
      </c>
    </row>
    <row r="66" spans="1:11" ht="14.1" customHeight="1" x14ac:dyDescent="0.2">
      <c r="A66" s="306">
        <v>82</v>
      </c>
      <c r="B66" s="307" t="s">
        <v>299</v>
      </c>
      <c r="C66" s="308"/>
      <c r="D66" s="113">
        <v>2.6772101196475178</v>
      </c>
      <c r="E66" s="115">
        <v>7252</v>
      </c>
      <c r="F66" s="114">
        <v>7286</v>
      </c>
      <c r="G66" s="114">
        <v>7216</v>
      </c>
      <c r="H66" s="114">
        <v>7067</v>
      </c>
      <c r="I66" s="140">
        <v>7036</v>
      </c>
      <c r="J66" s="115">
        <v>216</v>
      </c>
      <c r="K66" s="116">
        <v>3.0699260943718021</v>
      </c>
    </row>
    <row r="67" spans="1:11" ht="14.1" customHeight="1" x14ac:dyDescent="0.2">
      <c r="A67" s="306" t="s">
        <v>300</v>
      </c>
      <c r="B67" s="307" t="s">
        <v>301</v>
      </c>
      <c r="C67" s="308"/>
      <c r="D67" s="113">
        <v>1.6332015401710727</v>
      </c>
      <c r="E67" s="115">
        <v>4424</v>
      </c>
      <c r="F67" s="114">
        <v>4407</v>
      </c>
      <c r="G67" s="114">
        <v>4326</v>
      </c>
      <c r="H67" s="114">
        <v>4288</v>
      </c>
      <c r="I67" s="140">
        <v>4237</v>
      </c>
      <c r="J67" s="115">
        <v>187</v>
      </c>
      <c r="K67" s="116">
        <v>4.4135001180080247</v>
      </c>
    </row>
    <row r="68" spans="1:11" ht="14.1" customHeight="1" x14ac:dyDescent="0.2">
      <c r="A68" s="306" t="s">
        <v>302</v>
      </c>
      <c r="B68" s="307" t="s">
        <v>303</v>
      </c>
      <c r="C68" s="308"/>
      <c r="D68" s="113">
        <v>0.45998397808615654</v>
      </c>
      <c r="E68" s="115">
        <v>1246</v>
      </c>
      <c r="F68" s="114">
        <v>1288</v>
      </c>
      <c r="G68" s="114">
        <v>1299</v>
      </c>
      <c r="H68" s="114">
        <v>1234</v>
      </c>
      <c r="I68" s="140">
        <v>1250</v>
      </c>
      <c r="J68" s="115">
        <v>-4</v>
      </c>
      <c r="K68" s="116">
        <v>-0.32</v>
      </c>
    </row>
    <row r="69" spans="1:11" ht="14.1" customHeight="1" x14ac:dyDescent="0.2">
      <c r="A69" s="306">
        <v>83</v>
      </c>
      <c r="B69" s="307" t="s">
        <v>304</v>
      </c>
      <c r="C69" s="308"/>
      <c r="D69" s="113">
        <v>6.2153212319891908</v>
      </c>
      <c r="E69" s="115">
        <v>16836</v>
      </c>
      <c r="F69" s="114">
        <v>16671</v>
      </c>
      <c r="G69" s="114">
        <v>16406</v>
      </c>
      <c r="H69" s="114">
        <v>15919</v>
      </c>
      <c r="I69" s="140">
        <v>15818</v>
      </c>
      <c r="J69" s="115">
        <v>1018</v>
      </c>
      <c r="K69" s="116">
        <v>6.4357061575420405</v>
      </c>
    </row>
    <row r="70" spans="1:11" ht="14.1" customHeight="1" x14ac:dyDescent="0.2">
      <c r="A70" s="306" t="s">
        <v>305</v>
      </c>
      <c r="B70" s="307" t="s">
        <v>306</v>
      </c>
      <c r="C70" s="308"/>
      <c r="D70" s="113">
        <v>4.8940670926871404</v>
      </c>
      <c r="E70" s="115">
        <v>13257</v>
      </c>
      <c r="F70" s="114">
        <v>13127</v>
      </c>
      <c r="G70" s="114">
        <v>12876</v>
      </c>
      <c r="H70" s="114">
        <v>12412</v>
      </c>
      <c r="I70" s="140">
        <v>12330</v>
      </c>
      <c r="J70" s="115">
        <v>927</v>
      </c>
      <c r="K70" s="116">
        <v>7.5182481751824817</v>
      </c>
    </row>
    <row r="71" spans="1:11" ht="14.1" customHeight="1" x14ac:dyDescent="0.2">
      <c r="A71" s="306"/>
      <c r="B71" s="307" t="s">
        <v>307</v>
      </c>
      <c r="C71" s="308"/>
      <c r="D71" s="113">
        <v>2.6369707507780227</v>
      </c>
      <c r="E71" s="115">
        <v>7143</v>
      </c>
      <c r="F71" s="114">
        <v>7115</v>
      </c>
      <c r="G71" s="114">
        <v>6990</v>
      </c>
      <c r="H71" s="114">
        <v>6700</v>
      </c>
      <c r="I71" s="140">
        <v>6674</v>
      </c>
      <c r="J71" s="115">
        <v>469</v>
      </c>
      <c r="K71" s="116">
        <v>7.0272700029967039</v>
      </c>
    </row>
    <row r="72" spans="1:11" ht="14.1" customHeight="1" x14ac:dyDescent="0.2">
      <c r="A72" s="306">
        <v>84</v>
      </c>
      <c r="B72" s="307" t="s">
        <v>308</v>
      </c>
      <c r="C72" s="308"/>
      <c r="D72" s="113">
        <v>2.7399687683430609</v>
      </c>
      <c r="E72" s="115">
        <v>7422</v>
      </c>
      <c r="F72" s="114">
        <v>7437</v>
      </c>
      <c r="G72" s="114">
        <v>7145</v>
      </c>
      <c r="H72" s="114">
        <v>7156</v>
      </c>
      <c r="I72" s="140">
        <v>7088</v>
      </c>
      <c r="J72" s="115">
        <v>334</v>
      </c>
      <c r="K72" s="116">
        <v>4.7121896162528216</v>
      </c>
    </row>
    <row r="73" spans="1:11" ht="14.1" customHeight="1" x14ac:dyDescent="0.2">
      <c r="A73" s="306" t="s">
        <v>309</v>
      </c>
      <c r="B73" s="307" t="s">
        <v>310</v>
      </c>
      <c r="C73" s="308"/>
      <c r="D73" s="113">
        <v>0.47327404486874214</v>
      </c>
      <c r="E73" s="115">
        <v>1282</v>
      </c>
      <c r="F73" s="114">
        <v>1267</v>
      </c>
      <c r="G73" s="114">
        <v>1235</v>
      </c>
      <c r="H73" s="114">
        <v>1273</v>
      </c>
      <c r="I73" s="140">
        <v>1283</v>
      </c>
      <c r="J73" s="115">
        <v>-1</v>
      </c>
      <c r="K73" s="116">
        <v>-7.7942322681215898E-2</v>
      </c>
    </row>
    <row r="74" spans="1:11" ht="14.1" customHeight="1" x14ac:dyDescent="0.2">
      <c r="A74" s="306" t="s">
        <v>311</v>
      </c>
      <c r="B74" s="307" t="s">
        <v>312</v>
      </c>
      <c r="C74" s="308"/>
      <c r="D74" s="113">
        <v>0.30604070452120691</v>
      </c>
      <c r="E74" s="115">
        <v>829</v>
      </c>
      <c r="F74" s="114">
        <v>826</v>
      </c>
      <c r="G74" s="114">
        <v>823</v>
      </c>
      <c r="H74" s="114">
        <v>829</v>
      </c>
      <c r="I74" s="140">
        <v>823</v>
      </c>
      <c r="J74" s="115">
        <v>6</v>
      </c>
      <c r="K74" s="116">
        <v>0.72904009720534635</v>
      </c>
    </row>
    <row r="75" spans="1:11" ht="14.1" customHeight="1" x14ac:dyDescent="0.2">
      <c r="A75" s="306" t="s">
        <v>313</v>
      </c>
      <c r="B75" s="307" t="s">
        <v>314</v>
      </c>
      <c r="C75" s="308"/>
      <c r="D75" s="113">
        <v>1.2500046146065218</v>
      </c>
      <c r="E75" s="115">
        <v>3386</v>
      </c>
      <c r="F75" s="114">
        <v>3388</v>
      </c>
      <c r="G75" s="114">
        <v>3244</v>
      </c>
      <c r="H75" s="114">
        <v>3271</v>
      </c>
      <c r="I75" s="140">
        <v>3181</v>
      </c>
      <c r="J75" s="115">
        <v>205</v>
      </c>
      <c r="K75" s="116">
        <v>6.4445143036780888</v>
      </c>
    </row>
    <row r="76" spans="1:11" ht="14.1" customHeight="1" x14ac:dyDescent="0.2">
      <c r="A76" s="306">
        <v>91</v>
      </c>
      <c r="B76" s="307" t="s">
        <v>315</v>
      </c>
      <c r="C76" s="308"/>
      <c r="D76" s="113">
        <v>0.43783386678184727</v>
      </c>
      <c r="E76" s="115">
        <v>1186</v>
      </c>
      <c r="F76" s="114">
        <v>1165</v>
      </c>
      <c r="G76" s="114">
        <v>1146</v>
      </c>
      <c r="H76" s="114">
        <v>1148</v>
      </c>
      <c r="I76" s="140">
        <v>1138</v>
      </c>
      <c r="J76" s="115">
        <v>48</v>
      </c>
      <c r="K76" s="116">
        <v>4.2179261862917397</v>
      </c>
    </row>
    <row r="77" spans="1:11" ht="14.1" customHeight="1" x14ac:dyDescent="0.2">
      <c r="A77" s="306">
        <v>92</v>
      </c>
      <c r="B77" s="307" t="s">
        <v>316</v>
      </c>
      <c r="C77" s="308"/>
      <c r="D77" s="113">
        <v>1.9200454815618782</v>
      </c>
      <c r="E77" s="115">
        <v>5201</v>
      </c>
      <c r="F77" s="114">
        <v>5231</v>
      </c>
      <c r="G77" s="114">
        <v>5250</v>
      </c>
      <c r="H77" s="114">
        <v>5315</v>
      </c>
      <c r="I77" s="140">
        <v>5357</v>
      </c>
      <c r="J77" s="115">
        <v>-156</v>
      </c>
      <c r="K77" s="116">
        <v>-2.9120776554041443</v>
      </c>
    </row>
    <row r="78" spans="1:11" ht="14.1" customHeight="1" x14ac:dyDescent="0.2">
      <c r="A78" s="306">
        <v>93</v>
      </c>
      <c r="B78" s="307" t="s">
        <v>317</v>
      </c>
      <c r="C78" s="308"/>
      <c r="D78" s="113">
        <v>0.16538749773884281</v>
      </c>
      <c r="E78" s="115">
        <v>448</v>
      </c>
      <c r="F78" s="114">
        <v>458</v>
      </c>
      <c r="G78" s="114">
        <v>468</v>
      </c>
      <c r="H78" s="114">
        <v>441</v>
      </c>
      <c r="I78" s="140">
        <v>442</v>
      </c>
      <c r="J78" s="115">
        <v>6</v>
      </c>
      <c r="K78" s="116">
        <v>1.3574660633484164</v>
      </c>
    </row>
    <row r="79" spans="1:11" ht="14.1" customHeight="1" x14ac:dyDescent="0.2">
      <c r="A79" s="306">
        <v>94</v>
      </c>
      <c r="B79" s="307" t="s">
        <v>318</v>
      </c>
      <c r="C79" s="308"/>
      <c r="D79" s="113">
        <v>0.27503054869517385</v>
      </c>
      <c r="E79" s="115">
        <v>745</v>
      </c>
      <c r="F79" s="114">
        <v>742</v>
      </c>
      <c r="G79" s="114">
        <v>738</v>
      </c>
      <c r="H79" s="114">
        <v>736</v>
      </c>
      <c r="I79" s="140">
        <v>738</v>
      </c>
      <c r="J79" s="115">
        <v>7</v>
      </c>
      <c r="K79" s="116">
        <v>0.948509485094851</v>
      </c>
    </row>
    <row r="80" spans="1:11" ht="14.1" customHeight="1" x14ac:dyDescent="0.2">
      <c r="A80" s="306" t="s">
        <v>319</v>
      </c>
      <c r="B80" s="307" t="s">
        <v>320</v>
      </c>
      <c r="C80" s="308"/>
      <c r="D80" s="113">
        <v>6.6450333912927914E-3</v>
      </c>
      <c r="E80" s="115">
        <v>18</v>
      </c>
      <c r="F80" s="114">
        <v>18</v>
      </c>
      <c r="G80" s="114">
        <v>9</v>
      </c>
      <c r="H80" s="114">
        <v>6</v>
      </c>
      <c r="I80" s="140">
        <v>7</v>
      </c>
      <c r="J80" s="115">
        <v>11</v>
      </c>
      <c r="K80" s="116">
        <v>157.14285714285714</v>
      </c>
    </row>
    <row r="81" spans="1:11" ht="14.1" customHeight="1" x14ac:dyDescent="0.2">
      <c r="A81" s="310" t="s">
        <v>321</v>
      </c>
      <c r="B81" s="311" t="s">
        <v>224</v>
      </c>
      <c r="C81" s="312"/>
      <c r="D81" s="125">
        <v>0.31010155826033026</v>
      </c>
      <c r="E81" s="143">
        <v>840</v>
      </c>
      <c r="F81" s="144">
        <v>846</v>
      </c>
      <c r="G81" s="144">
        <v>868</v>
      </c>
      <c r="H81" s="144">
        <v>845</v>
      </c>
      <c r="I81" s="145">
        <v>852</v>
      </c>
      <c r="J81" s="143">
        <v>-12</v>
      </c>
      <c r="K81" s="146">
        <v>-1.408450704225352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67476</v>
      </c>
      <c r="E12" s="114">
        <v>69922</v>
      </c>
      <c r="F12" s="114">
        <v>69161</v>
      </c>
      <c r="G12" s="114">
        <v>69810</v>
      </c>
      <c r="H12" s="140">
        <v>67434</v>
      </c>
      <c r="I12" s="115">
        <v>42</v>
      </c>
      <c r="J12" s="116">
        <v>6.2283121274134712E-2</v>
      </c>
      <c r="K12"/>
      <c r="L12"/>
      <c r="M12"/>
      <c r="N12"/>
      <c r="O12"/>
      <c r="P12"/>
    </row>
    <row r="13" spans="1:16" s="110" customFormat="1" ht="14.45" customHeight="1" x14ac:dyDescent="0.2">
      <c r="A13" s="120" t="s">
        <v>105</v>
      </c>
      <c r="B13" s="119" t="s">
        <v>106</v>
      </c>
      <c r="C13" s="113">
        <v>43.630327820262018</v>
      </c>
      <c r="D13" s="115">
        <v>29440</v>
      </c>
      <c r="E13" s="114">
        <v>30209</v>
      </c>
      <c r="F13" s="114">
        <v>29630</v>
      </c>
      <c r="G13" s="114">
        <v>29610</v>
      </c>
      <c r="H13" s="140">
        <v>28017</v>
      </c>
      <c r="I13" s="115">
        <v>1423</v>
      </c>
      <c r="J13" s="116">
        <v>5.0790591426633833</v>
      </c>
      <c r="K13"/>
      <c r="L13"/>
      <c r="M13"/>
      <c r="N13"/>
      <c r="O13"/>
      <c r="P13"/>
    </row>
    <row r="14" spans="1:16" s="110" customFormat="1" ht="14.45" customHeight="1" x14ac:dyDescent="0.2">
      <c r="A14" s="120"/>
      <c r="B14" s="119" t="s">
        <v>107</v>
      </c>
      <c r="C14" s="113">
        <v>56.369672179737982</v>
      </c>
      <c r="D14" s="115">
        <v>38036</v>
      </c>
      <c r="E14" s="114">
        <v>39713</v>
      </c>
      <c r="F14" s="114">
        <v>39531</v>
      </c>
      <c r="G14" s="114">
        <v>40200</v>
      </c>
      <c r="H14" s="140">
        <v>39417</v>
      </c>
      <c r="I14" s="115">
        <v>-1381</v>
      </c>
      <c r="J14" s="116">
        <v>-3.5035644518862421</v>
      </c>
      <c r="K14"/>
      <c r="L14"/>
      <c r="M14"/>
      <c r="N14"/>
      <c r="O14"/>
      <c r="P14"/>
    </row>
    <row r="15" spans="1:16" s="110" customFormat="1" ht="14.45" customHeight="1" x14ac:dyDescent="0.2">
      <c r="A15" s="118" t="s">
        <v>105</v>
      </c>
      <c r="B15" s="121" t="s">
        <v>108</v>
      </c>
      <c r="C15" s="113">
        <v>25.374948129705377</v>
      </c>
      <c r="D15" s="115">
        <v>17122</v>
      </c>
      <c r="E15" s="114">
        <v>18025</v>
      </c>
      <c r="F15" s="114">
        <v>17429</v>
      </c>
      <c r="G15" s="114">
        <v>18263</v>
      </c>
      <c r="H15" s="140">
        <v>16788</v>
      </c>
      <c r="I15" s="115">
        <v>334</v>
      </c>
      <c r="J15" s="116">
        <v>1.9895163211817966</v>
      </c>
      <c r="K15"/>
      <c r="L15"/>
      <c r="M15"/>
      <c r="N15"/>
      <c r="O15"/>
      <c r="P15"/>
    </row>
    <row r="16" spans="1:16" s="110" customFormat="1" ht="14.45" customHeight="1" x14ac:dyDescent="0.2">
      <c r="A16" s="118"/>
      <c r="B16" s="121" t="s">
        <v>109</v>
      </c>
      <c r="C16" s="113">
        <v>46.668445076768037</v>
      </c>
      <c r="D16" s="115">
        <v>31490</v>
      </c>
      <c r="E16" s="114">
        <v>32708</v>
      </c>
      <c r="F16" s="114">
        <v>32562</v>
      </c>
      <c r="G16" s="114">
        <v>32558</v>
      </c>
      <c r="H16" s="140">
        <v>31868</v>
      </c>
      <c r="I16" s="115">
        <v>-378</v>
      </c>
      <c r="J16" s="116">
        <v>-1.1861428392117486</v>
      </c>
      <c r="K16"/>
      <c r="L16"/>
      <c r="M16"/>
      <c r="N16"/>
      <c r="O16"/>
      <c r="P16"/>
    </row>
    <row r="17" spans="1:16" s="110" customFormat="1" ht="14.45" customHeight="1" x14ac:dyDescent="0.2">
      <c r="A17" s="118"/>
      <c r="B17" s="121" t="s">
        <v>110</v>
      </c>
      <c r="C17" s="113">
        <v>15.719663287687474</v>
      </c>
      <c r="D17" s="115">
        <v>10607</v>
      </c>
      <c r="E17" s="114">
        <v>10743</v>
      </c>
      <c r="F17" s="114">
        <v>10776</v>
      </c>
      <c r="G17" s="114">
        <v>10767</v>
      </c>
      <c r="H17" s="140">
        <v>10691</v>
      </c>
      <c r="I17" s="115">
        <v>-84</v>
      </c>
      <c r="J17" s="116">
        <v>-0.78570760452717237</v>
      </c>
      <c r="K17"/>
      <c r="L17"/>
      <c r="M17"/>
      <c r="N17"/>
      <c r="O17"/>
      <c r="P17"/>
    </row>
    <row r="18" spans="1:16" s="110" customFormat="1" ht="14.45" customHeight="1" x14ac:dyDescent="0.2">
      <c r="A18" s="120"/>
      <c r="B18" s="121" t="s">
        <v>111</v>
      </c>
      <c r="C18" s="113">
        <v>12.236943505839113</v>
      </c>
      <c r="D18" s="115">
        <v>8257</v>
      </c>
      <c r="E18" s="114">
        <v>8446</v>
      </c>
      <c r="F18" s="114">
        <v>8394</v>
      </c>
      <c r="G18" s="114">
        <v>8222</v>
      </c>
      <c r="H18" s="140">
        <v>8087</v>
      </c>
      <c r="I18" s="115">
        <v>170</v>
      </c>
      <c r="J18" s="116">
        <v>2.1021392358105602</v>
      </c>
      <c r="K18"/>
      <c r="L18"/>
      <c r="M18"/>
      <c r="N18"/>
      <c r="O18"/>
      <c r="P18"/>
    </row>
    <row r="19" spans="1:16" s="110" customFormat="1" ht="14.45" customHeight="1" x14ac:dyDescent="0.2">
      <c r="A19" s="120"/>
      <c r="B19" s="121" t="s">
        <v>112</v>
      </c>
      <c r="C19" s="113">
        <v>1.2478510877941786</v>
      </c>
      <c r="D19" s="115">
        <v>842</v>
      </c>
      <c r="E19" s="114">
        <v>839</v>
      </c>
      <c r="F19" s="114">
        <v>863</v>
      </c>
      <c r="G19" s="114">
        <v>751</v>
      </c>
      <c r="H19" s="140">
        <v>723</v>
      </c>
      <c r="I19" s="115">
        <v>119</v>
      </c>
      <c r="J19" s="116">
        <v>16.459197786998615</v>
      </c>
      <c r="K19"/>
      <c r="L19"/>
      <c r="M19"/>
      <c r="N19"/>
      <c r="O19"/>
      <c r="P19"/>
    </row>
    <row r="20" spans="1:16" s="110" customFormat="1" ht="14.45" customHeight="1" x14ac:dyDescent="0.2">
      <c r="A20" s="120" t="s">
        <v>113</v>
      </c>
      <c r="B20" s="119" t="s">
        <v>116</v>
      </c>
      <c r="C20" s="113">
        <v>89.258402987728971</v>
      </c>
      <c r="D20" s="115">
        <v>60228</v>
      </c>
      <c r="E20" s="114">
        <v>62440</v>
      </c>
      <c r="F20" s="114">
        <v>61962</v>
      </c>
      <c r="G20" s="114">
        <v>62629</v>
      </c>
      <c r="H20" s="140">
        <v>60643</v>
      </c>
      <c r="I20" s="115">
        <v>-415</v>
      </c>
      <c r="J20" s="116">
        <v>-0.68433289909799977</v>
      </c>
      <c r="K20"/>
      <c r="L20"/>
      <c r="M20"/>
      <c r="N20"/>
      <c r="O20"/>
      <c r="P20"/>
    </row>
    <row r="21" spans="1:16" s="110" customFormat="1" ht="14.45" customHeight="1" x14ac:dyDescent="0.2">
      <c r="A21" s="123"/>
      <c r="B21" s="124" t="s">
        <v>117</v>
      </c>
      <c r="C21" s="125">
        <v>10.523741774853281</v>
      </c>
      <c r="D21" s="143">
        <v>7101</v>
      </c>
      <c r="E21" s="144">
        <v>7322</v>
      </c>
      <c r="F21" s="144">
        <v>7048</v>
      </c>
      <c r="G21" s="144">
        <v>7017</v>
      </c>
      <c r="H21" s="145">
        <v>6640</v>
      </c>
      <c r="I21" s="143">
        <v>461</v>
      </c>
      <c r="J21" s="146">
        <v>6.9427710843373491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63769</v>
      </c>
      <c r="E56" s="114">
        <v>66051</v>
      </c>
      <c r="F56" s="114">
        <v>65909</v>
      </c>
      <c r="G56" s="114">
        <v>67006</v>
      </c>
      <c r="H56" s="140">
        <v>65626</v>
      </c>
      <c r="I56" s="115">
        <v>-1857</v>
      </c>
      <c r="J56" s="116">
        <v>-2.8296711669155519</v>
      </c>
      <c r="K56"/>
      <c r="L56"/>
      <c r="M56"/>
      <c r="N56"/>
      <c r="O56"/>
      <c r="P56"/>
    </row>
    <row r="57" spans="1:16" s="110" customFormat="1" ht="14.45" customHeight="1" x14ac:dyDescent="0.2">
      <c r="A57" s="120" t="s">
        <v>105</v>
      </c>
      <c r="B57" s="119" t="s">
        <v>106</v>
      </c>
      <c r="C57" s="113">
        <v>41.851056155812387</v>
      </c>
      <c r="D57" s="115">
        <v>26688</v>
      </c>
      <c r="E57" s="114">
        <v>27495</v>
      </c>
      <c r="F57" s="114">
        <v>27486</v>
      </c>
      <c r="G57" s="114">
        <v>27677</v>
      </c>
      <c r="H57" s="140">
        <v>26987</v>
      </c>
      <c r="I57" s="115">
        <v>-299</v>
      </c>
      <c r="J57" s="116">
        <v>-1.1079408604142735</v>
      </c>
    </row>
    <row r="58" spans="1:16" s="110" customFormat="1" ht="14.45" customHeight="1" x14ac:dyDescent="0.2">
      <c r="A58" s="120"/>
      <c r="B58" s="119" t="s">
        <v>107</v>
      </c>
      <c r="C58" s="113">
        <v>58.148943844187613</v>
      </c>
      <c r="D58" s="115">
        <v>37081</v>
      </c>
      <c r="E58" s="114">
        <v>38556</v>
      </c>
      <c r="F58" s="114">
        <v>38423</v>
      </c>
      <c r="G58" s="114">
        <v>39329</v>
      </c>
      <c r="H58" s="140">
        <v>38639</v>
      </c>
      <c r="I58" s="115">
        <v>-1558</v>
      </c>
      <c r="J58" s="116">
        <v>-4.0321954501928108</v>
      </c>
    </row>
    <row r="59" spans="1:16" s="110" customFormat="1" ht="14.45" customHeight="1" x14ac:dyDescent="0.2">
      <c r="A59" s="118" t="s">
        <v>105</v>
      </c>
      <c r="B59" s="121" t="s">
        <v>108</v>
      </c>
      <c r="C59" s="113">
        <v>25.758597437626435</v>
      </c>
      <c r="D59" s="115">
        <v>16426</v>
      </c>
      <c r="E59" s="114">
        <v>17225</v>
      </c>
      <c r="F59" s="114">
        <v>16800</v>
      </c>
      <c r="G59" s="114">
        <v>17669</v>
      </c>
      <c r="H59" s="140">
        <v>16696</v>
      </c>
      <c r="I59" s="115">
        <v>-270</v>
      </c>
      <c r="J59" s="116">
        <v>-1.6171538092956397</v>
      </c>
    </row>
    <row r="60" spans="1:16" s="110" customFormat="1" ht="14.45" customHeight="1" x14ac:dyDescent="0.2">
      <c r="A60" s="118"/>
      <c r="B60" s="121" t="s">
        <v>109</v>
      </c>
      <c r="C60" s="113">
        <v>46.298358136398562</v>
      </c>
      <c r="D60" s="115">
        <v>29524</v>
      </c>
      <c r="E60" s="114">
        <v>30736</v>
      </c>
      <c r="F60" s="114">
        <v>31006</v>
      </c>
      <c r="G60" s="114">
        <v>31345</v>
      </c>
      <c r="H60" s="140">
        <v>31104</v>
      </c>
      <c r="I60" s="115">
        <v>-1580</v>
      </c>
      <c r="J60" s="116">
        <v>-5.0797325102880659</v>
      </c>
    </row>
    <row r="61" spans="1:16" s="110" customFormat="1" ht="14.45" customHeight="1" x14ac:dyDescent="0.2">
      <c r="A61" s="118"/>
      <c r="B61" s="121" t="s">
        <v>110</v>
      </c>
      <c r="C61" s="113">
        <v>15.712963979363014</v>
      </c>
      <c r="D61" s="115">
        <v>10020</v>
      </c>
      <c r="E61" s="114">
        <v>10141</v>
      </c>
      <c r="F61" s="114">
        <v>10213</v>
      </c>
      <c r="G61" s="114">
        <v>10229</v>
      </c>
      <c r="H61" s="140">
        <v>10178</v>
      </c>
      <c r="I61" s="115">
        <v>-158</v>
      </c>
      <c r="J61" s="116">
        <v>-1.5523678522303006</v>
      </c>
    </row>
    <row r="62" spans="1:16" s="110" customFormat="1" ht="14.45" customHeight="1" x14ac:dyDescent="0.2">
      <c r="A62" s="120"/>
      <c r="B62" s="121" t="s">
        <v>111</v>
      </c>
      <c r="C62" s="113">
        <v>12.230080446611991</v>
      </c>
      <c r="D62" s="115">
        <v>7799</v>
      </c>
      <c r="E62" s="114">
        <v>7949</v>
      </c>
      <c r="F62" s="114">
        <v>7890</v>
      </c>
      <c r="G62" s="114">
        <v>7763</v>
      </c>
      <c r="H62" s="140">
        <v>7648</v>
      </c>
      <c r="I62" s="115">
        <v>151</v>
      </c>
      <c r="J62" s="116">
        <v>1.9743723849372385</v>
      </c>
    </row>
    <row r="63" spans="1:16" s="110" customFormat="1" ht="14.45" customHeight="1" x14ac:dyDescent="0.2">
      <c r="A63" s="120"/>
      <c r="B63" s="121" t="s">
        <v>112</v>
      </c>
      <c r="C63" s="113">
        <v>1.2451191017579075</v>
      </c>
      <c r="D63" s="115">
        <v>794</v>
      </c>
      <c r="E63" s="114">
        <v>799</v>
      </c>
      <c r="F63" s="114">
        <v>830</v>
      </c>
      <c r="G63" s="114">
        <v>732</v>
      </c>
      <c r="H63" s="140">
        <v>696</v>
      </c>
      <c r="I63" s="115">
        <v>98</v>
      </c>
      <c r="J63" s="116">
        <v>14.080459770114942</v>
      </c>
    </row>
    <row r="64" spans="1:16" s="110" customFormat="1" ht="14.45" customHeight="1" x14ac:dyDescent="0.2">
      <c r="A64" s="120" t="s">
        <v>113</v>
      </c>
      <c r="B64" s="119" t="s">
        <v>116</v>
      </c>
      <c r="C64" s="113">
        <v>89.204786024557393</v>
      </c>
      <c r="D64" s="115">
        <v>56885</v>
      </c>
      <c r="E64" s="114">
        <v>58956</v>
      </c>
      <c r="F64" s="114">
        <v>58888</v>
      </c>
      <c r="G64" s="114">
        <v>59863</v>
      </c>
      <c r="H64" s="140">
        <v>58766</v>
      </c>
      <c r="I64" s="115">
        <v>-1881</v>
      </c>
      <c r="J64" s="116">
        <v>-3.200830412143076</v>
      </c>
    </row>
    <row r="65" spans="1:10" s="110" customFormat="1" ht="14.45" customHeight="1" x14ac:dyDescent="0.2">
      <c r="A65" s="123"/>
      <c r="B65" s="124" t="s">
        <v>117</v>
      </c>
      <c r="C65" s="125">
        <v>10.578807884708871</v>
      </c>
      <c r="D65" s="143">
        <v>6746</v>
      </c>
      <c r="E65" s="144">
        <v>6942</v>
      </c>
      <c r="F65" s="144">
        <v>6879</v>
      </c>
      <c r="G65" s="144">
        <v>6993</v>
      </c>
      <c r="H65" s="145">
        <v>6720</v>
      </c>
      <c r="I65" s="143">
        <v>26</v>
      </c>
      <c r="J65" s="146">
        <v>0.38690476190476192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67476</v>
      </c>
      <c r="G11" s="114">
        <v>69922</v>
      </c>
      <c r="H11" s="114">
        <v>69161</v>
      </c>
      <c r="I11" s="114">
        <v>69810</v>
      </c>
      <c r="J11" s="140">
        <v>67434</v>
      </c>
      <c r="K11" s="114">
        <v>42</v>
      </c>
      <c r="L11" s="116">
        <v>6.2283121274134712E-2</v>
      </c>
    </row>
    <row r="12" spans="1:17" s="110" customFormat="1" ht="24" customHeight="1" x14ac:dyDescent="0.2">
      <c r="A12" s="604" t="s">
        <v>185</v>
      </c>
      <c r="B12" s="605"/>
      <c r="C12" s="605"/>
      <c r="D12" s="606"/>
      <c r="E12" s="113">
        <v>43.630327820262018</v>
      </c>
      <c r="F12" s="115">
        <v>29440</v>
      </c>
      <c r="G12" s="114">
        <v>30209</v>
      </c>
      <c r="H12" s="114">
        <v>29630</v>
      </c>
      <c r="I12" s="114">
        <v>29610</v>
      </c>
      <c r="J12" s="140">
        <v>28017</v>
      </c>
      <c r="K12" s="114">
        <v>1423</v>
      </c>
      <c r="L12" s="116">
        <v>5.0790591426633833</v>
      </c>
    </row>
    <row r="13" spans="1:17" s="110" customFormat="1" ht="15" customHeight="1" x14ac:dyDescent="0.2">
      <c r="A13" s="120"/>
      <c r="B13" s="612" t="s">
        <v>107</v>
      </c>
      <c r="C13" s="612"/>
      <c r="E13" s="113">
        <v>56.369672179737982</v>
      </c>
      <c r="F13" s="115">
        <v>38036</v>
      </c>
      <c r="G13" s="114">
        <v>39713</v>
      </c>
      <c r="H13" s="114">
        <v>39531</v>
      </c>
      <c r="I13" s="114">
        <v>40200</v>
      </c>
      <c r="J13" s="140">
        <v>39417</v>
      </c>
      <c r="K13" s="114">
        <v>-1381</v>
      </c>
      <c r="L13" s="116">
        <v>-3.5035644518862421</v>
      </c>
    </row>
    <row r="14" spans="1:17" s="110" customFormat="1" ht="22.5" customHeight="1" x14ac:dyDescent="0.2">
      <c r="A14" s="604" t="s">
        <v>186</v>
      </c>
      <c r="B14" s="605"/>
      <c r="C14" s="605"/>
      <c r="D14" s="606"/>
      <c r="E14" s="113">
        <v>25.374948129705377</v>
      </c>
      <c r="F14" s="115">
        <v>17122</v>
      </c>
      <c r="G14" s="114">
        <v>18025</v>
      </c>
      <c r="H14" s="114">
        <v>17429</v>
      </c>
      <c r="I14" s="114">
        <v>18263</v>
      </c>
      <c r="J14" s="140">
        <v>16788</v>
      </c>
      <c r="K14" s="114">
        <v>334</v>
      </c>
      <c r="L14" s="116">
        <v>1.9895163211817966</v>
      </c>
    </row>
    <row r="15" spans="1:17" s="110" customFormat="1" ht="15" customHeight="1" x14ac:dyDescent="0.2">
      <c r="A15" s="120"/>
      <c r="B15" s="119"/>
      <c r="C15" s="258" t="s">
        <v>106</v>
      </c>
      <c r="E15" s="113">
        <v>48.732624693376941</v>
      </c>
      <c r="F15" s="115">
        <v>8344</v>
      </c>
      <c r="G15" s="114">
        <v>8621</v>
      </c>
      <c r="H15" s="114">
        <v>8208</v>
      </c>
      <c r="I15" s="114">
        <v>8459</v>
      </c>
      <c r="J15" s="140">
        <v>7522</v>
      </c>
      <c r="K15" s="114">
        <v>822</v>
      </c>
      <c r="L15" s="116">
        <v>10.927944695559692</v>
      </c>
    </row>
    <row r="16" spans="1:17" s="110" customFormat="1" ht="15" customHeight="1" x14ac:dyDescent="0.2">
      <c r="A16" s="120"/>
      <c r="B16" s="119"/>
      <c r="C16" s="258" t="s">
        <v>107</v>
      </c>
      <c r="E16" s="113">
        <v>51.267375306623059</v>
      </c>
      <c r="F16" s="115">
        <v>8778</v>
      </c>
      <c r="G16" s="114">
        <v>9404</v>
      </c>
      <c r="H16" s="114">
        <v>9221</v>
      </c>
      <c r="I16" s="114">
        <v>9804</v>
      </c>
      <c r="J16" s="140">
        <v>9266</v>
      </c>
      <c r="K16" s="114">
        <v>-488</v>
      </c>
      <c r="L16" s="116">
        <v>-5.266565939995683</v>
      </c>
    </row>
    <row r="17" spans="1:12" s="110" customFormat="1" ht="15" customHeight="1" x14ac:dyDescent="0.2">
      <c r="A17" s="120"/>
      <c r="B17" s="121" t="s">
        <v>109</v>
      </c>
      <c r="C17" s="258"/>
      <c r="E17" s="113">
        <v>46.668445076768037</v>
      </c>
      <c r="F17" s="115">
        <v>31490</v>
      </c>
      <c r="G17" s="114">
        <v>32708</v>
      </c>
      <c r="H17" s="114">
        <v>32562</v>
      </c>
      <c r="I17" s="114">
        <v>32558</v>
      </c>
      <c r="J17" s="140">
        <v>31868</v>
      </c>
      <c r="K17" s="114">
        <v>-378</v>
      </c>
      <c r="L17" s="116">
        <v>-1.1861428392117486</v>
      </c>
    </row>
    <row r="18" spans="1:12" s="110" customFormat="1" ht="15" customHeight="1" x14ac:dyDescent="0.2">
      <c r="A18" s="120"/>
      <c r="B18" s="119"/>
      <c r="C18" s="258" t="s">
        <v>106</v>
      </c>
      <c r="E18" s="113">
        <v>41.953000952683389</v>
      </c>
      <c r="F18" s="115">
        <v>13211</v>
      </c>
      <c r="G18" s="114">
        <v>13523</v>
      </c>
      <c r="H18" s="114">
        <v>13283</v>
      </c>
      <c r="I18" s="114">
        <v>13080</v>
      </c>
      <c r="J18" s="140">
        <v>12519</v>
      </c>
      <c r="K18" s="114">
        <v>692</v>
      </c>
      <c r="L18" s="116">
        <v>5.5275980509625366</v>
      </c>
    </row>
    <row r="19" spans="1:12" s="110" customFormat="1" ht="15" customHeight="1" x14ac:dyDescent="0.2">
      <c r="A19" s="120"/>
      <c r="B19" s="119"/>
      <c r="C19" s="258" t="s">
        <v>107</v>
      </c>
      <c r="E19" s="113">
        <v>58.046999047316611</v>
      </c>
      <c r="F19" s="115">
        <v>18279</v>
      </c>
      <c r="G19" s="114">
        <v>19185</v>
      </c>
      <c r="H19" s="114">
        <v>19279</v>
      </c>
      <c r="I19" s="114">
        <v>19478</v>
      </c>
      <c r="J19" s="140">
        <v>19349</v>
      </c>
      <c r="K19" s="114">
        <v>-1070</v>
      </c>
      <c r="L19" s="116">
        <v>-5.5300015504677242</v>
      </c>
    </row>
    <row r="20" spans="1:12" s="110" customFormat="1" ht="15" customHeight="1" x14ac:dyDescent="0.2">
      <c r="A20" s="120"/>
      <c r="B20" s="121" t="s">
        <v>110</v>
      </c>
      <c r="C20" s="258"/>
      <c r="E20" s="113">
        <v>15.719663287687474</v>
      </c>
      <c r="F20" s="115">
        <v>10607</v>
      </c>
      <c r="G20" s="114">
        <v>10743</v>
      </c>
      <c r="H20" s="114">
        <v>10776</v>
      </c>
      <c r="I20" s="114">
        <v>10767</v>
      </c>
      <c r="J20" s="140">
        <v>10691</v>
      </c>
      <c r="K20" s="114">
        <v>-84</v>
      </c>
      <c r="L20" s="116">
        <v>-0.78570760452717237</v>
      </c>
    </row>
    <row r="21" spans="1:12" s="110" customFormat="1" ht="15" customHeight="1" x14ac:dyDescent="0.2">
      <c r="A21" s="120"/>
      <c r="B21" s="119"/>
      <c r="C21" s="258" t="s">
        <v>106</v>
      </c>
      <c r="E21" s="113">
        <v>33.666446686150657</v>
      </c>
      <c r="F21" s="115">
        <v>3571</v>
      </c>
      <c r="G21" s="114">
        <v>3640</v>
      </c>
      <c r="H21" s="114">
        <v>3716</v>
      </c>
      <c r="I21" s="114">
        <v>3718</v>
      </c>
      <c r="J21" s="140">
        <v>3689</v>
      </c>
      <c r="K21" s="114">
        <v>-118</v>
      </c>
      <c r="L21" s="116">
        <v>-3.1986988343724585</v>
      </c>
    </row>
    <row r="22" spans="1:12" s="110" customFormat="1" ht="15" customHeight="1" x14ac:dyDescent="0.2">
      <c r="A22" s="120"/>
      <c r="B22" s="119"/>
      <c r="C22" s="258" t="s">
        <v>107</v>
      </c>
      <c r="E22" s="113">
        <v>66.33355331384935</v>
      </c>
      <c r="F22" s="115">
        <v>7036</v>
      </c>
      <c r="G22" s="114">
        <v>7103</v>
      </c>
      <c r="H22" s="114">
        <v>7060</v>
      </c>
      <c r="I22" s="114">
        <v>7049</v>
      </c>
      <c r="J22" s="140">
        <v>7002</v>
      </c>
      <c r="K22" s="114">
        <v>34</v>
      </c>
      <c r="L22" s="116">
        <v>0.48557554984290202</v>
      </c>
    </row>
    <row r="23" spans="1:12" s="110" customFormat="1" ht="15" customHeight="1" x14ac:dyDescent="0.2">
      <c r="A23" s="120"/>
      <c r="B23" s="121" t="s">
        <v>111</v>
      </c>
      <c r="C23" s="258"/>
      <c r="E23" s="113">
        <v>12.236943505839113</v>
      </c>
      <c r="F23" s="115">
        <v>8257</v>
      </c>
      <c r="G23" s="114">
        <v>8446</v>
      </c>
      <c r="H23" s="114">
        <v>8394</v>
      </c>
      <c r="I23" s="114">
        <v>8222</v>
      </c>
      <c r="J23" s="140">
        <v>8087</v>
      </c>
      <c r="K23" s="114">
        <v>170</v>
      </c>
      <c r="L23" s="116">
        <v>2.1021392358105602</v>
      </c>
    </row>
    <row r="24" spans="1:12" s="110" customFormat="1" ht="15" customHeight="1" x14ac:dyDescent="0.2">
      <c r="A24" s="120"/>
      <c r="B24" s="119"/>
      <c r="C24" s="258" t="s">
        <v>106</v>
      </c>
      <c r="E24" s="113">
        <v>52.24657866053046</v>
      </c>
      <c r="F24" s="115">
        <v>4314</v>
      </c>
      <c r="G24" s="114">
        <v>4425</v>
      </c>
      <c r="H24" s="114">
        <v>4423</v>
      </c>
      <c r="I24" s="114">
        <v>4353</v>
      </c>
      <c r="J24" s="140">
        <v>4287</v>
      </c>
      <c r="K24" s="114">
        <v>27</v>
      </c>
      <c r="L24" s="116">
        <v>0.62981105668299509</v>
      </c>
    </row>
    <row r="25" spans="1:12" s="110" customFormat="1" ht="15" customHeight="1" x14ac:dyDescent="0.2">
      <c r="A25" s="120"/>
      <c r="B25" s="119"/>
      <c r="C25" s="258" t="s">
        <v>107</v>
      </c>
      <c r="E25" s="113">
        <v>47.75342133946954</v>
      </c>
      <c r="F25" s="115">
        <v>3943</v>
      </c>
      <c r="G25" s="114">
        <v>4021</v>
      </c>
      <c r="H25" s="114">
        <v>3971</v>
      </c>
      <c r="I25" s="114">
        <v>3869</v>
      </c>
      <c r="J25" s="140">
        <v>3800</v>
      </c>
      <c r="K25" s="114">
        <v>143</v>
      </c>
      <c r="L25" s="116">
        <v>3.763157894736842</v>
      </c>
    </row>
    <row r="26" spans="1:12" s="110" customFormat="1" ht="15" customHeight="1" x14ac:dyDescent="0.2">
      <c r="A26" s="120"/>
      <c r="C26" s="121" t="s">
        <v>187</v>
      </c>
      <c r="D26" s="110" t="s">
        <v>188</v>
      </c>
      <c r="E26" s="113">
        <v>1.2478510877941786</v>
      </c>
      <c r="F26" s="115">
        <v>842</v>
      </c>
      <c r="G26" s="114">
        <v>839</v>
      </c>
      <c r="H26" s="114">
        <v>863</v>
      </c>
      <c r="I26" s="114">
        <v>751</v>
      </c>
      <c r="J26" s="140">
        <v>723</v>
      </c>
      <c r="K26" s="114">
        <v>119</v>
      </c>
      <c r="L26" s="116">
        <v>16.459197786998615</v>
      </c>
    </row>
    <row r="27" spans="1:12" s="110" customFormat="1" ht="15" customHeight="1" x14ac:dyDescent="0.2">
      <c r="A27" s="120"/>
      <c r="B27" s="119"/>
      <c r="D27" s="259" t="s">
        <v>106</v>
      </c>
      <c r="E27" s="113">
        <v>46.793349168646081</v>
      </c>
      <c r="F27" s="115">
        <v>394</v>
      </c>
      <c r="G27" s="114">
        <v>405</v>
      </c>
      <c r="H27" s="114">
        <v>406</v>
      </c>
      <c r="I27" s="114">
        <v>353</v>
      </c>
      <c r="J27" s="140">
        <v>345</v>
      </c>
      <c r="K27" s="114">
        <v>49</v>
      </c>
      <c r="L27" s="116">
        <v>14.202898550724637</v>
      </c>
    </row>
    <row r="28" spans="1:12" s="110" customFormat="1" ht="15" customHeight="1" x14ac:dyDescent="0.2">
      <c r="A28" s="120"/>
      <c r="B28" s="119"/>
      <c r="D28" s="259" t="s">
        <v>107</v>
      </c>
      <c r="E28" s="113">
        <v>53.206650831353919</v>
      </c>
      <c r="F28" s="115">
        <v>448</v>
      </c>
      <c r="G28" s="114">
        <v>434</v>
      </c>
      <c r="H28" s="114">
        <v>457</v>
      </c>
      <c r="I28" s="114">
        <v>398</v>
      </c>
      <c r="J28" s="140">
        <v>378</v>
      </c>
      <c r="K28" s="114">
        <v>70</v>
      </c>
      <c r="L28" s="116">
        <v>18.518518518518519</v>
      </c>
    </row>
    <row r="29" spans="1:12" s="110" customFormat="1" ht="24" customHeight="1" x14ac:dyDescent="0.2">
      <c r="A29" s="604" t="s">
        <v>189</v>
      </c>
      <c r="B29" s="605"/>
      <c r="C29" s="605"/>
      <c r="D29" s="606"/>
      <c r="E29" s="113">
        <v>89.258402987728971</v>
      </c>
      <c r="F29" s="115">
        <v>60228</v>
      </c>
      <c r="G29" s="114">
        <v>62440</v>
      </c>
      <c r="H29" s="114">
        <v>61962</v>
      </c>
      <c r="I29" s="114">
        <v>62629</v>
      </c>
      <c r="J29" s="140">
        <v>60643</v>
      </c>
      <c r="K29" s="114">
        <v>-415</v>
      </c>
      <c r="L29" s="116">
        <v>-0.68433289909799977</v>
      </c>
    </row>
    <row r="30" spans="1:12" s="110" customFormat="1" ht="15" customHeight="1" x14ac:dyDescent="0.2">
      <c r="A30" s="120"/>
      <c r="B30" s="119"/>
      <c r="C30" s="258" t="s">
        <v>106</v>
      </c>
      <c r="E30" s="113">
        <v>43.084611808461183</v>
      </c>
      <c r="F30" s="115">
        <v>25949</v>
      </c>
      <c r="G30" s="114">
        <v>26596</v>
      </c>
      <c r="H30" s="114">
        <v>26228</v>
      </c>
      <c r="I30" s="114">
        <v>26222</v>
      </c>
      <c r="J30" s="140">
        <v>24886</v>
      </c>
      <c r="K30" s="114">
        <v>1063</v>
      </c>
      <c r="L30" s="116">
        <v>4.271477939403681</v>
      </c>
    </row>
    <row r="31" spans="1:12" s="110" customFormat="1" ht="15" customHeight="1" x14ac:dyDescent="0.2">
      <c r="A31" s="120"/>
      <c r="B31" s="119"/>
      <c r="C31" s="258" t="s">
        <v>107</v>
      </c>
      <c r="E31" s="113">
        <v>56.915388191538817</v>
      </c>
      <c r="F31" s="115">
        <v>34279</v>
      </c>
      <c r="G31" s="114">
        <v>35844</v>
      </c>
      <c r="H31" s="114">
        <v>35734</v>
      </c>
      <c r="I31" s="114">
        <v>36407</v>
      </c>
      <c r="J31" s="140">
        <v>35757</v>
      </c>
      <c r="K31" s="114">
        <v>-1478</v>
      </c>
      <c r="L31" s="116">
        <v>-4.1334563861621501</v>
      </c>
    </row>
    <row r="32" spans="1:12" s="110" customFormat="1" ht="15" customHeight="1" x14ac:dyDescent="0.2">
      <c r="A32" s="120"/>
      <c r="B32" s="119" t="s">
        <v>117</v>
      </c>
      <c r="C32" s="258"/>
      <c r="E32" s="113">
        <v>10.523741774853281</v>
      </c>
      <c r="F32" s="114">
        <v>7101</v>
      </c>
      <c r="G32" s="114">
        <v>7322</v>
      </c>
      <c r="H32" s="114">
        <v>7048</v>
      </c>
      <c r="I32" s="114">
        <v>7017</v>
      </c>
      <c r="J32" s="140">
        <v>6640</v>
      </c>
      <c r="K32" s="114">
        <v>461</v>
      </c>
      <c r="L32" s="116">
        <v>6.9427710843373491</v>
      </c>
    </row>
    <row r="33" spans="1:12" s="110" customFormat="1" ht="15" customHeight="1" x14ac:dyDescent="0.2">
      <c r="A33" s="120"/>
      <c r="B33" s="119"/>
      <c r="C33" s="258" t="s">
        <v>106</v>
      </c>
      <c r="E33" s="113">
        <v>48.317138431206871</v>
      </c>
      <c r="F33" s="114">
        <v>3431</v>
      </c>
      <c r="G33" s="114">
        <v>3550</v>
      </c>
      <c r="H33" s="114">
        <v>3346</v>
      </c>
      <c r="I33" s="114">
        <v>3329</v>
      </c>
      <c r="J33" s="140">
        <v>3078</v>
      </c>
      <c r="K33" s="114">
        <v>353</v>
      </c>
      <c r="L33" s="116">
        <v>11.468486029889538</v>
      </c>
    </row>
    <row r="34" spans="1:12" s="110" customFormat="1" ht="15" customHeight="1" x14ac:dyDescent="0.2">
      <c r="A34" s="120"/>
      <c r="B34" s="119"/>
      <c r="C34" s="258" t="s">
        <v>107</v>
      </c>
      <c r="E34" s="113">
        <v>51.682861568793129</v>
      </c>
      <c r="F34" s="114">
        <v>3670</v>
      </c>
      <c r="G34" s="114">
        <v>3772</v>
      </c>
      <c r="H34" s="114">
        <v>3702</v>
      </c>
      <c r="I34" s="114">
        <v>3688</v>
      </c>
      <c r="J34" s="140">
        <v>3562</v>
      </c>
      <c r="K34" s="114">
        <v>108</v>
      </c>
      <c r="L34" s="116">
        <v>3.0320044918585065</v>
      </c>
    </row>
    <row r="35" spans="1:12" s="110" customFormat="1" ht="24" customHeight="1" x14ac:dyDescent="0.2">
      <c r="A35" s="604" t="s">
        <v>192</v>
      </c>
      <c r="B35" s="605"/>
      <c r="C35" s="605"/>
      <c r="D35" s="606"/>
      <c r="E35" s="113">
        <v>25.324559843499912</v>
      </c>
      <c r="F35" s="114">
        <v>17088</v>
      </c>
      <c r="G35" s="114">
        <v>17717</v>
      </c>
      <c r="H35" s="114">
        <v>17149</v>
      </c>
      <c r="I35" s="114">
        <v>17849</v>
      </c>
      <c r="J35" s="114">
        <v>16810</v>
      </c>
      <c r="K35" s="318">
        <v>278</v>
      </c>
      <c r="L35" s="319">
        <v>1.65377751338489</v>
      </c>
    </row>
    <row r="36" spans="1:12" s="110" customFormat="1" ht="15" customHeight="1" x14ac:dyDescent="0.2">
      <c r="A36" s="120"/>
      <c r="B36" s="119"/>
      <c r="C36" s="258" t="s">
        <v>106</v>
      </c>
      <c r="E36" s="113">
        <v>45.821629213483149</v>
      </c>
      <c r="F36" s="114">
        <v>7830</v>
      </c>
      <c r="G36" s="114">
        <v>8001</v>
      </c>
      <c r="H36" s="114">
        <v>7592</v>
      </c>
      <c r="I36" s="114">
        <v>7829</v>
      </c>
      <c r="J36" s="114">
        <v>7169</v>
      </c>
      <c r="K36" s="318">
        <v>661</v>
      </c>
      <c r="L36" s="116">
        <v>9.2202538708327513</v>
      </c>
    </row>
    <row r="37" spans="1:12" s="110" customFormat="1" ht="15" customHeight="1" x14ac:dyDescent="0.2">
      <c r="A37" s="120"/>
      <c r="B37" s="119"/>
      <c r="C37" s="258" t="s">
        <v>107</v>
      </c>
      <c r="E37" s="113">
        <v>54.178370786516851</v>
      </c>
      <c r="F37" s="114">
        <v>9258</v>
      </c>
      <c r="G37" s="114">
        <v>9716</v>
      </c>
      <c r="H37" s="114">
        <v>9557</v>
      </c>
      <c r="I37" s="114">
        <v>10020</v>
      </c>
      <c r="J37" s="140">
        <v>9641</v>
      </c>
      <c r="K37" s="114">
        <v>-383</v>
      </c>
      <c r="L37" s="116">
        <v>-3.972616948449331</v>
      </c>
    </row>
    <row r="38" spans="1:12" s="110" customFormat="1" ht="15" customHeight="1" x14ac:dyDescent="0.2">
      <c r="A38" s="120"/>
      <c r="B38" s="119" t="s">
        <v>329</v>
      </c>
      <c r="C38" s="258"/>
      <c r="E38" s="113">
        <v>44.406900231193312</v>
      </c>
      <c r="F38" s="114">
        <v>29964</v>
      </c>
      <c r="G38" s="114">
        <v>30628</v>
      </c>
      <c r="H38" s="114">
        <v>30480</v>
      </c>
      <c r="I38" s="114">
        <v>30460</v>
      </c>
      <c r="J38" s="140">
        <v>29792</v>
      </c>
      <c r="K38" s="114">
        <v>172</v>
      </c>
      <c r="L38" s="116">
        <v>0.57733619763694954</v>
      </c>
    </row>
    <row r="39" spans="1:12" s="110" customFormat="1" ht="15" customHeight="1" x14ac:dyDescent="0.2">
      <c r="A39" s="120"/>
      <c r="B39" s="119"/>
      <c r="C39" s="258" t="s">
        <v>106</v>
      </c>
      <c r="E39" s="113">
        <v>44.266453077025766</v>
      </c>
      <c r="F39" s="115">
        <v>13264</v>
      </c>
      <c r="G39" s="114">
        <v>13434</v>
      </c>
      <c r="H39" s="114">
        <v>13334</v>
      </c>
      <c r="I39" s="114">
        <v>13185</v>
      </c>
      <c r="J39" s="140">
        <v>12639</v>
      </c>
      <c r="K39" s="114">
        <v>625</v>
      </c>
      <c r="L39" s="116">
        <v>4.9450114724266161</v>
      </c>
    </row>
    <row r="40" spans="1:12" s="110" customFormat="1" ht="15" customHeight="1" x14ac:dyDescent="0.2">
      <c r="A40" s="120"/>
      <c r="B40" s="119"/>
      <c r="C40" s="258" t="s">
        <v>107</v>
      </c>
      <c r="E40" s="113">
        <v>55.733546922974234</v>
      </c>
      <c r="F40" s="115">
        <v>16700</v>
      </c>
      <c r="G40" s="114">
        <v>17194</v>
      </c>
      <c r="H40" s="114">
        <v>17146</v>
      </c>
      <c r="I40" s="114">
        <v>17275</v>
      </c>
      <c r="J40" s="140">
        <v>17153</v>
      </c>
      <c r="K40" s="114">
        <v>-453</v>
      </c>
      <c r="L40" s="116">
        <v>-2.6409374453448375</v>
      </c>
    </row>
    <row r="41" spans="1:12" s="110" customFormat="1" ht="15" customHeight="1" x14ac:dyDescent="0.2">
      <c r="A41" s="120"/>
      <c r="B41" s="320" t="s">
        <v>516</v>
      </c>
      <c r="C41" s="258"/>
      <c r="E41" s="113">
        <v>10.13100954413421</v>
      </c>
      <c r="F41" s="115">
        <v>6836</v>
      </c>
      <c r="G41" s="114">
        <v>7050</v>
      </c>
      <c r="H41" s="114">
        <v>7058</v>
      </c>
      <c r="I41" s="114">
        <v>7005</v>
      </c>
      <c r="J41" s="140">
        <v>6663</v>
      </c>
      <c r="K41" s="114">
        <v>173</v>
      </c>
      <c r="L41" s="116">
        <v>2.5964280354194806</v>
      </c>
    </row>
    <row r="42" spans="1:12" s="110" customFormat="1" ht="15" customHeight="1" x14ac:dyDescent="0.2">
      <c r="A42" s="120"/>
      <c r="B42" s="119"/>
      <c r="C42" s="268" t="s">
        <v>106</v>
      </c>
      <c r="D42" s="182"/>
      <c r="E42" s="113">
        <v>42.217671152720889</v>
      </c>
      <c r="F42" s="115">
        <v>2886</v>
      </c>
      <c r="G42" s="114">
        <v>2911</v>
      </c>
      <c r="H42" s="114">
        <v>2922</v>
      </c>
      <c r="I42" s="114">
        <v>2886</v>
      </c>
      <c r="J42" s="140">
        <v>2758</v>
      </c>
      <c r="K42" s="114">
        <v>128</v>
      </c>
      <c r="L42" s="116">
        <v>4.6410442349528642</v>
      </c>
    </row>
    <row r="43" spans="1:12" s="110" customFormat="1" ht="15" customHeight="1" x14ac:dyDescent="0.2">
      <c r="A43" s="120"/>
      <c r="B43" s="119"/>
      <c r="C43" s="268" t="s">
        <v>107</v>
      </c>
      <c r="D43" s="182"/>
      <c r="E43" s="113">
        <v>57.782328847279111</v>
      </c>
      <c r="F43" s="115">
        <v>3950</v>
      </c>
      <c r="G43" s="114">
        <v>4139</v>
      </c>
      <c r="H43" s="114">
        <v>4136</v>
      </c>
      <c r="I43" s="114">
        <v>4119</v>
      </c>
      <c r="J43" s="140">
        <v>3905</v>
      </c>
      <c r="K43" s="114">
        <v>45</v>
      </c>
      <c r="L43" s="116">
        <v>1.1523687580025608</v>
      </c>
    </row>
    <row r="44" spans="1:12" s="110" customFormat="1" ht="15" customHeight="1" x14ac:dyDescent="0.2">
      <c r="A44" s="120"/>
      <c r="B44" s="119" t="s">
        <v>205</v>
      </c>
      <c r="C44" s="268"/>
      <c r="D44" s="182"/>
      <c r="E44" s="113">
        <v>20.137530381172564</v>
      </c>
      <c r="F44" s="115">
        <v>13588</v>
      </c>
      <c r="G44" s="114">
        <v>14527</v>
      </c>
      <c r="H44" s="114">
        <v>14474</v>
      </c>
      <c r="I44" s="114">
        <v>14496</v>
      </c>
      <c r="J44" s="140">
        <v>14169</v>
      </c>
      <c r="K44" s="114">
        <v>-581</v>
      </c>
      <c r="L44" s="116">
        <v>-4.1005010939374689</v>
      </c>
    </row>
    <row r="45" spans="1:12" s="110" customFormat="1" ht="15" customHeight="1" x14ac:dyDescent="0.2">
      <c r="A45" s="120"/>
      <c r="B45" s="119"/>
      <c r="C45" s="268" t="s">
        <v>106</v>
      </c>
      <c r="D45" s="182"/>
      <c r="E45" s="113">
        <v>40.18251398292611</v>
      </c>
      <c r="F45" s="115">
        <v>5460</v>
      </c>
      <c r="G45" s="114">
        <v>5863</v>
      </c>
      <c r="H45" s="114">
        <v>5782</v>
      </c>
      <c r="I45" s="114">
        <v>5710</v>
      </c>
      <c r="J45" s="140">
        <v>5451</v>
      </c>
      <c r="K45" s="114">
        <v>9</v>
      </c>
      <c r="L45" s="116">
        <v>0.1651073197578426</v>
      </c>
    </row>
    <row r="46" spans="1:12" s="110" customFormat="1" ht="15" customHeight="1" x14ac:dyDescent="0.2">
      <c r="A46" s="123"/>
      <c r="B46" s="124"/>
      <c r="C46" s="260" t="s">
        <v>107</v>
      </c>
      <c r="D46" s="261"/>
      <c r="E46" s="125">
        <v>59.81748601707389</v>
      </c>
      <c r="F46" s="143">
        <v>8128</v>
      </c>
      <c r="G46" s="144">
        <v>8664</v>
      </c>
      <c r="H46" s="144">
        <v>8692</v>
      </c>
      <c r="I46" s="144">
        <v>8786</v>
      </c>
      <c r="J46" s="145">
        <v>8718</v>
      </c>
      <c r="K46" s="144">
        <v>-590</v>
      </c>
      <c r="L46" s="146">
        <v>-6.7676072493691217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67476</v>
      </c>
      <c r="E11" s="114">
        <v>69922</v>
      </c>
      <c r="F11" s="114">
        <v>69161</v>
      </c>
      <c r="G11" s="114">
        <v>69810</v>
      </c>
      <c r="H11" s="140">
        <v>67434</v>
      </c>
      <c r="I11" s="115">
        <v>42</v>
      </c>
      <c r="J11" s="116">
        <v>6.2283121274134712E-2</v>
      </c>
    </row>
    <row r="12" spans="1:15" s="110" customFormat="1" ht="24.95" customHeight="1" x14ac:dyDescent="0.2">
      <c r="A12" s="193" t="s">
        <v>132</v>
      </c>
      <c r="B12" s="194" t="s">
        <v>133</v>
      </c>
      <c r="C12" s="113">
        <v>2.1681783152528307</v>
      </c>
      <c r="D12" s="115">
        <v>1463</v>
      </c>
      <c r="E12" s="114">
        <v>1430</v>
      </c>
      <c r="F12" s="114">
        <v>1559</v>
      </c>
      <c r="G12" s="114">
        <v>1582</v>
      </c>
      <c r="H12" s="140">
        <v>1437</v>
      </c>
      <c r="I12" s="115">
        <v>26</v>
      </c>
      <c r="J12" s="116">
        <v>1.8093249826026443</v>
      </c>
    </row>
    <row r="13" spans="1:15" s="110" customFormat="1" ht="24.95" customHeight="1" x14ac:dyDescent="0.2">
      <c r="A13" s="193" t="s">
        <v>134</v>
      </c>
      <c r="B13" s="199" t="s">
        <v>214</v>
      </c>
      <c r="C13" s="113">
        <v>0.35420001185606736</v>
      </c>
      <c r="D13" s="115">
        <v>239</v>
      </c>
      <c r="E13" s="114">
        <v>253</v>
      </c>
      <c r="F13" s="114">
        <v>261</v>
      </c>
      <c r="G13" s="114">
        <v>263</v>
      </c>
      <c r="H13" s="140">
        <v>260</v>
      </c>
      <c r="I13" s="115">
        <v>-21</v>
      </c>
      <c r="J13" s="116">
        <v>-8.0769230769230766</v>
      </c>
    </row>
    <row r="14" spans="1:15" s="287" customFormat="1" ht="24.95" customHeight="1" x14ac:dyDescent="0.2">
      <c r="A14" s="193" t="s">
        <v>215</v>
      </c>
      <c r="B14" s="199" t="s">
        <v>137</v>
      </c>
      <c r="C14" s="113">
        <v>5.9680478985120633</v>
      </c>
      <c r="D14" s="115">
        <v>4027</v>
      </c>
      <c r="E14" s="114">
        <v>4123</v>
      </c>
      <c r="F14" s="114">
        <v>4188</v>
      </c>
      <c r="G14" s="114">
        <v>4249</v>
      </c>
      <c r="H14" s="140">
        <v>4249</v>
      </c>
      <c r="I14" s="115">
        <v>-222</v>
      </c>
      <c r="J14" s="116">
        <v>-5.2247587667686517</v>
      </c>
      <c r="K14" s="110"/>
      <c r="L14" s="110"/>
      <c r="M14" s="110"/>
      <c r="N14" s="110"/>
      <c r="O14" s="110"/>
    </row>
    <row r="15" spans="1:15" s="110" customFormat="1" ht="24.95" customHeight="1" x14ac:dyDescent="0.2">
      <c r="A15" s="193" t="s">
        <v>216</v>
      </c>
      <c r="B15" s="199" t="s">
        <v>217</v>
      </c>
      <c r="C15" s="113">
        <v>2.522378327108898</v>
      </c>
      <c r="D15" s="115">
        <v>1702</v>
      </c>
      <c r="E15" s="114">
        <v>1792</v>
      </c>
      <c r="F15" s="114">
        <v>1828</v>
      </c>
      <c r="G15" s="114">
        <v>1865</v>
      </c>
      <c r="H15" s="140">
        <v>1896</v>
      </c>
      <c r="I15" s="115">
        <v>-194</v>
      </c>
      <c r="J15" s="116">
        <v>-10.232067510548523</v>
      </c>
    </row>
    <row r="16" spans="1:15" s="287" customFormat="1" ht="24.95" customHeight="1" x14ac:dyDescent="0.2">
      <c r="A16" s="193" t="s">
        <v>218</v>
      </c>
      <c r="B16" s="199" t="s">
        <v>141</v>
      </c>
      <c r="C16" s="113">
        <v>2.7328235224376076</v>
      </c>
      <c r="D16" s="115">
        <v>1844</v>
      </c>
      <c r="E16" s="114">
        <v>1870</v>
      </c>
      <c r="F16" s="114">
        <v>1894</v>
      </c>
      <c r="G16" s="114">
        <v>1926</v>
      </c>
      <c r="H16" s="140">
        <v>1925</v>
      </c>
      <c r="I16" s="115">
        <v>-81</v>
      </c>
      <c r="J16" s="116">
        <v>-4.2077922077922079</v>
      </c>
      <c r="K16" s="110"/>
      <c r="L16" s="110"/>
      <c r="M16" s="110"/>
      <c r="N16" s="110"/>
      <c r="O16" s="110"/>
    </row>
    <row r="17" spans="1:15" s="110" customFormat="1" ht="24.95" customHeight="1" x14ac:dyDescent="0.2">
      <c r="A17" s="193" t="s">
        <v>142</v>
      </c>
      <c r="B17" s="199" t="s">
        <v>220</v>
      </c>
      <c r="C17" s="113">
        <v>0.71284604896555814</v>
      </c>
      <c r="D17" s="115">
        <v>481</v>
      </c>
      <c r="E17" s="114">
        <v>461</v>
      </c>
      <c r="F17" s="114">
        <v>466</v>
      </c>
      <c r="G17" s="114">
        <v>458</v>
      </c>
      <c r="H17" s="140">
        <v>428</v>
      </c>
      <c r="I17" s="115">
        <v>53</v>
      </c>
      <c r="J17" s="116">
        <v>12.383177570093459</v>
      </c>
    </row>
    <row r="18" spans="1:15" s="287" customFormat="1" ht="24.95" customHeight="1" x14ac:dyDescent="0.2">
      <c r="A18" s="201" t="s">
        <v>144</v>
      </c>
      <c r="B18" s="202" t="s">
        <v>145</v>
      </c>
      <c r="C18" s="113">
        <v>2.8172980022526528</v>
      </c>
      <c r="D18" s="115">
        <v>1901</v>
      </c>
      <c r="E18" s="114">
        <v>1915</v>
      </c>
      <c r="F18" s="114">
        <v>1917</v>
      </c>
      <c r="G18" s="114">
        <v>1895</v>
      </c>
      <c r="H18" s="140">
        <v>1918</v>
      </c>
      <c r="I18" s="115">
        <v>-17</v>
      </c>
      <c r="J18" s="116">
        <v>-0.88633993743482797</v>
      </c>
      <c r="K18" s="110"/>
      <c r="L18" s="110"/>
      <c r="M18" s="110"/>
      <c r="N18" s="110"/>
      <c r="O18" s="110"/>
    </row>
    <row r="19" spans="1:15" s="110" customFormat="1" ht="24.95" customHeight="1" x14ac:dyDescent="0.2">
      <c r="A19" s="193" t="s">
        <v>146</v>
      </c>
      <c r="B19" s="199" t="s">
        <v>147</v>
      </c>
      <c r="C19" s="113">
        <v>21.207540458829808</v>
      </c>
      <c r="D19" s="115">
        <v>14310</v>
      </c>
      <c r="E19" s="114">
        <v>14409</v>
      </c>
      <c r="F19" s="114">
        <v>13540</v>
      </c>
      <c r="G19" s="114">
        <v>13455</v>
      </c>
      <c r="H19" s="140">
        <v>12345</v>
      </c>
      <c r="I19" s="115">
        <v>1965</v>
      </c>
      <c r="J19" s="116">
        <v>15.917375455650062</v>
      </c>
    </row>
    <row r="20" spans="1:15" s="287" customFormat="1" ht="24.95" customHeight="1" x14ac:dyDescent="0.2">
      <c r="A20" s="193" t="s">
        <v>148</v>
      </c>
      <c r="B20" s="199" t="s">
        <v>149</v>
      </c>
      <c r="C20" s="113">
        <v>3.85618590313593</v>
      </c>
      <c r="D20" s="115">
        <v>2602</v>
      </c>
      <c r="E20" s="114">
        <v>2655</v>
      </c>
      <c r="F20" s="114">
        <v>2681</v>
      </c>
      <c r="G20" s="114">
        <v>2690</v>
      </c>
      <c r="H20" s="140">
        <v>2657</v>
      </c>
      <c r="I20" s="115">
        <v>-55</v>
      </c>
      <c r="J20" s="116">
        <v>-2.0700037636432067</v>
      </c>
      <c r="K20" s="110"/>
      <c r="L20" s="110"/>
      <c r="M20" s="110"/>
      <c r="N20" s="110"/>
      <c r="O20" s="110"/>
    </row>
    <row r="21" spans="1:15" s="110" customFormat="1" ht="24.95" customHeight="1" x14ac:dyDescent="0.2">
      <c r="A21" s="201" t="s">
        <v>150</v>
      </c>
      <c r="B21" s="202" t="s">
        <v>151</v>
      </c>
      <c r="C21" s="113">
        <v>12.469618827434941</v>
      </c>
      <c r="D21" s="115">
        <v>8414</v>
      </c>
      <c r="E21" s="114">
        <v>9701</v>
      </c>
      <c r="F21" s="114">
        <v>9731</v>
      </c>
      <c r="G21" s="114">
        <v>9989</v>
      </c>
      <c r="H21" s="140">
        <v>9599</v>
      </c>
      <c r="I21" s="115">
        <v>-1185</v>
      </c>
      <c r="J21" s="116">
        <v>-12.34503594124388</v>
      </c>
    </row>
    <row r="22" spans="1:15" s="110" customFormat="1" ht="24.95" customHeight="1" x14ac:dyDescent="0.2">
      <c r="A22" s="201" t="s">
        <v>152</v>
      </c>
      <c r="B22" s="199" t="s">
        <v>153</v>
      </c>
      <c r="C22" s="113">
        <v>3.8309917600331969</v>
      </c>
      <c r="D22" s="115">
        <v>2585</v>
      </c>
      <c r="E22" s="114">
        <v>2641</v>
      </c>
      <c r="F22" s="114">
        <v>2773</v>
      </c>
      <c r="G22" s="114">
        <v>2828</v>
      </c>
      <c r="H22" s="140">
        <v>2830</v>
      </c>
      <c r="I22" s="115">
        <v>-245</v>
      </c>
      <c r="J22" s="116">
        <v>-8.6572438162544163</v>
      </c>
    </row>
    <row r="23" spans="1:15" s="110" customFormat="1" ht="24.95" customHeight="1" x14ac:dyDescent="0.2">
      <c r="A23" s="193" t="s">
        <v>154</v>
      </c>
      <c r="B23" s="199" t="s">
        <v>155</v>
      </c>
      <c r="C23" s="113">
        <v>0.92625526112988321</v>
      </c>
      <c r="D23" s="115">
        <v>625</v>
      </c>
      <c r="E23" s="114">
        <v>621</v>
      </c>
      <c r="F23" s="114">
        <v>606</v>
      </c>
      <c r="G23" s="114">
        <v>606</v>
      </c>
      <c r="H23" s="140">
        <v>601</v>
      </c>
      <c r="I23" s="115">
        <v>24</v>
      </c>
      <c r="J23" s="116">
        <v>3.9933444259567388</v>
      </c>
    </row>
    <row r="24" spans="1:15" s="110" customFormat="1" ht="24.95" customHeight="1" x14ac:dyDescent="0.2">
      <c r="A24" s="193" t="s">
        <v>156</v>
      </c>
      <c r="B24" s="199" t="s">
        <v>221</v>
      </c>
      <c r="C24" s="113">
        <v>7.4678404173335702</v>
      </c>
      <c r="D24" s="115">
        <v>5039</v>
      </c>
      <c r="E24" s="114">
        <v>5099</v>
      </c>
      <c r="F24" s="114">
        <v>5044</v>
      </c>
      <c r="G24" s="114">
        <v>5089</v>
      </c>
      <c r="H24" s="140">
        <v>5029</v>
      </c>
      <c r="I24" s="115">
        <v>10</v>
      </c>
      <c r="J24" s="116">
        <v>0.19884668920262477</v>
      </c>
    </row>
    <row r="25" spans="1:15" s="110" customFormat="1" ht="24.95" customHeight="1" x14ac:dyDescent="0.2">
      <c r="A25" s="193" t="s">
        <v>222</v>
      </c>
      <c r="B25" s="204" t="s">
        <v>159</v>
      </c>
      <c r="C25" s="113">
        <v>8.5986128401209321</v>
      </c>
      <c r="D25" s="115">
        <v>5802</v>
      </c>
      <c r="E25" s="114">
        <v>5955</v>
      </c>
      <c r="F25" s="114">
        <v>6036</v>
      </c>
      <c r="G25" s="114">
        <v>5774</v>
      </c>
      <c r="H25" s="140">
        <v>5715</v>
      </c>
      <c r="I25" s="115">
        <v>87</v>
      </c>
      <c r="J25" s="116">
        <v>1.5223097112860893</v>
      </c>
    </row>
    <row r="26" spans="1:15" s="110" customFormat="1" ht="24.95" customHeight="1" x14ac:dyDescent="0.2">
      <c r="A26" s="201">
        <v>782.78300000000002</v>
      </c>
      <c r="B26" s="203" t="s">
        <v>160</v>
      </c>
      <c r="C26" s="113">
        <v>0.99590965676685039</v>
      </c>
      <c r="D26" s="115">
        <v>672</v>
      </c>
      <c r="E26" s="114">
        <v>767</v>
      </c>
      <c r="F26" s="114">
        <v>760</v>
      </c>
      <c r="G26" s="114">
        <v>704</v>
      </c>
      <c r="H26" s="140">
        <v>743</v>
      </c>
      <c r="I26" s="115">
        <v>-71</v>
      </c>
      <c r="J26" s="116">
        <v>-9.5558546433378204</v>
      </c>
    </row>
    <row r="27" spans="1:15" s="110" customFormat="1" ht="24.95" customHeight="1" x14ac:dyDescent="0.2">
      <c r="A27" s="193" t="s">
        <v>161</v>
      </c>
      <c r="B27" s="199" t="s">
        <v>162</v>
      </c>
      <c r="C27" s="113">
        <v>1.5368427292667022</v>
      </c>
      <c r="D27" s="115">
        <v>1037</v>
      </c>
      <c r="E27" s="114">
        <v>1064</v>
      </c>
      <c r="F27" s="114">
        <v>1027</v>
      </c>
      <c r="G27" s="114">
        <v>1040</v>
      </c>
      <c r="H27" s="140">
        <v>1082</v>
      </c>
      <c r="I27" s="115">
        <v>-45</v>
      </c>
      <c r="J27" s="116">
        <v>-4.1589648798521255</v>
      </c>
    </row>
    <row r="28" spans="1:15" s="110" customFormat="1" ht="24.95" customHeight="1" x14ac:dyDescent="0.2">
      <c r="A28" s="193" t="s">
        <v>163</v>
      </c>
      <c r="B28" s="199" t="s">
        <v>164</v>
      </c>
      <c r="C28" s="113">
        <v>5.4419349101902901</v>
      </c>
      <c r="D28" s="115">
        <v>3672</v>
      </c>
      <c r="E28" s="114">
        <v>3819</v>
      </c>
      <c r="F28" s="114">
        <v>3682</v>
      </c>
      <c r="G28" s="114">
        <v>3948</v>
      </c>
      <c r="H28" s="140">
        <v>3725</v>
      </c>
      <c r="I28" s="115">
        <v>-53</v>
      </c>
      <c r="J28" s="116">
        <v>-1.4228187919463087</v>
      </c>
    </row>
    <row r="29" spans="1:15" s="110" customFormat="1" ht="24.95" customHeight="1" x14ac:dyDescent="0.2">
      <c r="A29" s="193">
        <v>86</v>
      </c>
      <c r="B29" s="199" t="s">
        <v>165</v>
      </c>
      <c r="C29" s="113">
        <v>6.4911968699982214</v>
      </c>
      <c r="D29" s="115">
        <v>4380</v>
      </c>
      <c r="E29" s="114">
        <v>4363</v>
      </c>
      <c r="F29" s="114">
        <v>4311</v>
      </c>
      <c r="G29" s="114">
        <v>4319</v>
      </c>
      <c r="H29" s="140">
        <v>4303</v>
      </c>
      <c r="I29" s="115">
        <v>77</v>
      </c>
      <c r="J29" s="116">
        <v>1.7894492214733906</v>
      </c>
    </row>
    <row r="30" spans="1:15" s="110" customFormat="1" ht="24.95" customHeight="1" x14ac:dyDescent="0.2">
      <c r="A30" s="193">
        <v>87.88</v>
      </c>
      <c r="B30" s="204" t="s">
        <v>166</v>
      </c>
      <c r="C30" s="113">
        <v>4.2963424032248501</v>
      </c>
      <c r="D30" s="115">
        <v>2899</v>
      </c>
      <c r="E30" s="114">
        <v>2914</v>
      </c>
      <c r="F30" s="114">
        <v>2909</v>
      </c>
      <c r="G30" s="114">
        <v>2978</v>
      </c>
      <c r="H30" s="140">
        <v>2953</v>
      </c>
      <c r="I30" s="115">
        <v>-54</v>
      </c>
      <c r="J30" s="116">
        <v>-1.8286488316965797</v>
      </c>
    </row>
    <row r="31" spans="1:15" s="110" customFormat="1" ht="24.95" customHeight="1" x14ac:dyDescent="0.2">
      <c r="A31" s="193" t="s">
        <v>167</v>
      </c>
      <c r="B31" s="199" t="s">
        <v>168</v>
      </c>
      <c r="C31" s="113">
        <v>11.573003734661214</v>
      </c>
      <c r="D31" s="115">
        <v>7809</v>
      </c>
      <c r="E31" s="114">
        <v>8193</v>
      </c>
      <c r="F31" s="114">
        <v>8136</v>
      </c>
      <c r="G31" s="114">
        <v>8401</v>
      </c>
      <c r="H31" s="140">
        <v>7987</v>
      </c>
      <c r="I31" s="115">
        <v>-178</v>
      </c>
      <c r="J31" s="116">
        <v>-2.2286215099536748</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2.1681783152528307</v>
      </c>
      <c r="D34" s="115">
        <v>1463</v>
      </c>
      <c r="E34" s="114">
        <v>1430</v>
      </c>
      <c r="F34" s="114">
        <v>1559</v>
      </c>
      <c r="G34" s="114">
        <v>1582</v>
      </c>
      <c r="H34" s="140">
        <v>1437</v>
      </c>
      <c r="I34" s="115">
        <v>26</v>
      </c>
      <c r="J34" s="116">
        <v>1.8093249826026443</v>
      </c>
    </row>
    <row r="35" spans="1:10" s="110" customFormat="1" ht="24.95" customHeight="1" x14ac:dyDescent="0.2">
      <c r="A35" s="292" t="s">
        <v>171</v>
      </c>
      <c r="B35" s="293" t="s">
        <v>172</v>
      </c>
      <c r="C35" s="113">
        <v>9.1395459126207843</v>
      </c>
      <c r="D35" s="115">
        <v>6167</v>
      </c>
      <c r="E35" s="114">
        <v>6291</v>
      </c>
      <c r="F35" s="114">
        <v>6366</v>
      </c>
      <c r="G35" s="114">
        <v>6407</v>
      </c>
      <c r="H35" s="140">
        <v>6427</v>
      </c>
      <c r="I35" s="115">
        <v>-260</v>
      </c>
      <c r="J35" s="116">
        <v>-4.0454333281468804</v>
      </c>
    </row>
    <row r="36" spans="1:10" s="110" customFormat="1" ht="24.95" customHeight="1" x14ac:dyDescent="0.2">
      <c r="A36" s="294" t="s">
        <v>173</v>
      </c>
      <c r="B36" s="295" t="s">
        <v>174</v>
      </c>
      <c r="C36" s="125">
        <v>88.692275772126379</v>
      </c>
      <c r="D36" s="143">
        <v>59846</v>
      </c>
      <c r="E36" s="144">
        <v>62201</v>
      </c>
      <c r="F36" s="144">
        <v>61236</v>
      </c>
      <c r="G36" s="144">
        <v>61821</v>
      </c>
      <c r="H36" s="145">
        <v>59569</v>
      </c>
      <c r="I36" s="143">
        <v>277</v>
      </c>
      <c r="J36" s="146">
        <v>0.4650069667108731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67476</v>
      </c>
      <c r="F11" s="264">
        <v>69922</v>
      </c>
      <c r="G11" s="264">
        <v>69161</v>
      </c>
      <c r="H11" s="264">
        <v>69810</v>
      </c>
      <c r="I11" s="265">
        <v>67434</v>
      </c>
      <c r="J11" s="263">
        <v>42</v>
      </c>
      <c r="K11" s="266">
        <v>6.2283121274134712E-2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45.780722034501153</v>
      </c>
      <c r="E13" s="115">
        <v>30891</v>
      </c>
      <c r="F13" s="114">
        <v>31523</v>
      </c>
      <c r="G13" s="114">
        <v>31094</v>
      </c>
      <c r="H13" s="114">
        <v>31142</v>
      </c>
      <c r="I13" s="140">
        <v>29503</v>
      </c>
      <c r="J13" s="115">
        <v>1388</v>
      </c>
      <c r="K13" s="116">
        <v>4.7046063112225873</v>
      </c>
    </row>
    <row r="14" spans="1:15" ht="15.95" customHeight="1" x14ac:dyDescent="0.2">
      <c r="A14" s="306" t="s">
        <v>230</v>
      </c>
      <c r="B14" s="307"/>
      <c r="C14" s="308"/>
      <c r="D14" s="113">
        <v>39.129468255379692</v>
      </c>
      <c r="E14" s="115">
        <v>26403</v>
      </c>
      <c r="F14" s="114">
        <v>27960</v>
      </c>
      <c r="G14" s="114">
        <v>27710</v>
      </c>
      <c r="H14" s="114">
        <v>28137</v>
      </c>
      <c r="I14" s="140">
        <v>27736</v>
      </c>
      <c r="J14" s="115">
        <v>-1333</v>
      </c>
      <c r="K14" s="116">
        <v>-4.8060282665128353</v>
      </c>
    </row>
    <row r="15" spans="1:15" ht="15.95" customHeight="1" x14ac:dyDescent="0.2">
      <c r="A15" s="306" t="s">
        <v>231</v>
      </c>
      <c r="B15" s="307"/>
      <c r="C15" s="308"/>
      <c r="D15" s="113">
        <v>4.5957081036220284</v>
      </c>
      <c r="E15" s="115">
        <v>3101</v>
      </c>
      <c r="F15" s="114">
        <v>3127</v>
      </c>
      <c r="G15" s="114">
        <v>3196</v>
      </c>
      <c r="H15" s="114">
        <v>3095</v>
      </c>
      <c r="I15" s="140">
        <v>3080</v>
      </c>
      <c r="J15" s="115">
        <v>21</v>
      </c>
      <c r="K15" s="116">
        <v>0.68181818181818177</v>
      </c>
    </row>
    <row r="16" spans="1:15" ht="15.95" customHeight="1" x14ac:dyDescent="0.2">
      <c r="A16" s="306" t="s">
        <v>232</v>
      </c>
      <c r="B16" s="307"/>
      <c r="C16" s="308"/>
      <c r="D16" s="113">
        <v>6.2244353547928153</v>
      </c>
      <c r="E16" s="115">
        <v>4200</v>
      </c>
      <c r="F16" s="114">
        <v>4318</v>
      </c>
      <c r="G16" s="114">
        <v>4195</v>
      </c>
      <c r="H16" s="114">
        <v>4394</v>
      </c>
      <c r="I16" s="140">
        <v>4216</v>
      </c>
      <c r="J16" s="115">
        <v>-16</v>
      </c>
      <c r="K16" s="116">
        <v>-0.37950664136622392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1.6568854111091351</v>
      </c>
      <c r="E18" s="115">
        <v>1118</v>
      </c>
      <c r="F18" s="114">
        <v>1090</v>
      </c>
      <c r="G18" s="114">
        <v>1138</v>
      </c>
      <c r="H18" s="114">
        <v>1116</v>
      </c>
      <c r="I18" s="140">
        <v>1094</v>
      </c>
      <c r="J18" s="115">
        <v>24</v>
      </c>
      <c r="K18" s="116">
        <v>2.1937842778793417</v>
      </c>
    </row>
    <row r="19" spans="1:11" ht="14.1" customHeight="1" x14ac:dyDescent="0.2">
      <c r="A19" s="306" t="s">
        <v>235</v>
      </c>
      <c r="B19" s="307" t="s">
        <v>236</v>
      </c>
      <c r="C19" s="308"/>
      <c r="D19" s="113">
        <v>1.3204695002667615</v>
      </c>
      <c r="E19" s="115">
        <v>891</v>
      </c>
      <c r="F19" s="114">
        <v>870</v>
      </c>
      <c r="G19" s="114">
        <v>911</v>
      </c>
      <c r="H19" s="114">
        <v>888</v>
      </c>
      <c r="I19" s="140">
        <v>866</v>
      </c>
      <c r="J19" s="115">
        <v>25</v>
      </c>
      <c r="K19" s="116">
        <v>2.8868360277136258</v>
      </c>
    </row>
    <row r="20" spans="1:11" ht="14.1" customHeight="1" x14ac:dyDescent="0.2">
      <c r="A20" s="306">
        <v>12</v>
      </c>
      <c r="B20" s="307" t="s">
        <v>237</v>
      </c>
      <c r="C20" s="308"/>
      <c r="D20" s="113">
        <v>1.3189874918489537</v>
      </c>
      <c r="E20" s="115">
        <v>890</v>
      </c>
      <c r="F20" s="114">
        <v>912</v>
      </c>
      <c r="G20" s="114">
        <v>977</v>
      </c>
      <c r="H20" s="114">
        <v>983</v>
      </c>
      <c r="I20" s="140">
        <v>914</v>
      </c>
      <c r="J20" s="115">
        <v>-24</v>
      </c>
      <c r="K20" s="116">
        <v>-2.6258205689277898</v>
      </c>
    </row>
    <row r="21" spans="1:11" ht="14.1" customHeight="1" x14ac:dyDescent="0.2">
      <c r="A21" s="306">
        <v>21</v>
      </c>
      <c r="B21" s="307" t="s">
        <v>238</v>
      </c>
      <c r="C21" s="308"/>
      <c r="D21" s="113">
        <v>6.076234513012034E-2</v>
      </c>
      <c r="E21" s="115">
        <v>41</v>
      </c>
      <c r="F21" s="114">
        <v>44</v>
      </c>
      <c r="G21" s="114">
        <v>44</v>
      </c>
      <c r="H21" s="114">
        <v>45</v>
      </c>
      <c r="I21" s="140">
        <v>45</v>
      </c>
      <c r="J21" s="115">
        <v>-4</v>
      </c>
      <c r="K21" s="116">
        <v>-8.8888888888888893</v>
      </c>
    </row>
    <row r="22" spans="1:11" ht="14.1" customHeight="1" x14ac:dyDescent="0.2">
      <c r="A22" s="306">
        <v>22</v>
      </c>
      <c r="B22" s="307" t="s">
        <v>239</v>
      </c>
      <c r="C22" s="308"/>
      <c r="D22" s="113">
        <v>0.50981089572588767</v>
      </c>
      <c r="E22" s="115">
        <v>344</v>
      </c>
      <c r="F22" s="114">
        <v>358</v>
      </c>
      <c r="G22" s="114">
        <v>374</v>
      </c>
      <c r="H22" s="114">
        <v>357</v>
      </c>
      <c r="I22" s="140">
        <v>353</v>
      </c>
      <c r="J22" s="115">
        <v>-9</v>
      </c>
      <c r="K22" s="116">
        <v>-2.5495750708215299</v>
      </c>
    </row>
    <row r="23" spans="1:11" ht="14.1" customHeight="1" x14ac:dyDescent="0.2">
      <c r="A23" s="306">
        <v>23</v>
      </c>
      <c r="B23" s="307" t="s">
        <v>240</v>
      </c>
      <c r="C23" s="308"/>
      <c r="D23" s="113">
        <v>0.42533641591084237</v>
      </c>
      <c r="E23" s="115">
        <v>287</v>
      </c>
      <c r="F23" s="114">
        <v>287</v>
      </c>
      <c r="G23" s="114">
        <v>297</v>
      </c>
      <c r="H23" s="114">
        <v>285</v>
      </c>
      <c r="I23" s="140">
        <v>288</v>
      </c>
      <c r="J23" s="115">
        <v>-1</v>
      </c>
      <c r="K23" s="116">
        <v>-0.34722222222222221</v>
      </c>
    </row>
    <row r="24" spans="1:11" ht="14.1" customHeight="1" x14ac:dyDescent="0.2">
      <c r="A24" s="306">
        <v>24</v>
      </c>
      <c r="B24" s="307" t="s">
        <v>241</v>
      </c>
      <c r="C24" s="308"/>
      <c r="D24" s="113">
        <v>1.0225858082873911</v>
      </c>
      <c r="E24" s="115">
        <v>690</v>
      </c>
      <c r="F24" s="114">
        <v>713</v>
      </c>
      <c r="G24" s="114">
        <v>738</v>
      </c>
      <c r="H24" s="114">
        <v>755</v>
      </c>
      <c r="I24" s="140">
        <v>769</v>
      </c>
      <c r="J24" s="115">
        <v>-79</v>
      </c>
      <c r="K24" s="116">
        <v>-10.273081924577372</v>
      </c>
    </row>
    <row r="25" spans="1:11" ht="14.1" customHeight="1" x14ac:dyDescent="0.2">
      <c r="A25" s="306">
        <v>25</v>
      </c>
      <c r="B25" s="307" t="s">
        <v>242</v>
      </c>
      <c r="C25" s="308"/>
      <c r="D25" s="113">
        <v>0.92625526112988321</v>
      </c>
      <c r="E25" s="115">
        <v>625</v>
      </c>
      <c r="F25" s="114">
        <v>629</v>
      </c>
      <c r="G25" s="114">
        <v>652</v>
      </c>
      <c r="H25" s="114">
        <v>648</v>
      </c>
      <c r="I25" s="140">
        <v>624</v>
      </c>
      <c r="J25" s="115">
        <v>1</v>
      </c>
      <c r="K25" s="116">
        <v>0.16025641025641027</v>
      </c>
    </row>
    <row r="26" spans="1:11" ht="14.1" customHeight="1" x14ac:dyDescent="0.2">
      <c r="A26" s="306">
        <v>26</v>
      </c>
      <c r="B26" s="307" t="s">
        <v>243</v>
      </c>
      <c r="C26" s="308"/>
      <c r="D26" s="113">
        <v>0.64170964491078308</v>
      </c>
      <c r="E26" s="115">
        <v>433</v>
      </c>
      <c r="F26" s="114">
        <v>460</v>
      </c>
      <c r="G26" s="114">
        <v>476</v>
      </c>
      <c r="H26" s="114">
        <v>483</v>
      </c>
      <c r="I26" s="140">
        <v>471</v>
      </c>
      <c r="J26" s="115">
        <v>-38</v>
      </c>
      <c r="K26" s="116">
        <v>-8.0679405520169851</v>
      </c>
    </row>
    <row r="27" spans="1:11" ht="14.1" customHeight="1" x14ac:dyDescent="0.2">
      <c r="A27" s="306">
        <v>27</v>
      </c>
      <c r="B27" s="307" t="s">
        <v>244</v>
      </c>
      <c r="C27" s="308"/>
      <c r="D27" s="113">
        <v>0.31418578457525637</v>
      </c>
      <c r="E27" s="115">
        <v>212</v>
      </c>
      <c r="F27" s="114">
        <v>208</v>
      </c>
      <c r="G27" s="114">
        <v>206</v>
      </c>
      <c r="H27" s="114">
        <v>222</v>
      </c>
      <c r="I27" s="140">
        <v>228</v>
      </c>
      <c r="J27" s="115">
        <v>-16</v>
      </c>
      <c r="K27" s="116">
        <v>-7.0175438596491224</v>
      </c>
    </row>
    <row r="28" spans="1:11" ht="14.1" customHeight="1" x14ac:dyDescent="0.2">
      <c r="A28" s="306">
        <v>28</v>
      </c>
      <c r="B28" s="307" t="s">
        <v>245</v>
      </c>
      <c r="C28" s="308"/>
      <c r="D28" s="113">
        <v>0.30677574248621731</v>
      </c>
      <c r="E28" s="115">
        <v>207</v>
      </c>
      <c r="F28" s="114">
        <v>213</v>
      </c>
      <c r="G28" s="114">
        <v>222</v>
      </c>
      <c r="H28" s="114">
        <v>224</v>
      </c>
      <c r="I28" s="140">
        <v>231</v>
      </c>
      <c r="J28" s="115">
        <v>-24</v>
      </c>
      <c r="K28" s="116">
        <v>-10.38961038961039</v>
      </c>
    </row>
    <row r="29" spans="1:11" ht="14.1" customHeight="1" x14ac:dyDescent="0.2">
      <c r="A29" s="306">
        <v>29</v>
      </c>
      <c r="B29" s="307" t="s">
        <v>246</v>
      </c>
      <c r="C29" s="308"/>
      <c r="D29" s="113">
        <v>3.4590076471634359</v>
      </c>
      <c r="E29" s="115">
        <v>2334</v>
      </c>
      <c r="F29" s="114">
        <v>2539</v>
      </c>
      <c r="G29" s="114">
        <v>2470</v>
      </c>
      <c r="H29" s="114">
        <v>2630</v>
      </c>
      <c r="I29" s="140">
        <v>2552</v>
      </c>
      <c r="J29" s="115">
        <v>-218</v>
      </c>
      <c r="K29" s="116">
        <v>-8.5423197492163006</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2.8943624399786589</v>
      </c>
      <c r="E31" s="115">
        <v>1953</v>
      </c>
      <c r="F31" s="114">
        <v>2164</v>
      </c>
      <c r="G31" s="114">
        <v>2081</v>
      </c>
      <c r="H31" s="114">
        <v>2217</v>
      </c>
      <c r="I31" s="140">
        <v>2136</v>
      </c>
      <c r="J31" s="115">
        <v>-183</v>
      </c>
      <c r="K31" s="116">
        <v>-8.5674157303370784</v>
      </c>
    </row>
    <row r="32" spans="1:11" ht="14.1" customHeight="1" x14ac:dyDescent="0.2">
      <c r="A32" s="306">
        <v>31</v>
      </c>
      <c r="B32" s="307" t="s">
        <v>251</v>
      </c>
      <c r="C32" s="308"/>
      <c r="D32" s="113">
        <v>0.14227280810955006</v>
      </c>
      <c r="E32" s="115">
        <v>96</v>
      </c>
      <c r="F32" s="114">
        <v>98</v>
      </c>
      <c r="G32" s="114">
        <v>99</v>
      </c>
      <c r="H32" s="114">
        <v>95</v>
      </c>
      <c r="I32" s="140">
        <v>100</v>
      </c>
      <c r="J32" s="115">
        <v>-4</v>
      </c>
      <c r="K32" s="116">
        <v>-4</v>
      </c>
    </row>
    <row r="33" spans="1:11" ht="14.1" customHeight="1" x14ac:dyDescent="0.2">
      <c r="A33" s="306">
        <v>32</v>
      </c>
      <c r="B33" s="307" t="s">
        <v>252</v>
      </c>
      <c r="C33" s="308"/>
      <c r="D33" s="113">
        <v>0.60021340921216437</v>
      </c>
      <c r="E33" s="115">
        <v>405</v>
      </c>
      <c r="F33" s="114">
        <v>395</v>
      </c>
      <c r="G33" s="114">
        <v>396</v>
      </c>
      <c r="H33" s="114">
        <v>383</v>
      </c>
      <c r="I33" s="140">
        <v>404</v>
      </c>
      <c r="J33" s="115">
        <v>1</v>
      </c>
      <c r="K33" s="116">
        <v>0.24752475247524752</v>
      </c>
    </row>
    <row r="34" spans="1:11" ht="14.1" customHeight="1" x14ac:dyDescent="0.2">
      <c r="A34" s="306">
        <v>33</v>
      </c>
      <c r="B34" s="307" t="s">
        <v>253</v>
      </c>
      <c r="C34" s="308"/>
      <c r="D34" s="113">
        <v>0.31863180982867984</v>
      </c>
      <c r="E34" s="115">
        <v>215</v>
      </c>
      <c r="F34" s="114">
        <v>224</v>
      </c>
      <c r="G34" s="114">
        <v>214</v>
      </c>
      <c r="H34" s="114">
        <v>234</v>
      </c>
      <c r="I34" s="140">
        <v>239</v>
      </c>
      <c r="J34" s="115">
        <v>-24</v>
      </c>
      <c r="K34" s="116">
        <v>-10.0418410041841</v>
      </c>
    </row>
    <row r="35" spans="1:11" ht="14.1" customHeight="1" x14ac:dyDescent="0.2">
      <c r="A35" s="306">
        <v>34</v>
      </c>
      <c r="B35" s="307" t="s">
        <v>254</v>
      </c>
      <c r="C35" s="308"/>
      <c r="D35" s="113">
        <v>2.7357875392732232</v>
      </c>
      <c r="E35" s="115">
        <v>1846</v>
      </c>
      <c r="F35" s="114">
        <v>1880</v>
      </c>
      <c r="G35" s="114">
        <v>1889</v>
      </c>
      <c r="H35" s="114">
        <v>1880</v>
      </c>
      <c r="I35" s="140">
        <v>1845</v>
      </c>
      <c r="J35" s="115">
        <v>1</v>
      </c>
      <c r="K35" s="116">
        <v>5.4200542005420058E-2</v>
      </c>
    </row>
    <row r="36" spans="1:11" ht="14.1" customHeight="1" x14ac:dyDescent="0.2">
      <c r="A36" s="306">
        <v>41</v>
      </c>
      <c r="B36" s="307" t="s">
        <v>255</v>
      </c>
      <c r="C36" s="308"/>
      <c r="D36" s="113">
        <v>0.17487699330132195</v>
      </c>
      <c r="E36" s="115">
        <v>118</v>
      </c>
      <c r="F36" s="114">
        <v>114</v>
      </c>
      <c r="G36" s="114">
        <v>111</v>
      </c>
      <c r="H36" s="114">
        <v>105</v>
      </c>
      <c r="I36" s="140">
        <v>94</v>
      </c>
      <c r="J36" s="115">
        <v>24</v>
      </c>
      <c r="K36" s="116">
        <v>25.531914893617021</v>
      </c>
    </row>
    <row r="37" spans="1:11" ht="14.1" customHeight="1" x14ac:dyDescent="0.2">
      <c r="A37" s="306">
        <v>42</v>
      </c>
      <c r="B37" s="307" t="s">
        <v>256</v>
      </c>
      <c r="C37" s="308"/>
      <c r="D37" s="113">
        <v>4.2978244116426582E-2</v>
      </c>
      <c r="E37" s="115">
        <v>29</v>
      </c>
      <c r="F37" s="114">
        <v>29</v>
      </c>
      <c r="G37" s="114">
        <v>28</v>
      </c>
      <c r="H37" s="114">
        <v>27</v>
      </c>
      <c r="I37" s="140">
        <v>27</v>
      </c>
      <c r="J37" s="115">
        <v>2</v>
      </c>
      <c r="K37" s="116">
        <v>7.4074074074074074</v>
      </c>
    </row>
    <row r="38" spans="1:11" ht="14.1" customHeight="1" x14ac:dyDescent="0.2">
      <c r="A38" s="306">
        <v>43</v>
      </c>
      <c r="B38" s="307" t="s">
        <v>257</v>
      </c>
      <c r="C38" s="308"/>
      <c r="D38" s="113">
        <v>0.35716402869168296</v>
      </c>
      <c r="E38" s="115">
        <v>241</v>
      </c>
      <c r="F38" s="114">
        <v>236</v>
      </c>
      <c r="G38" s="114">
        <v>228</v>
      </c>
      <c r="H38" s="114">
        <v>227</v>
      </c>
      <c r="I38" s="140">
        <v>249</v>
      </c>
      <c r="J38" s="115">
        <v>-8</v>
      </c>
      <c r="K38" s="116">
        <v>-3.2128514056224899</v>
      </c>
    </row>
    <row r="39" spans="1:11" ht="14.1" customHeight="1" x14ac:dyDescent="0.2">
      <c r="A39" s="306">
        <v>51</v>
      </c>
      <c r="B39" s="307" t="s">
        <v>258</v>
      </c>
      <c r="C39" s="308"/>
      <c r="D39" s="113">
        <v>11.716758551188571</v>
      </c>
      <c r="E39" s="115">
        <v>7906</v>
      </c>
      <c r="F39" s="114">
        <v>7666</v>
      </c>
      <c r="G39" s="114">
        <v>7150</v>
      </c>
      <c r="H39" s="114">
        <v>7124</v>
      </c>
      <c r="I39" s="140">
        <v>5951</v>
      </c>
      <c r="J39" s="115">
        <v>1955</v>
      </c>
      <c r="K39" s="116">
        <v>32.85162157620568</v>
      </c>
    </row>
    <row r="40" spans="1:11" ht="14.1" customHeight="1" x14ac:dyDescent="0.2">
      <c r="A40" s="306" t="s">
        <v>259</v>
      </c>
      <c r="B40" s="307" t="s">
        <v>260</v>
      </c>
      <c r="C40" s="308"/>
      <c r="D40" s="113">
        <v>11.527061473709171</v>
      </c>
      <c r="E40" s="115">
        <v>7778</v>
      </c>
      <c r="F40" s="114">
        <v>7538</v>
      </c>
      <c r="G40" s="114">
        <v>7020</v>
      </c>
      <c r="H40" s="114">
        <v>7004</v>
      </c>
      <c r="I40" s="140">
        <v>5830</v>
      </c>
      <c r="J40" s="115">
        <v>1948</v>
      </c>
      <c r="K40" s="116">
        <v>33.413379073756431</v>
      </c>
    </row>
    <row r="41" spans="1:11" ht="14.1" customHeight="1" x14ac:dyDescent="0.2">
      <c r="A41" s="306"/>
      <c r="B41" s="307" t="s">
        <v>261</v>
      </c>
      <c r="C41" s="308"/>
      <c r="D41" s="113">
        <v>7.8590906396348332</v>
      </c>
      <c r="E41" s="115">
        <v>5303</v>
      </c>
      <c r="F41" s="114">
        <v>5016</v>
      </c>
      <c r="G41" s="114">
        <v>4362</v>
      </c>
      <c r="H41" s="114">
        <v>4135</v>
      </c>
      <c r="I41" s="140">
        <v>3139</v>
      </c>
      <c r="J41" s="115">
        <v>2164</v>
      </c>
      <c r="K41" s="116">
        <v>68.939152596368274</v>
      </c>
    </row>
    <row r="42" spans="1:11" ht="14.1" customHeight="1" x14ac:dyDescent="0.2">
      <c r="A42" s="306">
        <v>52</v>
      </c>
      <c r="B42" s="307" t="s">
        <v>262</v>
      </c>
      <c r="C42" s="308"/>
      <c r="D42" s="113">
        <v>4.3704428241152407</v>
      </c>
      <c r="E42" s="115">
        <v>2949</v>
      </c>
      <c r="F42" s="114">
        <v>2989</v>
      </c>
      <c r="G42" s="114">
        <v>3035</v>
      </c>
      <c r="H42" s="114">
        <v>3034</v>
      </c>
      <c r="I42" s="140">
        <v>2980</v>
      </c>
      <c r="J42" s="115">
        <v>-31</v>
      </c>
      <c r="K42" s="116">
        <v>-1.0402684563758389</v>
      </c>
    </row>
    <row r="43" spans="1:11" ht="14.1" customHeight="1" x14ac:dyDescent="0.2">
      <c r="A43" s="306" t="s">
        <v>263</v>
      </c>
      <c r="B43" s="307" t="s">
        <v>264</v>
      </c>
      <c r="C43" s="308"/>
      <c r="D43" s="113">
        <v>4.1807457466358411</v>
      </c>
      <c r="E43" s="115">
        <v>2821</v>
      </c>
      <c r="F43" s="114">
        <v>2876</v>
      </c>
      <c r="G43" s="114">
        <v>2885</v>
      </c>
      <c r="H43" s="114">
        <v>2892</v>
      </c>
      <c r="I43" s="140">
        <v>2869</v>
      </c>
      <c r="J43" s="115">
        <v>-48</v>
      </c>
      <c r="K43" s="116">
        <v>-1.673056814220983</v>
      </c>
    </row>
    <row r="44" spans="1:11" ht="14.1" customHeight="1" x14ac:dyDescent="0.2">
      <c r="A44" s="306">
        <v>53</v>
      </c>
      <c r="B44" s="307" t="s">
        <v>265</v>
      </c>
      <c r="C44" s="308"/>
      <c r="D44" s="113">
        <v>1.3367715928626474</v>
      </c>
      <c r="E44" s="115">
        <v>902</v>
      </c>
      <c r="F44" s="114">
        <v>988</v>
      </c>
      <c r="G44" s="114">
        <v>974</v>
      </c>
      <c r="H44" s="114">
        <v>985</v>
      </c>
      <c r="I44" s="140">
        <v>1017</v>
      </c>
      <c r="J44" s="115">
        <v>-115</v>
      </c>
      <c r="K44" s="116">
        <v>-11.307767944936087</v>
      </c>
    </row>
    <row r="45" spans="1:11" ht="14.1" customHeight="1" x14ac:dyDescent="0.2">
      <c r="A45" s="306" t="s">
        <v>266</v>
      </c>
      <c r="B45" s="307" t="s">
        <v>267</v>
      </c>
      <c r="C45" s="308"/>
      <c r="D45" s="113">
        <v>1.3189874918489537</v>
      </c>
      <c r="E45" s="115">
        <v>890</v>
      </c>
      <c r="F45" s="114">
        <v>976</v>
      </c>
      <c r="G45" s="114">
        <v>961</v>
      </c>
      <c r="H45" s="114">
        <v>968</v>
      </c>
      <c r="I45" s="140">
        <v>997</v>
      </c>
      <c r="J45" s="115">
        <v>-107</v>
      </c>
      <c r="K45" s="116">
        <v>-10.732196589769307</v>
      </c>
    </row>
    <row r="46" spans="1:11" ht="14.1" customHeight="1" x14ac:dyDescent="0.2">
      <c r="A46" s="306">
        <v>54</v>
      </c>
      <c r="B46" s="307" t="s">
        <v>268</v>
      </c>
      <c r="C46" s="308"/>
      <c r="D46" s="113">
        <v>13.151342699626534</v>
      </c>
      <c r="E46" s="115">
        <v>8874</v>
      </c>
      <c r="F46" s="114">
        <v>9065</v>
      </c>
      <c r="G46" s="114">
        <v>9148</v>
      </c>
      <c r="H46" s="114">
        <v>8894</v>
      </c>
      <c r="I46" s="140">
        <v>8823</v>
      </c>
      <c r="J46" s="115">
        <v>51</v>
      </c>
      <c r="K46" s="116">
        <v>0.5780346820809249</v>
      </c>
    </row>
    <row r="47" spans="1:11" ht="14.1" customHeight="1" x14ac:dyDescent="0.2">
      <c r="A47" s="306">
        <v>61</v>
      </c>
      <c r="B47" s="307" t="s">
        <v>269</v>
      </c>
      <c r="C47" s="308"/>
      <c r="D47" s="113">
        <v>0.66097575434228462</v>
      </c>
      <c r="E47" s="115">
        <v>446</v>
      </c>
      <c r="F47" s="114">
        <v>441</v>
      </c>
      <c r="G47" s="114">
        <v>425</v>
      </c>
      <c r="H47" s="114">
        <v>430</v>
      </c>
      <c r="I47" s="140">
        <v>419</v>
      </c>
      <c r="J47" s="115">
        <v>27</v>
      </c>
      <c r="K47" s="116">
        <v>6.4439140811455848</v>
      </c>
    </row>
    <row r="48" spans="1:11" ht="14.1" customHeight="1" x14ac:dyDescent="0.2">
      <c r="A48" s="306">
        <v>62</v>
      </c>
      <c r="B48" s="307" t="s">
        <v>270</v>
      </c>
      <c r="C48" s="308"/>
      <c r="D48" s="113">
        <v>11.31068824470923</v>
      </c>
      <c r="E48" s="115">
        <v>7632</v>
      </c>
      <c r="F48" s="114">
        <v>7996</v>
      </c>
      <c r="G48" s="114">
        <v>7758</v>
      </c>
      <c r="H48" s="114">
        <v>8017</v>
      </c>
      <c r="I48" s="140">
        <v>7928</v>
      </c>
      <c r="J48" s="115">
        <v>-296</v>
      </c>
      <c r="K48" s="116">
        <v>-3.7336024217961654</v>
      </c>
    </row>
    <row r="49" spans="1:11" ht="14.1" customHeight="1" x14ac:dyDescent="0.2">
      <c r="A49" s="306">
        <v>63</v>
      </c>
      <c r="B49" s="307" t="s">
        <v>271</v>
      </c>
      <c r="C49" s="308"/>
      <c r="D49" s="113">
        <v>10.000592803367123</v>
      </c>
      <c r="E49" s="115">
        <v>6748</v>
      </c>
      <c r="F49" s="114">
        <v>7975</v>
      </c>
      <c r="G49" s="114">
        <v>8029</v>
      </c>
      <c r="H49" s="114">
        <v>8178</v>
      </c>
      <c r="I49" s="140">
        <v>7832</v>
      </c>
      <c r="J49" s="115">
        <v>-1084</v>
      </c>
      <c r="K49" s="116">
        <v>-13.840653728294178</v>
      </c>
    </row>
    <row r="50" spans="1:11" ht="14.1" customHeight="1" x14ac:dyDescent="0.2">
      <c r="A50" s="306" t="s">
        <v>272</v>
      </c>
      <c r="B50" s="307" t="s">
        <v>273</v>
      </c>
      <c r="C50" s="308"/>
      <c r="D50" s="113">
        <v>0.45942260952042208</v>
      </c>
      <c r="E50" s="115">
        <v>310</v>
      </c>
      <c r="F50" s="114">
        <v>314</v>
      </c>
      <c r="G50" s="114">
        <v>324</v>
      </c>
      <c r="H50" s="114">
        <v>328</v>
      </c>
      <c r="I50" s="140">
        <v>309</v>
      </c>
      <c r="J50" s="115">
        <v>1</v>
      </c>
      <c r="K50" s="116">
        <v>0.32362459546925565</v>
      </c>
    </row>
    <row r="51" spans="1:11" ht="14.1" customHeight="1" x14ac:dyDescent="0.2">
      <c r="A51" s="306" t="s">
        <v>274</v>
      </c>
      <c r="B51" s="307" t="s">
        <v>275</v>
      </c>
      <c r="C51" s="308"/>
      <c r="D51" s="113">
        <v>9.1084237358468201</v>
      </c>
      <c r="E51" s="115">
        <v>6146</v>
      </c>
      <c r="F51" s="114">
        <v>7355</v>
      </c>
      <c r="G51" s="114">
        <v>7383</v>
      </c>
      <c r="H51" s="114">
        <v>7532</v>
      </c>
      <c r="I51" s="140">
        <v>7237</v>
      </c>
      <c r="J51" s="115">
        <v>-1091</v>
      </c>
      <c r="K51" s="116">
        <v>-15.075307447837501</v>
      </c>
    </row>
    <row r="52" spans="1:11" ht="14.1" customHeight="1" x14ac:dyDescent="0.2">
      <c r="A52" s="306">
        <v>71</v>
      </c>
      <c r="B52" s="307" t="s">
        <v>276</v>
      </c>
      <c r="C52" s="308"/>
      <c r="D52" s="113">
        <v>9.6330547157507862</v>
      </c>
      <c r="E52" s="115">
        <v>6500</v>
      </c>
      <c r="F52" s="114">
        <v>6648</v>
      </c>
      <c r="G52" s="114">
        <v>6618</v>
      </c>
      <c r="H52" s="114">
        <v>6663</v>
      </c>
      <c r="I52" s="140">
        <v>6550</v>
      </c>
      <c r="J52" s="115">
        <v>-50</v>
      </c>
      <c r="K52" s="116">
        <v>-0.76335877862595425</v>
      </c>
    </row>
    <row r="53" spans="1:11" ht="14.1" customHeight="1" x14ac:dyDescent="0.2">
      <c r="A53" s="306" t="s">
        <v>277</v>
      </c>
      <c r="B53" s="307" t="s">
        <v>278</v>
      </c>
      <c r="C53" s="308"/>
      <c r="D53" s="113">
        <v>0.88327701701345662</v>
      </c>
      <c r="E53" s="115">
        <v>596</v>
      </c>
      <c r="F53" s="114">
        <v>608</v>
      </c>
      <c r="G53" s="114">
        <v>617</v>
      </c>
      <c r="H53" s="114">
        <v>616</v>
      </c>
      <c r="I53" s="140">
        <v>550</v>
      </c>
      <c r="J53" s="115">
        <v>46</v>
      </c>
      <c r="K53" s="116">
        <v>8.3636363636363633</v>
      </c>
    </row>
    <row r="54" spans="1:11" ht="14.1" customHeight="1" x14ac:dyDescent="0.2">
      <c r="A54" s="306" t="s">
        <v>279</v>
      </c>
      <c r="B54" s="307" t="s">
        <v>280</v>
      </c>
      <c r="C54" s="308"/>
      <c r="D54" s="113">
        <v>8.5067283182168474</v>
      </c>
      <c r="E54" s="115">
        <v>5740</v>
      </c>
      <c r="F54" s="114">
        <v>5870</v>
      </c>
      <c r="G54" s="114">
        <v>5830</v>
      </c>
      <c r="H54" s="114">
        <v>5877</v>
      </c>
      <c r="I54" s="140">
        <v>5828</v>
      </c>
      <c r="J54" s="115">
        <v>-88</v>
      </c>
      <c r="K54" s="116">
        <v>-1.509951956074125</v>
      </c>
    </row>
    <row r="55" spans="1:11" ht="14.1" customHeight="1" x14ac:dyDescent="0.2">
      <c r="A55" s="306">
        <v>72</v>
      </c>
      <c r="B55" s="307" t="s">
        <v>281</v>
      </c>
      <c r="C55" s="308"/>
      <c r="D55" s="113">
        <v>1.1263263975339379</v>
      </c>
      <c r="E55" s="115">
        <v>760</v>
      </c>
      <c r="F55" s="114">
        <v>782</v>
      </c>
      <c r="G55" s="114">
        <v>798</v>
      </c>
      <c r="H55" s="114">
        <v>809</v>
      </c>
      <c r="I55" s="140">
        <v>793</v>
      </c>
      <c r="J55" s="115">
        <v>-33</v>
      </c>
      <c r="K55" s="116">
        <v>-4.1614123581336697</v>
      </c>
    </row>
    <row r="56" spans="1:11" ht="14.1" customHeight="1" x14ac:dyDescent="0.2">
      <c r="A56" s="306" t="s">
        <v>282</v>
      </c>
      <c r="B56" s="307" t="s">
        <v>283</v>
      </c>
      <c r="C56" s="308"/>
      <c r="D56" s="113">
        <v>0.24008536368486574</v>
      </c>
      <c r="E56" s="115">
        <v>162</v>
      </c>
      <c r="F56" s="114">
        <v>159</v>
      </c>
      <c r="G56" s="114">
        <v>161</v>
      </c>
      <c r="H56" s="114">
        <v>163</v>
      </c>
      <c r="I56" s="140">
        <v>164</v>
      </c>
      <c r="J56" s="115">
        <v>-2</v>
      </c>
      <c r="K56" s="116">
        <v>-1.2195121951219512</v>
      </c>
    </row>
    <row r="57" spans="1:11" ht="14.1" customHeight="1" x14ac:dyDescent="0.2">
      <c r="A57" s="306" t="s">
        <v>284</v>
      </c>
      <c r="B57" s="307" t="s">
        <v>285</v>
      </c>
      <c r="C57" s="308"/>
      <c r="D57" s="113">
        <v>0.61651550180805026</v>
      </c>
      <c r="E57" s="115">
        <v>416</v>
      </c>
      <c r="F57" s="114">
        <v>431</v>
      </c>
      <c r="G57" s="114">
        <v>445</v>
      </c>
      <c r="H57" s="114">
        <v>446</v>
      </c>
      <c r="I57" s="140">
        <v>446</v>
      </c>
      <c r="J57" s="115">
        <v>-30</v>
      </c>
      <c r="K57" s="116">
        <v>-6.7264573991031389</v>
      </c>
    </row>
    <row r="58" spans="1:11" ht="14.1" customHeight="1" x14ac:dyDescent="0.2">
      <c r="A58" s="306">
        <v>73</v>
      </c>
      <c r="B58" s="307" t="s">
        <v>286</v>
      </c>
      <c r="C58" s="308"/>
      <c r="D58" s="113">
        <v>0.81510462979429721</v>
      </c>
      <c r="E58" s="115">
        <v>550</v>
      </c>
      <c r="F58" s="114">
        <v>569</v>
      </c>
      <c r="G58" s="114">
        <v>567</v>
      </c>
      <c r="H58" s="114">
        <v>570</v>
      </c>
      <c r="I58" s="140">
        <v>568</v>
      </c>
      <c r="J58" s="115">
        <v>-18</v>
      </c>
      <c r="K58" s="116">
        <v>-3.1690140845070425</v>
      </c>
    </row>
    <row r="59" spans="1:11" ht="14.1" customHeight="1" x14ac:dyDescent="0.2">
      <c r="A59" s="306" t="s">
        <v>287</v>
      </c>
      <c r="B59" s="307" t="s">
        <v>288</v>
      </c>
      <c r="C59" s="308"/>
      <c r="D59" s="113">
        <v>0.57946529136285496</v>
      </c>
      <c r="E59" s="115">
        <v>391</v>
      </c>
      <c r="F59" s="114">
        <v>403</v>
      </c>
      <c r="G59" s="114">
        <v>397</v>
      </c>
      <c r="H59" s="114">
        <v>393</v>
      </c>
      <c r="I59" s="140">
        <v>403</v>
      </c>
      <c r="J59" s="115">
        <v>-12</v>
      </c>
      <c r="K59" s="116">
        <v>-2.9776674937965262</v>
      </c>
    </row>
    <row r="60" spans="1:11" ht="14.1" customHeight="1" x14ac:dyDescent="0.2">
      <c r="A60" s="306">
        <v>81</v>
      </c>
      <c r="B60" s="307" t="s">
        <v>289</v>
      </c>
      <c r="C60" s="308"/>
      <c r="D60" s="113">
        <v>4.0947892584029875</v>
      </c>
      <c r="E60" s="115">
        <v>2763</v>
      </c>
      <c r="F60" s="114">
        <v>2773</v>
      </c>
      <c r="G60" s="114">
        <v>2726</v>
      </c>
      <c r="H60" s="114">
        <v>2742</v>
      </c>
      <c r="I60" s="140">
        <v>2739</v>
      </c>
      <c r="J60" s="115">
        <v>24</v>
      </c>
      <c r="K60" s="116">
        <v>0.87623220153340631</v>
      </c>
    </row>
    <row r="61" spans="1:11" ht="14.1" customHeight="1" x14ac:dyDescent="0.2">
      <c r="A61" s="306" t="s">
        <v>290</v>
      </c>
      <c r="B61" s="307" t="s">
        <v>291</v>
      </c>
      <c r="C61" s="308"/>
      <c r="D61" s="113">
        <v>1.237477028869524</v>
      </c>
      <c r="E61" s="115">
        <v>835</v>
      </c>
      <c r="F61" s="114">
        <v>823</v>
      </c>
      <c r="G61" s="114">
        <v>815</v>
      </c>
      <c r="H61" s="114">
        <v>833</v>
      </c>
      <c r="I61" s="140">
        <v>844</v>
      </c>
      <c r="J61" s="115">
        <v>-9</v>
      </c>
      <c r="K61" s="116">
        <v>-1.066350710900474</v>
      </c>
    </row>
    <row r="62" spans="1:11" ht="14.1" customHeight="1" x14ac:dyDescent="0.2">
      <c r="A62" s="306" t="s">
        <v>292</v>
      </c>
      <c r="B62" s="307" t="s">
        <v>293</v>
      </c>
      <c r="C62" s="308"/>
      <c r="D62" s="113">
        <v>1.7072736973146008</v>
      </c>
      <c r="E62" s="115">
        <v>1152</v>
      </c>
      <c r="F62" s="114">
        <v>1147</v>
      </c>
      <c r="G62" s="114">
        <v>1109</v>
      </c>
      <c r="H62" s="114">
        <v>1108</v>
      </c>
      <c r="I62" s="140">
        <v>1115</v>
      </c>
      <c r="J62" s="115">
        <v>37</v>
      </c>
      <c r="K62" s="116">
        <v>3.3183856502242151</v>
      </c>
    </row>
    <row r="63" spans="1:11" ht="14.1" customHeight="1" x14ac:dyDescent="0.2">
      <c r="A63" s="306"/>
      <c r="B63" s="307" t="s">
        <v>294</v>
      </c>
      <c r="C63" s="308"/>
      <c r="D63" s="113">
        <v>1.5724109312940897</v>
      </c>
      <c r="E63" s="115">
        <v>1061</v>
      </c>
      <c r="F63" s="114">
        <v>1062</v>
      </c>
      <c r="G63" s="114">
        <v>1018</v>
      </c>
      <c r="H63" s="114">
        <v>1019</v>
      </c>
      <c r="I63" s="140">
        <v>1029</v>
      </c>
      <c r="J63" s="115">
        <v>32</v>
      </c>
      <c r="K63" s="116">
        <v>3.1098153547133141</v>
      </c>
    </row>
    <row r="64" spans="1:11" ht="14.1" customHeight="1" x14ac:dyDescent="0.2">
      <c r="A64" s="306" t="s">
        <v>295</v>
      </c>
      <c r="B64" s="307" t="s">
        <v>296</v>
      </c>
      <c r="C64" s="308"/>
      <c r="D64" s="113">
        <v>0.14227280810955006</v>
      </c>
      <c r="E64" s="115">
        <v>96</v>
      </c>
      <c r="F64" s="114">
        <v>104</v>
      </c>
      <c r="G64" s="114">
        <v>103</v>
      </c>
      <c r="H64" s="114">
        <v>96</v>
      </c>
      <c r="I64" s="140">
        <v>94</v>
      </c>
      <c r="J64" s="115">
        <v>2</v>
      </c>
      <c r="K64" s="116">
        <v>2.1276595744680851</v>
      </c>
    </row>
    <row r="65" spans="1:11" ht="14.1" customHeight="1" x14ac:dyDescent="0.2">
      <c r="A65" s="306" t="s">
        <v>297</v>
      </c>
      <c r="B65" s="307" t="s">
        <v>298</v>
      </c>
      <c r="C65" s="308"/>
      <c r="D65" s="113">
        <v>0.51425692097931119</v>
      </c>
      <c r="E65" s="115">
        <v>347</v>
      </c>
      <c r="F65" s="114">
        <v>352</v>
      </c>
      <c r="G65" s="114">
        <v>353</v>
      </c>
      <c r="H65" s="114">
        <v>361</v>
      </c>
      <c r="I65" s="140">
        <v>353</v>
      </c>
      <c r="J65" s="115">
        <v>-6</v>
      </c>
      <c r="K65" s="116">
        <v>-1.6997167138810199</v>
      </c>
    </row>
    <row r="66" spans="1:11" ht="14.1" customHeight="1" x14ac:dyDescent="0.2">
      <c r="A66" s="306">
        <v>82</v>
      </c>
      <c r="B66" s="307" t="s">
        <v>299</v>
      </c>
      <c r="C66" s="308"/>
      <c r="D66" s="113">
        <v>1.8599205643488055</v>
      </c>
      <c r="E66" s="115">
        <v>1255</v>
      </c>
      <c r="F66" s="114">
        <v>1265</v>
      </c>
      <c r="G66" s="114">
        <v>1281</v>
      </c>
      <c r="H66" s="114">
        <v>1286</v>
      </c>
      <c r="I66" s="140">
        <v>1276</v>
      </c>
      <c r="J66" s="115">
        <v>-21</v>
      </c>
      <c r="K66" s="116">
        <v>-1.6457680250783699</v>
      </c>
    </row>
    <row r="67" spans="1:11" ht="14.1" customHeight="1" x14ac:dyDescent="0.2">
      <c r="A67" s="306" t="s">
        <v>300</v>
      </c>
      <c r="B67" s="307" t="s">
        <v>301</v>
      </c>
      <c r="C67" s="308"/>
      <c r="D67" s="113">
        <v>0.86252889916414721</v>
      </c>
      <c r="E67" s="115">
        <v>582</v>
      </c>
      <c r="F67" s="114">
        <v>556</v>
      </c>
      <c r="G67" s="114">
        <v>562</v>
      </c>
      <c r="H67" s="114">
        <v>563</v>
      </c>
      <c r="I67" s="140">
        <v>556</v>
      </c>
      <c r="J67" s="115">
        <v>26</v>
      </c>
      <c r="K67" s="116">
        <v>4.6762589928057556</v>
      </c>
    </row>
    <row r="68" spans="1:11" ht="14.1" customHeight="1" x14ac:dyDescent="0.2">
      <c r="A68" s="306" t="s">
        <v>302</v>
      </c>
      <c r="B68" s="307" t="s">
        <v>303</v>
      </c>
      <c r="C68" s="308"/>
      <c r="D68" s="113">
        <v>0.68172387219159403</v>
      </c>
      <c r="E68" s="115">
        <v>460</v>
      </c>
      <c r="F68" s="114">
        <v>497</v>
      </c>
      <c r="G68" s="114">
        <v>497</v>
      </c>
      <c r="H68" s="114">
        <v>495</v>
      </c>
      <c r="I68" s="140">
        <v>492</v>
      </c>
      <c r="J68" s="115">
        <v>-32</v>
      </c>
      <c r="K68" s="116">
        <v>-6.5040650406504064</v>
      </c>
    </row>
    <row r="69" spans="1:11" ht="14.1" customHeight="1" x14ac:dyDescent="0.2">
      <c r="A69" s="306">
        <v>83</v>
      </c>
      <c r="B69" s="307" t="s">
        <v>304</v>
      </c>
      <c r="C69" s="308"/>
      <c r="D69" s="113">
        <v>3.9643725176359004</v>
      </c>
      <c r="E69" s="115">
        <v>2675</v>
      </c>
      <c r="F69" s="114">
        <v>2684</v>
      </c>
      <c r="G69" s="114">
        <v>2564</v>
      </c>
      <c r="H69" s="114">
        <v>2617</v>
      </c>
      <c r="I69" s="140">
        <v>2612</v>
      </c>
      <c r="J69" s="115">
        <v>63</v>
      </c>
      <c r="K69" s="116">
        <v>2.4119448698315469</v>
      </c>
    </row>
    <row r="70" spans="1:11" ht="14.1" customHeight="1" x14ac:dyDescent="0.2">
      <c r="A70" s="306" t="s">
        <v>305</v>
      </c>
      <c r="B70" s="307" t="s">
        <v>306</v>
      </c>
      <c r="C70" s="308"/>
      <c r="D70" s="113">
        <v>2.6868812614855653</v>
      </c>
      <c r="E70" s="115">
        <v>1813</v>
      </c>
      <c r="F70" s="114">
        <v>1823</v>
      </c>
      <c r="G70" s="114">
        <v>1713</v>
      </c>
      <c r="H70" s="114">
        <v>1771</v>
      </c>
      <c r="I70" s="140">
        <v>1785</v>
      </c>
      <c r="J70" s="115">
        <v>28</v>
      </c>
      <c r="K70" s="116">
        <v>1.5686274509803921</v>
      </c>
    </row>
    <row r="71" spans="1:11" ht="14.1" customHeight="1" x14ac:dyDescent="0.2">
      <c r="A71" s="306"/>
      <c r="B71" s="307" t="s">
        <v>307</v>
      </c>
      <c r="C71" s="308"/>
      <c r="D71" s="113">
        <v>1.8762226569446914</v>
      </c>
      <c r="E71" s="115">
        <v>1266</v>
      </c>
      <c r="F71" s="114">
        <v>1287</v>
      </c>
      <c r="G71" s="114">
        <v>1204</v>
      </c>
      <c r="H71" s="114">
        <v>1311</v>
      </c>
      <c r="I71" s="140">
        <v>1334</v>
      </c>
      <c r="J71" s="115">
        <v>-68</v>
      </c>
      <c r="K71" s="116">
        <v>-5.0974512743628182</v>
      </c>
    </row>
    <row r="72" spans="1:11" ht="14.1" customHeight="1" x14ac:dyDescent="0.2">
      <c r="A72" s="306">
        <v>84</v>
      </c>
      <c r="B72" s="307" t="s">
        <v>308</v>
      </c>
      <c r="C72" s="308"/>
      <c r="D72" s="113">
        <v>5.1366411761218806</v>
      </c>
      <c r="E72" s="115">
        <v>3466</v>
      </c>
      <c r="F72" s="114">
        <v>3615</v>
      </c>
      <c r="G72" s="114">
        <v>3506</v>
      </c>
      <c r="H72" s="114">
        <v>3710</v>
      </c>
      <c r="I72" s="140">
        <v>3501</v>
      </c>
      <c r="J72" s="115">
        <v>-35</v>
      </c>
      <c r="K72" s="116">
        <v>-0.99971436732362184</v>
      </c>
    </row>
    <row r="73" spans="1:11" ht="14.1" customHeight="1" x14ac:dyDescent="0.2">
      <c r="A73" s="306" t="s">
        <v>309</v>
      </c>
      <c r="B73" s="307" t="s">
        <v>310</v>
      </c>
      <c r="C73" s="308"/>
      <c r="D73" s="113">
        <v>6.6690378801351591E-2</v>
      </c>
      <c r="E73" s="115">
        <v>45</v>
      </c>
      <c r="F73" s="114">
        <v>45</v>
      </c>
      <c r="G73" s="114">
        <v>44</v>
      </c>
      <c r="H73" s="114">
        <v>40</v>
      </c>
      <c r="I73" s="140">
        <v>45</v>
      </c>
      <c r="J73" s="115">
        <v>0</v>
      </c>
      <c r="K73" s="116">
        <v>0</v>
      </c>
    </row>
    <row r="74" spans="1:11" ht="14.1" customHeight="1" x14ac:dyDescent="0.2">
      <c r="A74" s="306" t="s">
        <v>311</v>
      </c>
      <c r="B74" s="307" t="s">
        <v>312</v>
      </c>
      <c r="C74" s="308"/>
      <c r="D74" s="113">
        <v>4.8906277787657833E-2</v>
      </c>
      <c r="E74" s="115">
        <v>33</v>
      </c>
      <c r="F74" s="114">
        <v>30</v>
      </c>
      <c r="G74" s="114">
        <v>32</v>
      </c>
      <c r="H74" s="114">
        <v>32</v>
      </c>
      <c r="I74" s="140">
        <v>35</v>
      </c>
      <c r="J74" s="115">
        <v>-2</v>
      </c>
      <c r="K74" s="116">
        <v>-5.7142857142857144</v>
      </c>
    </row>
    <row r="75" spans="1:11" ht="14.1" customHeight="1" x14ac:dyDescent="0.2">
      <c r="A75" s="306" t="s">
        <v>313</v>
      </c>
      <c r="B75" s="307" t="s">
        <v>314</v>
      </c>
      <c r="C75" s="308"/>
      <c r="D75" s="113">
        <v>0.71432805738336591</v>
      </c>
      <c r="E75" s="115">
        <v>482</v>
      </c>
      <c r="F75" s="114">
        <v>534</v>
      </c>
      <c r="G75" s="114">
        <v>426</v>
      </c>
      <c r="H75" s="114">
        <v>536</v>
      </c>
      <c r="I75" s="140">
        <v>480</v>
      </c>
      <c r="J75" s="115">
        <v>2</v>
      </c>
      <c r="K75" s="116">
        <v>0.41666666666666669</v>
      </c>
    </row>
    <row r="76" spans="1:11" ht="14.1" customHeight="1" x14ac:dyDescent="0.2">
      <c r="A76" s="306">
        <v>91</v>
      </c>
      <c r="B76" s="307" t="s">
        <v>315</v>
      </c>
      <c r="C76" s="308"/>
      <c r="D76" s="113">
        <v>0.29195565830813919</v>
      </c>
      <c r="E76" s="115">
        <v>197</v>
      </c>
      <c r="F76" s="114">
        <v>208</v>
      </c>
      <c r="G76" s="114">
        <v>206</v>
      </c>
      <c r="H76" s="114">
        <v>200</v>
      </c>
      <c r="I76" s="140">
        <v>207</v>
      </c>
      <c r="J76" s="115">
        <v>-10</v>
      </c>
      <c r="K76" s="116">
        <v>-4.8309178743961354</v>
      </c>
    </row>
    <row r="77" spans="1:11" ht="14.1" customHeight="1" x14ac:dyDescent="0.2">
      <c r="A77" s="306">
        <v>92</v>
      </c>
      <c r="B77" s="307" t="s">
        <v>316</v>
      </c>
      <c r="C77" s="308"/>
      <c r="D77" s="113">
        <v>0.45201256743138302</v>
      </c>
      <c r="E77" s="115">
        <v>305</v>
      </c>
      <c r="F77" s="114">
        <v>297</v>
      </c>
      <c r="G77" s="114">
        <v>300</v>
      </c>
      <c r="H77" s="114">
        <v>306</v>
      </c>
      <c r="I77" s="140">
        <v>309</v>
      </c>
      <c r="J77" s="115">
        <v>-4</v>
      </c>
      <c r="K77" s="116">
        <v>-1.2944983818770226</v>
      </c>
    </row>
    <row r="78" spans="1:11" ht="14.1" customHeight="1" x14ac:dyDescent="0.2">
      <c r="A78" s="306">
        <v>93</v>
      </c>
      <c r="B78" s="307" t="s">
        <v>317</v>
      </c>
      <c r="C78" s="308"/>
      <c r="D78" s="113">
        <v>0.10225858082873911</v>
      </c>
      <c r="E78" s="115">
        <v>69</v>
      </c>
      <c r="F78" s="114">
        <v>71</v>
      </c>
      <c r="G78" s="114">
        <v>77</v>
      </c>
      <c r="H78" s="114">
        <v>71</v>
      </c>
      <c r="I78" s="140">
        <v>73</v>
      </c>
      <c r="J78" s="115">
        <v>-4</v>
      </c>
      <c r="K78" s="116">
        <v>-5.4794520547945202</v>
      </c>
    </row>
    <row r="79" spans="1:11" ht="14.1" customHeight="1" x14ac:dyDescent="0.2">
      <c r="A79" s="306">
        <v>94</v>
      </c>
      <c r="B79" s="307" t="s">
        <v>318</v>
      </c>
      <c r="C79" s="308"/>
      <c r="D79" s="113">
        <v>0.68616989744501744</v>
      </c>
      <c r="E79" s="115">
        <v>463</v>
      </c>
      <c r="F79" s="114">
        <v>463</v>
      </c>
      <c r="G79" s="114">
        <v>470</v>
      </c>
      <c r="H79" s="114">
        <v>429</v>
      </c>
      <c r="I79" s="140">
        <v>427</v>
      </c>
      <c r="J79" s="115">
        <v>36</v>
      </c>
      <c r="K79" s="116">
        <v>8.4309133489461363</v>
      </c>
    </row>
    <row r="80" spans="1:11" ht="14.1" customHeight="1" x14ac:dyDescent="0.2">
      <c r="A80" s="306" t="s">
        <v>319</v>
      </c>
      <c r="B80" s="307" t="s">
        <v>320</v>
      </c>
      <c r="C80" s="308"/>
      <c r="D80" s="113">
        <v>5.928033671231253E-3</v>
      </c>
      <c r="E80" s="115">
        <v>4</v>
      </c>
      <c r="F80" s="114">
        <v>4</v>
      </c>
      <c r="G80" s="114">
        <v>4</v>
      </c>
      <c r="H80" s="114">
        <v>4</v>
      </c>
      <c r="I80" s="140">
        <v>3</v>
      </c>
      <c r="J80" s="115">
        <v>1</v>
      </c>
      <c r="K80" s="116">
        <v>33.333333333333336</v>
      </c>
    </row>
    <row r="81" spans="1:11" ht="14.1" customHeight="1" x14ac:dyDescent="0.2">
      <c r="A81" s="310" t="s">
        <v>321</v>
      </c>
      <c r="B81" s="311" t="s">
        <v>334</v>
      </c>
      <c r="C81" s="312"/>
      <c r="D81" s="125">
        <v>4.2696662517043098</v>
      </c>
      <c r="E81" s="143">
        <v>2881</v>
      </c>
      <c r="F81" s="144">
        <v>2994</v>
      </c>
      <c r="G81" s="144">
        <v>2966</v>
      </c>
      <c r="H81" s="144">
        <v>3042</v>
      </c>
      <c r="I81" s="145">
        <v>2899</v>
      </c>
      <c r="J81" s="143">
        <v>-18</v>
      </c>
      <c r="K81" s="146">
        <v>-0.62090375991721281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20848</v>
      </c>
      <c r="G12" s="536">
        <v>18088</v>
      </c>
      <c r="H12" s="536">
        <v>26690</v>
      </c>
      <c r="I12" s="536">
        <v>17789</v>
      </c>
      <c r="J12" s="537">
        <v>20240</v>
      </c>
      <c r="K12" s="538">
        <v>608</v>
      </c>
      <c r="L12" s="349">
        <v>3.0039525691699605</v>
      </c>
    </row>
    <row r="13" spans="1:17" s="110" customFormat="1" ht="15" customHeight="1" x14ac:dyDescent="0.2">
      <c r="A13" s="350" t="s">
        <v>345</v>
      </c>
      <c r="B13" s="351" t="s">
        <v>346</v>
      </c>
      <c r="C13" s="347"/>
      <c r="D13" s="347"/>
      <c r="E13" s="348"/>
      <c r="F13" s="536">
        <v>11859</v>
      </c>
      <c r="G13" s="536">
        <v>9842</v>
      </c>
      <c r="H13" s="536">
        <v>14881</v>
      </c>
      <c r="I13" s="536">
        <v>9884</v>
      </c>
      <c r="J13" s="537">
        <v>11219</v>
      </c>
      <c r="K13" s="538">
        <v>640</v>
      </c>
      <c r="L13" s="349">
        <v>5.7046082538550671</v>
      </c>
    </row>
    <row r="14" spans="1:17" s="110" customFormat="1" ht="22.5" customHeight="1" x14ac:dyDescent="0.2">
      <c r="A14" s="350"/>
      <c r="B14" s="351" t="s">
        <v>347</v>
      </c>
      <c r="C14" s="347"/>
      <c r="D14" s="347"/>
      <c r="E14" s="348"/>
      <c r="F14" s="536">
        <v>8989</v>
      </c>
      <c r="G14" s="536">
        <v>8246</v>
      </c>
      <c r="H14" s="536">
        <v>11809</v>
      </c>
      <c r="I14" s="536">
        <v>7905</v>
      </c>
      <c r="J14" s="537">
        <v>9021</v>
      </c>
      <c r="K14" s="538">
        <v>-32</v>
      </c>
      <c r="L14" s="349">
        <v>-0.35472785722203748</v>
      </c>
    </row>
    <row r="15" spans="1:17" s="110" customFormat="1" ht="15" customHeight="1" x14ac:dyDescent="0.2">
      <c r="A15" s="350" t="s">
        <v>348</v>
      </c>
      <c r="B15" s="351" t="s">
        <v>108</v>
      </c>
      <c r="C15" s="347"/>
      <c r="D15" s="347"/>
      <c r="E15" s="348"/>
      <c r="F15" s="536">
        <v>5306</v>
      </c>
      <c r="G15" s="536">
        <v>5045</v>
      </c>
      <c r="H15" s="536">
        <v>11331</v>
      </c>
      <c r="I15" s="536">
        <v>4564</v>
      </c>
      <c r="J15" s="537">
        <v>5152</v>
      </c>
      <c r="K15" s="538">
        <v>154</v>
      </c>
      <c r="L15" s="349">
        <v>2.9891304347826089</v>
      </c>
    </row>
    <row r="16" spans="1:17" s="110" customFormat="1" ht="15" customHeight="1" x14ac:dyDescent="0.2">
      <c r="A16" s="350"/>
      <c r="B16" s="351" t="s">
        <v>109</v>
      </c>
      <c r="C16" s="347"/>
      <c r="D16" s="347"/>
      <c r="E16" s="348"/>
      <c r="F16" s="536">
        <v>13763</v>
      </c>
      <c r="G16" s="536">
        <v>11742</v>
      </c>
      <c r="H16" s="536">
        <v>13792</v>
      </c>
      <c r="I16" s="536">
        <v>11871</v>
      </c>
      <c r="J16" s="537">
        <v>13394</v>
      </c>
      <c r="K16" s="538">
        <v>369</v>
      </c>
      <c r="L16" s="349">
        <v>2.7549649096610422</v>
      </c>
    </row>
    <row r="17" spans="1:12" s="110" customFormat="1" ht="15" customHeight="1" x14ac:dyDescent="0.2">
      <c r="A17" s="350"/>
      <c r="B17" s="351" t="s">
        <v>110</v>
      </c>
      <c r="C17" s="347"/>
      <c r="D17" s="347"/>
      <c r="E17" s="348"/>
      <c r="F17" s="536">
        <v>1569</v>
      </c>
      <c r="G17" s="536">
        <v>1148</v>
      </c>
      <c r="H17" s="536">
        <v>1408</v>
      </c>
      <c r="I17" s="536">
        <v>1218</v>
      </c>
      <c r="J17" s="537">
        <v>1481</v>
      </c>
      <c r="K17" s="538">
        <v>88</v>
      </c>
      <c r="L17" s="349">
        <v>5.941931127616475</v>
      </c>
    </row>
    <row r="18" spans="1:12" s="110" customFormat="1" ht="15" customHeight="1" x14ac:dyDescent="0.2">
      <c r="A18" s="350"/>
      <c r="B18" s="351" t="s">
        <v>111</v>
      </c>
      <c r="C18" s="347"/>
      <c r="D18" s="347"/>
      <c r="E18" s="348"/>
      <c r="F18" s="536">
        <v>210</v>
      </c>
      <c r="G18" s="536">
        <v>153</v>
      </c>
      <c r="H18" s="536">
        <v>159</v>
      </c>
      <c r="I18" s="536">
        <v>136</v>
      </c>
      <c r="J18" s="537">
        <v>213</v>
      </c>
      <c r="K18" s="538">
        <v>-3</v>
      </c>
      <c r="L18" s="349">
        <v>-1.408450704225352</v>
      </c>
    </row>
    <row r="19" spans="1:12" s="110" customFormat="1" ht="15" customHeight="1" x14ac:dyDescent="0.2">
      <c r="A19" s="118" t="s">
        <v>113</v>
      </c>
      <c r="B19" s="119" t="s">
        <v>181</v>
      </c>
      <c r="C19" s="347"/>
      <c r="D19" s="347"/>
      <c r="E19" s="348"/>
      <c r="F19" s="536">
        <v>13125</v>
      </c>
      <c r="G19" s="536">
        <v>10234</v>
      </c>
      <c r="H19" s="536">
        <v>18367</v>
      </c>
      <c r="I19" s="536">
        <v>10754</v>
      </c>
      <c r="J19" s="537">
        <v>13203</v>
      </c>
      <c r="K19" s="538">
        <v>-78</v>
      </c>
      <c r="L19" s="349">
        <v>-0.59077482390365821</v>
      </c>
    </row>
    <row r="20" spans="1:12" s="110" customFormat="1" ht="15" customHeight="1" x14ac:dyDescent="0.2">
      <c r="A20" s="118"/>
      <c r="B20" s="119" t="s">
        <v>182</v>
      </c>
      <c r="C20" s="347"/>
      <c r="D20" s="347"/>
      <c r="E20" s="348"/>
      <c r="F20" s="536">
        <v>7723</v>
      </c>
      <c r="G20" s="536">
        <v>7854</v>
      </c>
      <c r="H20" s="536">
        <v>8323</v>
      </c>
      <c r="I20" s="536">
        <v>7035</v>
      </c>
      <c r="J20" s="537">
        <v>7037</v>
      </c>
      <c r="K20" s="538">
        <v>686</v>
      </c>
      <c r="L20" s="349">
        <v>9.7484723603808447</v>
      </c>
    </row>
    <row r="21" spans="1:12" s="110" customFormat="1" ht="15" customHeight="1" x14ac:dyDescent="0.2">
      <c r="A21" s="118" t="s">
        <v>113</v>
      </c>
      <c r="B21" s="119" t="s">
        <v>116</v>
      </c>
      <c r="C21" s="347"/>
      <c r="D21" s="347"/>
      <c r="E21" s="348"/>
      <c r="F21" s="536">
        <v>16026</v>
      </c>
      <c r="G21" s="536">
        <v>13880</v>
      </c>
      <c r="H21" s="536">
        <v>21599</v>
      </c>
      <c r="I21" s="536">
        <v>13730</v>
      </c>
      <c r="J21" s="537">
        <v>15950</v>
      </c>
      <c r="K21" s="538">
        <v>76</v>
      </c>
      <c r="L21" s="349">
        <v>0.47648902821316613</v>
      </c>
    </row>
    <row r="22" spans="1:12" s="110" customFormat="1" ht="15" customHeight="1" x14ac:dyDescent="0.2">
      <c r="A22" s="118"/>
      <c r="B22" s="119" t="s">
        <v>117</v>
      </c>
      <c r="C22" s="347"/>
      <c r="D22" s="347"/>
      <c r="E22" s="348"/>
      <c r="F22" s="536">
        <v>4796</v>
      </c>
      <c r="G22" s="536">
        <v>4185</v>
      </c>
      <c r="H22" s="536">
        <v>5060</v>
      </c>
      <c r="I22" s="536">
        <v>4042</v>
      </c>
      <c r="J22" s="537">
        <v>4267</v>
      </c>
      <c r="K22" s="538">
        <v>529</v>
      </c>
      <c r="L22" s="349">
        <v>12.397468947738458</v>
      </c>
    </row>
    <row r="23" spans="1:12" s="110" customFormat="1" ht="15" customHeight="1" x14ac:dyDescent="0.2">
      <c r="A23" s="352" t="s">
        <v>348</v>
      </c>
      <c r="B23" s="353" t="s">
        <v>193</v>
      </c>
      <c r="C23" s="354"/>
      <c r="D23" s="354"/>
      <c r="E23" s="355"/>
      <c r="F23" s="539">
        <v>522</v>
      </c>
      <c r="G23" s="539">
        <v>916</v>
      </c>
      <c r="H23" s="539">
        <v>5304</v>
      </c>
      <c r="I23" s="539">
        <v>510</v>
      </c>
      <c r="J23" s="540">
        <v>747</v>
      </c>
      <c r="K23" s="541">
        <v>-225</v>
      </c>
      <c r="L23" s="356">
        <v>-30.120481927710845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40.6</v>
      </c>
      <c r="G25" s="542">
        <v>47.9</v>
      </c>
      <c r="H25" s="542">
        <v>45.4</v>
      </c>
      <c r="I25" s="542">
        <v>44.6</v>
      </c>
      <c r="J25" s="542">
        <v>41.1</v>
      </c>
      <c r="K25" s="543" t="s">
        <v>350</v>
      </c>
      <c r="L25" s="364">
        <v>-0.5</v>
      </c>
    </row>
    <row r="26" spans="1:12" s="110" customFormat="1" ht="15" customHeight="1" x14ac:dyDescent="0.2">
      <c r="A26" s="365" t="s">
        <v>105</v>
      </c>
      <c r="B26" s="366" t="s">
        <v>346</v>
      </c>
      <c r="C26" s="362"/>
      <c r="D26" s="362"/>
      <c r="E26" s="363"/>
      <c r="F26" s="542">
        <v>40.6</v>
      </c>
      <c r="G26" s="542">
        <v>48.9</v>
      </c>
      <c r="H26" s="542">
        <v>44.3</v>
      </c>
      <c r="I26" s="542">
        <v>43.2</v>
      </c>
      <c r="J26" s="544">
        <v>39.6</v>
      </c>
      <c r="K26" s="543" t="s">
        <v>350</v>
      </c>
      <c r="L26" s="364">
        <v>1</v>
      </c>
    </row>
    <row r="27" spans="1:12" s="110" customFormat="1" ht="15" customHeight="1" x14ac:dyDescent="0.2">
      <c r="A27" s="365"/>
      <c r="B27" s="366" t="s">
        <v>347</v>
      </c>
      <c r="C27" s="362"/>
      <c r="D27" s="362"/>
      <c r="E27" s="363"/>
      <c r="F27" s="542">
        <v>40.6</v>
      </c>
      <c r="G27" s="542">
        <v>46.6</v>
      </c>
      <c r="H27" s="542">
        <v>46.9</v>
      </c>
      <c r="I27" s="542">
        <v>46.3</v>
      </c>
      <c r="J27" s="542">
        <v>43.2</v>
      </c>
      <c r="K27" s="543" t="s">
        <v>350</v>
      </c>
      <c r="L27" s="364">
        <v>-2.6000000000000014</v>
      </c>
    </row>
    <row r="28" spans="1:12" s="110" customFormat="1" ht="15" customHeight="1" x14ac:dyDescent="0.2">
      <c r="A28" s="365" t="s">
        <v>113</v>
      </c>
      <c r="B28" s="366" t="s">
        <v>108</v>
      </c>
      <c r="C28" s="362"/>
      <c r="D28" s="362"/>
      <c r="E28" s="363"/>
      <c r="F28" s="542">
        <v>53.6</v>
      </c>
      <c r="G28" s="542">
        <v>60.6</v>
      </c>
      <c r="H28" s="542">
        <v>55.8</v>
      </c>
      <c r="I28" s="542">
        <v>55.1</v>
      </c>
      <c r="J28" s="542">
        <v>53.9</v>
      </c>
      <c r="K28" s="543" t="s">
        <v>350</v>
      </c>
      <c r="L28" s="364">
        <v>-0.29999999999999716</v>
      </c>
    </row>
    <row r="29" spans="1:12" s="110" customFormat="1" ht="11.25" x14ac:dyDescent="0.2">
      <c r="A29" s="365"/>
      <c r="B29" s="366" t="s">
        <v>109</v>
      </c>
      <c r="C29" s="362"/>
      <c r="D29" s="362"/>
      <c r="E29" s="363"/>
      <c r="F29" s="542">
        <v>37.6</v>
      </c>
      <c r="G29" s="542">
        <v>44.7</v>
      </c>
      <c r="H29" s="542">
        <v>42.4</v>
      </c>
      <c r="I29" s="542">
        <v>42.2</v>
      </c>
      <c r="J29" s="544">
        <v>38.5</v>
      </c>
      <c r="K29" s="543" t="s">
        <v>350</v>
      </c>
      <c r="L29" s="364">
        <v>-0.89999999999999858</v>
      </c>
    </row>
    <row r="30" spans="1:12" s="110" customFormat="1" ht="15" customHeight="1" x14ac:dyDescent="0.2">
      <c r="A30" s="365"/>
      <c r="B30" s="366" t="s">
        <v>110</v>
      </c>
      <c r="C30" s="362"/>
      <c r="D30" s="362"/>
      <c r="E30" s="363"/>
      <c r="F30" s="542">
        <v>26.8</v>
      </c>
      <c r="G30" s="542">
        <v>34.9</v>
      </c>
      <c r="H30" s="542">
        <v>32.299999999999997</v>
      </c>
      <c r="I30" s="542">
        <v>32.200000000000003</v>
      </c>
      <c r="J30" s="542">
        <v>28.1</v>
      </c>
      <c r="K30" s="543" t="s">
        <v>350</v>
      </c>
      <c r="L30" s="364">
        <v>-1.3000000000000007</v>
      </c>
    </row>
    <row r="31" spans="1:12" s="110" customFormat="1" ht="15" customHeight="1" x14ac:dyDescent="0.2">
      <c r="A31" s="365"/>
      <c r="B31" s="366" t="s">
        <v>111</v>
      </c>
      <c r="C31" s="362"/>
      <c r="D31" s="362"/>
      <c r="E31" s="363"/>
      <c r="F31" s="542">
        <v>36.200000000000003</v>
      </c>
      <c r="G31" s="542">
        <v>41.2</v>
      </c>
      <c r="H31" s="542">
        <v>37.700000000000003</v>
      </c>
      <c r="I31" s="542">
        <v>38.200000000000003</v>
      </c>
      <c r="J31" s="542">
        <v>29.6</v>
      </c>
      <c r="K31" s="543" t="s">
        <v>350</v>
      </c>
      <c r="L31" s="364">
        <v>6.6000000000000014</v>
      </c>
    </row>
    <row r="32" spans="1:12" s="110" customFormat="1" ht="15" customHeight="1" x14ac:dyDescent="0.2">
      <c r="A32" s="367" t="s">
        <v>113</v>
      </c>
      <c r="B32" s="368" t="s">
        <v>181</v>
      </c>
      <c r="C32" s="362"/>
      <c r="D32" s="362"/>
      <c r="E32" s="363"/>
      <c r="F32" s="542">
        <v>36.799999999999997</v>
      </c>
      <c r="G32" s="542">
        <v>40.1</v>
      </c>
      <c r="H32" s="542">
        <v>38.799999999999997</v>
      </c>
      <c r="I32" s="542">
        <v>38.5</v>
      </c>
      <c r="J32" s="544">
        <v>37.1</v>
      </c>
      <c r="K32" s="543" t="s">
        <v>350</v>
      </c>
      <c r="L32" s="364">
        <v>-0.30000000000000426</v>
      </c>
    </row>
    <row r="33" spans="1:12" s="110" customFormat="1" ht="15" customHeight="1" x14ac:dyDescent="0.2">
      <c r="A33" s="367"/>
      <c r="B33" s="368" t="s">
        <v>182</v>
      </c>
      <c r="C33" s="362"/>
      <c r="D33" s="362"/>
      <c r="E33" s="363"/>
      <c r="F33" s="542">
        <v>46.6</v>
      </c>
      <c r="G33" s="542">
        <v>56.8</v>
      </c>
      <c r="H33" s="542">
        <v>55.5</v>
      </c>
      <c r="I33" s="542">
        <v>53.3</v>
      </c>
      <c r="J33" s="542">
        <v>48.3</v>
      </c>
      <c r="K33" s="543" t="s">
        <v>350</v>
      </c>
      <c r="L33" s="364">
        <v>-1.6999999999999957</v>
      </c>
    </row>
    <row r="34" spans="1:12" s="369" customFormat="1" ht="15" customHeight="1" x14ac:dyDescent="0.2">
      <c r="A34" s="367" t="s">
        <v>113</v>
      </c>
      <c r="B34" s="368" t="s">
        <v>116</v>
      </c>
      <c r="C34" s="362"/>
      <c r="D34" s="362"/>
      <c r="E34" s="363"/>
      <c r="F34" s="542">
        <v>37.6</v>
      </c>
      <c r="G34" s="542">
        <v>44.7</v>
      </c>
      <c r="H34" s="542">
        <v>43.7</v>
      </c>
      <c r="I34" s="542">
        <v>42.5</v>
      </c>
      <c r="J34" s="542">
        <v>38.5</v>
      </c>
      <c r="K34" s="543" t="s">
        <v>350</v>
      </c>
      <c r="L34" s="364">
        <v>-0.89999999999999858</v>
      </c>
    </row>
    <row r="35" spans="1:12" s="369" customFormat="1" ht="11.25" x14ac:dyDescent="0.2">
      <c r="A35" s="370"/>
      <c r="B35" s="371" t="s">
        <v>117</v>
      </c>
      <c r="C35" s="372"/>
      <c r="D35" s="372"/>
      <c r="E35" s="373"/>
      <c r="F35" s="545">
        <v>50.4</v>
      </c>
      <c r="G35" s="545">
        <v>58</v>
      </c>
      <c r="H35" s="545">
        <v>51.9</v>
      </c>
      <c r="I35" s="545">
        <v>51.4</v>
      </c>
      <c r="J35" s="546">
        <v>50.9</v>
      </c>
      <c r="K35" s="547" t="s">
        <v>350</v>
      </c>
      <c r="L35" s="374">
        <v>-0.5</v>
      </c>
    </row>
    <row r="36" spans="1:12" s="369" customFormat="1" ht="15.95" customHeight="1" x14ac:dyDescent="0.2">
      <c r="A36" s="375" t="s">
        <v>351</v>
      </c>
      <c r="B36" s="376"/>
      <c r="C36" s="377"/>
      <c r="D36" s="376"/>
      <c r="E36" s="378"/>
      <c r="F36" s="548">
        <v>20115</v>
      </c>
      <c r="G36" s="548">
        <v>16874</v>
      </c>
      <c r="H36" s="548">
        <v>20346</v>
      </c>
      <c r="I36" s="548">
        <v>17136</v>
      </c>
      <c r="J36" s="548">
        <v>19310</v>
      </c>
      <c r="K36" s="549">
        <v>805</v>
      </c>
      <c r="L36" s="380">
        <v>4.1688244432936301</v>
      </c>
    </row>
    <row r="37" spans="1:12" s="369" customFormat="1" ht="15.95" customHeight="1" x14ac:dyDescent="0.2">
      <c r="A37" s="381"/>
      <c r="B37" s="382" t="s">
        <v>113</v>
      </c>
      <c r="C37" s="382" t="s">
        <v>352</v>
      </c>
      <c r="D37" s="382"/>
      <c r="E37" s="383"/>
      <c r="F37" s="548">
        <v>8163</v>
      </c>
      <c r="G37" s="548">
        <v>8075</v>
      </c>
      <c r="H37" s="548">
        <v>9245</v>
      </c>
      <c r="I37" s="548">
        <v>7638</v>
      </c>
      <c r="J37" s="548">
        <v>7945</v>
      </c>
      <c r="K37" s="549">
        <v>218</v>
      </c>
      <c r="L37" s="380">
        <v>2.7438640654499684</v>
      </c>
    </row>
    <row r="38" spans="1:12" s="369" customFormat="1" ht="15.95" customHeight="1" x14ac:dyDescent="0.2">
      <c r="A38" s="381"/>
      <c r="B38" s="384" t="s">
        <v>105</v>
      </c>
      <c r="C38" s="384" t="s">
        <v>106</v>
      </c>
      <c r="D38" s="385"/>
      <c r="E38" s="383"/>
      <c r="F38" s="548">
        <v>11517</v>
      </c>
      <c r="G38" s="548">
        <v>9364</v>
      </c>
      <c r="H38" s="548">
        <v>11429</v>
      </c>
      <c r="I38" s="548">
        <v>9616</v>
      </c>
      <c r="J38" s="550">
        <v>10869</v>
      </c>
      <c r="K38" s="549">
        <v>648</v>
      </c>
      <c r="L38" s="380">
        <v>5.9619100193210048</v>
      </c>
    </row>
    <row r="39" spans="1:12" s="369" customFormat="1" ht="15.95" customHeight="1" x14ac:dyDescent="0.2">
      <c r="A39" s="381"/>
      <c r="B39" s="385"/>
      <c r="C39" s="382" t="s">
        <v>353</v>
      </c>
      <c r="D39" s="385"/>
      <c r="E39" s="383"/>
      <c r="F39" s="548">
        <v>4676</v>
      </c>
      <c r="G39" s="548">
        <v>4576</v>
      </c>
      <c r="H39" s="548">
        <v>5062</v>
      </c>
      <c r="I39" s="548">
        <v>4158</v>
      </c>
      <c r="J39" s="548">
        <v>4302</v>
      </c>
      <c r="K39" s="549">
        <v>374</v>
      </c>
      <c r="L39" s="380">
        <v>8.693630869363087</v>
      </c>
    </row>
    <row r="40" spans="1:12" s="369" customFormat="1" ht="15.95" customHeight="1" x14ac:dyDescent="0.2">
      <c r="A40" s="381"/>
      <c r="B40" s="384"/>
      <c r="C40" s="384" t="s">
        <v>107</v>
      </c>
      <c r="D40" s="385"/>
      <c r="E40" s="383"/>
      <c r="F40" s="548">
        <v>8598</v>
      </c>
      <c r="G40" s="548">
        <v>7510</v>
      </c>
      <c r="H40" s="548">
        <v>8917</v>
      </c>
      <c r="I40" s="548">
        <v>7520</v>
      </c>
      <c r="J40" s="548">
        <v>8441</v>
      </c>
      <c r="K40" s="549">
        <v>157</v>
      </c>
      <c r="L40" s="380">
        <v>1.8599691979623267</v>
      </c>
    </row>
    <row r="41" spans="1:12" s="369" customFormat="1" ht="24" customHeight="1" x14ac:dyDescent="0.2">
      <c r="A41" s="381"/>
      <c r="B41" s="385"/>
      <c r="C41" s="382" t="s">
        <v>353</v>
      </c>
      <c r="D41" s="385"/>
      <c r="E41" s="383"/>
      <c r="F41" s="548">
        <v>3487</v>
      </c>
      <c r="G41" s="548">
        <v>3499</v>
      </c>
      <c r="H41" s="548">
        <v>4183</v>
      </c>
      <c r="I41" s="548">
        <v>3480</v>
      </c>
      <c r="J41" s="550">
        <v>3643</v>
      </c>
      <c r="K41" s="549">
        <v>-156</v>
      </c>
      <c r="L41" s="380">
        <v>-4.282185012352457</v>
      </c>
    </row>
    <row r="42" spans="1:12" s="110" customFormat="1" ht="15" customHeight="1" x14ac:dyDescent="0.2">
      <c r="A42" s="381"/>
      <c r="B42" s="384" t="s">
        <v>113</v>
      </c>
      <c r="C42" s="384" t="s">
        <v>354</v>
      </c>
      <c r="D42" s="385"/>
      <c r="E42" s="383"/>
      <c r="F42" s="548">
        <v>4808</v>
      </c>
      <c r="G42" s="548">
        <v>4107</v>
      </c>
      <c r="H42" s="548">
        <v>5752</v>
      </c>
      <c r="I42" s="548">
        <v>4176</v>
      </c>
      <c r="J42" s="548">
        <v>4444</v>
      </c>
      <c r="K42" s="549">
        <v>364</v>
      </c>
      <c r="L42" s="380">
        <v>8.1908190819081916</v>
      </c>
    </row>
    <row r="43" spans="1:12" s="110" customFormat="1" ht="15" customHeight="1" x14ac:dyDescent="0.2">
      <c r="A43" s="381"/>
      <c r="B43" s="385"/>
      <c r="C43" s="382" t="s">
        <v>353</v>
      </c>
      <c r="D43" s="385"/>
      <c r="E43" s="383"/>
      <c r="F43" s="548">
        <v>2579</v>
      </c>
      <c r="G43" s="548">
        <v>2488</v>
      </c>
      <c r="H43" s="548">
        <v>3208</v>
      </c>
      <c r="I43" s="548">
        <v>2300</v>
      </c>
      <c r="J43" s="548">
        <v>2394</v>
      </c>
      <c r="K43" s="549">
        <v>185</v>
      </c>
      <c r="L43" s="380">
        <v>7.7276524644945699</v>
      </c>
    </row>
    <row r="44" spans="1:12" s="110" customFormat="1" ht="15" customHeight="1" x14ac:dyDescent="0.2">
      <c r="A44" s="381"/>
      <c r="B44" s="384"/>
      <c r="C44" s="366" t="s">
        <v>109</v>
      </c>
      <c r="D44" s="385"/>
      <c r="E44" s="383"/>
      <c r="F44" s="548">
        <v>13531</v>
      </c>
      <c r="G44" s="548">
        <v>11468</v>
      </c>
      <c r="H44" s="548">
        <v>13037</v>
      </c>
      <c r="I44" s="548">
        <v>11608</v>
      </c>
      <c r="J44" s="550">
        <v>13174</v>
      </c>
      <c r="K44" s="549">
        <v>357</v>
      </c>
      <c r="L44" s="380">
        <v>2.709883103081828</v>
      </c>
    </row>
    <row r="45" spans="1:12" s="110" customFormat="1" ht="15" customHeight="1" x14ac:dyDescent="0.2">
      <c r="A45" s="381"/>
      <c r="B45" s="385"/>
      <c r="C45" s="382" t="s">
        <v>353</v>
      </c>
      <c r="D45" s="385"/>
      <c r="E45" s="383"/>
      <c r="F45" s="548">
        <v>5088</v>
      </c>
      <c r="G45" s="548">
        <v>5124</v>
      </c>
      <c r="H45" s="548">
        <v>5525</v>
      </c>
      <c r="I45" s="548">
        <v>4895</v>
      </c>
      <c r="J45" s="548">
        <v>5072</v>
      </c>
      <c r="K45" s="549">
        <v>16</v>
      </c>
      <c r="L45" s="380">
        <v>0.31545741324921134</v>
      </c>
    </row>
    <row r="46" spans="1:12" s="110" customFormat="1" ht="15" customHeight="1" x14ac:dyDescent="0.2">
      <c r="A46" s="381"/>
      <c r="B46" s="384"/>
      <c r="C46" s="366" t="s">
        <v>110</v>
      </c>
      <c r="D46" s="385"/>
      <c r="E46" s="383"/>
      <c r="F46" s="548">
        <v>1566</v>
      </c>
      <c r="G46" s="548">
        <v>1146</v>
      </c>
      <c r="H46" s="548">
        <v>1398</v>
      </c>
      <c r="I46" s="548">
        <v>1216</v>
      </c>
      <c r="J46" s="548">
        <v>1479</v>
      </c>
      <c r="K46" s="549">
        <v>87</v>
      </c>
      <c r="L46" s="380">
        <v>5.882352941176471</v>
      </c>
    </row>
    <row r="47" spans="1:12" s="110" customFormat="1" ht="15" customHeight="1" x14ac:dyDescent="0.2">
      <c r="A47" s="381"/>
      <c r="B47" s="385"/>
      <c r="C47" s="382" t="s">
        <v>353</v>
      </c>
      <c r="D47" s="385"/>
      <c r="E47" s="383"/>
      <c r="F47" s="548">
        <v>420</v>
      </c>
      <c r="G47" s="548">
        <v>400</v>
      </c>
      <c r="H47" s="548">
        <v>452</v>
      </c>
      <c r="I47" s="548">
        <v>391</v>
      </c>
      <c r="J47" s="550">
        <v>416</v>
      </c>
      <c r="K47" s="549">
        <v>4</v>
      </c>
      <c r="L47" s="380">
        <v>0.96153846153846156</v>
      </c>
    </row>
    <row r="48" spans="1:12" s="110" customFormat="1" ht="15" customHeight="1" x14ac:dyDescent="0.2">
      <c r="A48" s="381"/>
      <c r="B48" s="385"/>
      <c r="C48" s="366" t="s">
        <v>111</v>
      </c>
      <c r="D48" s="386"/>
      <c r="E48" s="387"/>
      <c r="F48" s="548">
        <v>210</v>
      </c>
      <c r="G48" s="548">
        <v>153</v>
      </c>
      <c r="H48" s="548">
        <v>159</v>
      </c>
      <c r="I48" s="548">
        <v>136</v>
      </c>
      <c r="J48" s="548">
        <v>213</v>
      </c>
      <c r="K48" s="549">
        <v>-3</v>
      </c>
      <c r="L48" s="380">
        <v>-1.408450704225352</v>
      </c>
    </row>
    <row r="49" spans="1:12" s="110" customFormat="1" ht="15" customHeight="1" x14ac:dyDescent="0.2">
      <c r="A49" s="381"/>
      <c r="B49" s="385"/>
      <c r="C49" s="382" t="s">
        <v>353</v>
      </c>
      <c r="D49" s="385"/>
      <c r="E49" s="383"/>
      <c r="F49" s="548">
        <v>76</v>
      </c>
      <c r="G49" s="548">
        <v>63</v>
      </c>
      <c r="H49" s="548">
        <v>60</v>
      </c>
      <c r="I49" s="548">
        <v>52</v>
      </c>
      <c r="J49" s="548">
        <v>63</v>
      </c>
      <c r="K49" s="549">
        <v>13</v>
      </c>
      <c r="L49" s="380">
        <v>20.634920634920636</v>
      </c>
    </row>
    <row r="50" spans="1:12" s="110" customFormat="1" ht="15" customHeight="1" x14ac:dyDescent="0.2">
      <c r="A50" s="381"/>
      <c r="B50" s="384" t="s">
        <v>113</v>
      </c>
      <c r="C50" s="382" t="s">
        <v>181</v>
      </c>
      <c r="D50" s="385"/>
      <c r="E50" s="383"/>
      <c r="F50" s="548">
        <v>12441</v>
      </c>
      <c r="G50" s="548">
        <v>9069</v>
      </c>
      <c r="H50" s="548">
        <v>12247</v>
      </c>
      <c r="I50" s="548">
        <v>10156</v>
      </c>
      <c r="J50" s="550">
        <v>12314</v>
      </c>
      <c r="K50" s="549">
        <v>127</v>
      </c>
      <c r="L50" s="380">
        <v>1.0313464349520871</v>
      </c>
    </row>
    <row r="51" spans="1:12" s="110" customFormat="1" ht="15" customHeight="1" x14ac:dyDescent="0.2">
      <c r="A51" s="381"/>
      <c r="B51" s="385"/>
      <c r="C51" s="382" t="s">
        <v>353</v>
      </c>
      <c r="D51" s="385"/>
      <c r="E51" s="383"/>
      <c r="F51" s="548">
        <v>4584</v>
      </c>
      <c r="G51" s="548">
        <v>3641</v>
      </c>
      <c r="H51" s="548">
        <v>4752</v>
      </c>
      <c r="I51" s="548">
        <v>3915</v>
      </c>
      <c r="J51" s="548">
        <v>4565</v>
      </c>
      <c r="K51" s="549">
        <v>19</v>
      </c>
      <c r="L51" s="380">
        <v>0.41621029572836804</v>
      </c>
    </row>
    <row r="52" spans="1:12" s="110" customFormat="1" ht="15" customHeight="1" x14ac:dyDescent="0.2">
      <c r="A52" s="381"/>
      <c r="B52" s="384"/>
      <c r="C52" s="382" t="s">
        <v>182</v>
      </c>
      <c r="D52" s="385"/>
      <c r="E52" s="383"/>
      <c r="F52" s="548">
        <v>7674</v>
      </c>
      <c r="G52" s="548">
        <v>7805</v>
      </c>
      <c r="H52" s="548">
        <v>8099</v>
      </c>
      <c r="I52" s="548">
        <v>6980</v>
      </c>
      <c r="J52" s="548">
        <v>6996</v>
      </c>
      <c r="K52" s="549">
        <v>678</v>
      </c>
      <c r="L52" s="380">
        <v>9.6912521440823323</v>
      </c>
    </row>
    <row r="53" spans="1:12" s="269" customFormat="1" ht="11.25" customHeight="1" x14ac:dyDescent="0.2">
      <c r="A53" s="381"/>
      <c r="B53" s="385"/>
      <c r="C53" s="382" t="s">
        <v>353</v>
      </c>
      <c r="D53" s="385"/>
      <c r="E53" s="383"/>
      <c r="F53" s="548">
        <v>3579</v>
      </c>
      <c r="G53" s="548">
        <v>4434</v>
      </c>
      <c r="H53" s="548">
        <v>4493</v>
      </c>
      <c r="I53" s="548">
        <v>3723</v>
      </c>
      <c r="J53" s="550">
        <v>3380</v>
      </c>
      <c r="K53" s="549">
        <v>199</v>
      </c>
      <c r="L53" s="380">
        <v>5.8875739644970411</v>
      </c>
    </row>
    <row r="54" spans="1:12" s="151" customFormat="1" ht="12.75" customHeight="1" x14ac:dyDescent="0.2">
      <c r="A54" s="381"/>
      <c r="B54" s="384" t="s">
        <v>113</v>
      </c>
      <c r="C54" s="384" t="s">
        <v>116</v>
      </c>
      <c r="D54" s="385"/>
      <c r="E54" s="383"/>
      <c r="F54" s="548">
        <v>15419</v>
      </c>
      <c r="G54" s="548">
        <v>12862</v>
      </c>
      <c r="H54" s="548">
        <v>15936</v>
      </c>
      <c r="I54" s="548">
        <v>13186</v>
      </c>
      <c r="J54" s="548">
        <v>15130</v>
      </c>
      <c r="K54" s="549">
        <v>289</v>
      </c>
      <c r="L54" s="380">
        <v>1.9101123595505618</v>
      </c>
    </row>
    <row r="55" spans="1:12" ht="11.25" x14ac:dyDescent="0.2">
      <c r="A55" s="381"/>
      <c r="B55" s="385"/>
      <c r="C55" s="382" t="s">
        <v>353</v>
      </c>
      <c r="D55" s="385"/>
      <c r="E55" s="383"/>
      <c r="F55" s="548">
        <v>5802</v>
      </c>
      <c r="G55" s="548">
        <v>5750</v>
      </c>
      <c r="H55" s="548">
        <v>6957</v>
      </c>
      <c r="I55" s="548">
        <v>5609</v>
      </c>
      <c r="J55" s="548">
        <v>5825</v>
      </c>
      <c r="K55" s="549">
        <v>-23</v>
      </c>
      <c r="L55" s="380">
        <v>-0.39484978540772531</v>
      </c>
    </row>
    <row r="56" spans="1:12" ht="14.25" customHeight="1" x14ac:dyDescent="0.2">
      <c r="A56" s="381"/>
      <c r="B56" s="385"/>
      <c r="C56" s="384" t="s">
        <v>117</v>
      </c>
      <c r="D56" s="385"/>
      <c r="E56" s="383"/>
      <c r="F56" s="548">
        <v>4672</v>
      </c>
      <c r="G56" s="548">
        <v>3989</v>
      </c>
      <c r="H56" s="548">
        <v>4385</v>
      </c>
      <c r="I56" s="548">
        <v>3935</v>
      </c>
      <c r="J56" s="548">
        <v>4158</v>
      </c>
      <c r="K56" s="549">
        <v>514</v>
      </c>
      <c r="L56" s="380">
        <v>12.361712361712362</v>
      </c>
    </row>
    <row r="57" spans="1:12" ht="18.75" customHeight="1" x14ac:dyDescent="0.2">
      <c r="A57" s="388"/>
      <c r="B57" s="389"/>
      <c r="C57" s="390" t="s">
        <v>353</v>
      </c>
      <c r="D57" s="389"/>
      <c r="E57" s="391"/>
      <c r="F57" s="551">
        <v>2355</v>
      </c>
      <c r="G57" s="552">
        <v>2314</v>
      </c>
      <c r="H57" s="552">
        <v>2278</v>
      </c>
      <c r="I57" s="552">
        <v>2022</v>
      </c>
      <c r="J57" s="552">
        <v>2117</v>
      </c>
      <c r="K57" s="553">
        <f t="shared" ref="K57" si="0">IF(OR(F57=".",J57=".")=TRUE,".",IF(OR(F57="*",J57="*")=TRUE,"*",IF(AND(F57="-",J57="-")=TRUE,"-",IF(AND(ISNUMBER(J57),ISNUMBER(F57))=TRUE,IF(F57-J57=0,0,F57-J57),IF(ISNUMBER(F57)=TRUE,F57,-J57)))))</f>
        <v>238</v>
      </c>
      <c r="L57" s="392">
        <f t="shared" ref="L57" si="1">IF(K57 =".",".",IF(K57 ="*","*",IF(K57="-","-",IF(K57=0,0,IF(OR(J57="-",J57=".",F57="-",F57=".")=TRUE,"X",IF(J57=0,"0,0",IF(ABS(K57*100/J57)&gt;250,".X",(K57*100/J57))))))))</f>
        <v>11.242324043457723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20848</v>
      </c>
      <c r="E11" s="114">
        <v>18088</v>
      </c>
      <c r="F11" s="114">
        <v>26690</v>
      </c>
      <c r="G11" s="114">
        <v>17789</v>
      </c>
      <c r="H11" s="140">
        <v>20240</v>
      </c>
      <c r="I11" s="115">
        <v>608</v>
      </c>
      <c r="J11" s="116">
        <v>3.0039525691699605</v>
      </c>
    </row>
    <row r="12" spans="1:15" s="110" customFormat="1" ht="24.95" customHeight="1" x14ac:dyDescent="0.2">
      <c r="A12" s="193" t="s">
        <v>132</v>
      </c>
      <c r="B12" s="194" t="s">
        <v>133</v>
      </c>
      <c r="C12" s="113">
        <v>1.122409823484267</v>
      </c>
      <c r="D12" s="115">
        <v>234</v>
      </c>
      <c r="E12" s="114">
        <v>166</v>
      </c>
      <c r="F12" s="114">
        <v>411</v>
      </c>
      <c r="G12" s="114">
        <v>258</v>
      </c>
      <c r="H12" s="140">
        <v>224</v>
      </c>
      <c r="I12" s="115">
        <v>10</v>
      </c>
      <c r="J12" s="116">
        <v>4.4642857142857144</v>
      </c>
    </row>
    <row r="13" spans="1:15" s="110" customFormat="1" ht="24.95" customHeight="1" x14ac:dyDescent="0.2">
      <c r="A13" s="193" t="s">
        <v>134</v>
      </c>
      <c r="B13" s="199" t="s">
        <v>214</v>
      </c>
      <c r="C13" s="113">
        <v>0.60917114351496549</v>
      </c>
      <c r="D13" s="115">
        <v>127</v>
      </c>
      <c r="E13" s="114">
        <v>516</v>
      </c>
      <c r="F13" s="114">
        <v>515</v>
      </c>
      <c r="G13" s="114">
        <v>95</v>
      </c>
      <c r="H13" s="140">
        <v>168</v>
      </c>
      <c r="I13" s="115">
        <v>-41</v>
      </c>
      <c r="J13" s="116">
        <v>-24.404761904761905</v>
      </c>
    </row>
    <row r="14" spans="1:15" s="287" customFormat="1" ht="24.95" customHeight="1" x14ac:dyDescent="0.2">
      <c r="A14" s="193" t="s">
        <v>215</v>
      </c>
      <c r="B14" s="199" t="s">
        <v>137</v>
      </c>
      <c r="C14" s="113">
        <v>8.8497697620874902</v>
      </c>
      <c r="D14" s="115">
        <v>1845</v>
      </c>
      <c r="E14" s="114">
        <v>1253</v>
      </c>
      <c r="F14" s="114">
        <v>2621</v>
      </c>
      <c r="G14" s="114">
        <v>1595</v>
      </c>
      <c r="H14" s="140">
        <v>2355</v>
      </c>
      <c r="I14" s="115">
        <v>-510</v>
      </c>
      <c r="J14" s="116">
        <v>-21.656050955414013</v>
      </c>
      <c r="K14" s="110"/>
      <c r="L14" s="110"/>
      <c r="M14" s="110"/>
      <c r="N14" s="110"/>
      <c r="O14" s="110"/>
    </row>
    <row r="15" spans="1:15" s="110" customFormat="1" ht="24.95" customHeight="1" x14ac:dyDescent="0.2">
      <c r="A15" s="193" t="s">
        <v>216</v>
      </c>
      <c r="B15" s="199" t="s">
        <v>217</v>
      </c>
      <c r="C15" s="113">
        <v>2.9691097467382961</v>
      </c>
      <c r="D15" s="115">
        <v>619</v>
      </c>
      <c r="E15" s="114">
        <v>538</v>
      </c>
      <c r="F15" s="114">
        <v>684</v>
      </c>
      <c r="G15" s="114">
        <v>541</v>
      </c>
      <c r="H15" s="140">
        <v>944</v>
      </c>
      <c r="I15" s="115">
        <v>-325</v>
      </c>
      <c r="J15" s="116">
        <v>-34.427966101694913</v>
      </c>
    </row>
    <row r="16" spans="1:15" s="287" customFormat="1" ht="24.95" customHeight="1" x14ac:dyDescent="0.2">
      <c r="A16" s="193" t="s">
        <v>218</v>
      </c>
      <c r="B16" s="199" t="s">
        <v>141</v>
      </c>
      <c r="C16" s="113">
        <v>4.0051803530314656</v>
      </c>
      <c r="D16" s="115">
        <v>835</v>
      </c>
      <c r="E16" s="114">
        <v>449</v>
      </c>
      <c r="F16" s="114">
        <v>1314</v>
      </c>
      <c r="G16" s="114">
        <v>717</v>
      </c>
      <c r="H16" s="140">
        <v>1025</v>
      </c>
      <c r="I16" s="115">
        <v>-190</v>
      </c>
      <c r="J16" s="116">
        <v>-18.536585365853657</v>
      </c>
      <c r="K16" s="110"/>
      <c r="L16" s="110"/>
      <c r="M16" s="110"/>
      <c r="N16" s="110"/>
      <c r="O16" s="110"/>
    </row>
    <row r="17" spans="1:15" s="110" customFormat="1" ht="24.95" customHeight="1" x14ac:dyDescent="0.2">
      <c r="A17" s="193" t="s">
        <v>142</v>
      </c>
      <c r="B17" s="199" t="s">
        <v>220</v>
      </c>
      <c r="C17" s="113">
        <v>1.8754796623177283</v>
      </c>
      <c r="D17" s="115">
        <v>391</v>
      </c>
      <c r="E17" s="114">
        <v>266</v>
      </c>
      <c r="F17" s="114">
        <v>623</v>
      </c>
      <c r="G17" s="114">
        <v>337</v>
      </c>
      <c r="H17" s="140">
        <v>386</v>
      </c>
      <c r="I17" s="115">
        <v>5</v>
      </c>
      <c r="J17" s="116">
        <v>1.2953367875647668</v>
      </c>
    </row>
    <row r="18" spans="1:15" s="287" customFormat="1" ht="24.95" customHeight="1" x14ac:dyDescent="0.2">
      <c r="A18" s="201" t="s">
        <v>144</v>
      </c>
      <c r="B18" s="202" t="s">
        <v>145</v>
      </c>
      <c r="C18" s="113">
        <v>4.7918265541059091</v>
      </c>
      <c r="D18" s="115">
        <v>999</v>
      </c>
      <c r="E18" s="114">
        <v>553</v>
      </c>
      <c r="F18" s="114">
        <v>1107</v>
      </c>
      <c r="G18" s="114">
        <v>708</v>
      </c>
      <c r="H18" s="140">
        <v>853</v>
      </c>
      <c r="I18" s="115">
        <v>146</v>
      </c>
      <c r="J18" s="116">
        <v>17.116060961313014</v>
      </c>
      <c r="K18" s="110"/>
      <c r="L18" s="110"/>
      <c r="M18" s="110"/>
      <c r="N18" s="110"/>
      <c r="O18" s="110"/>
    </row>
    <row r="19" spans="1:15" s="110" customFormat="1" ht="24.95" customHeight="1" x14ac:dyDescent="0.2">
      <c r="A19" s="193" t="s">
        <v>146</v>
      </c>
      <c r="B19" s="199" t="s">
        <v>147</v>
      </c>
      <c r="C19" s="113">
        <v>14.826362240982348</v>
      </c>
      <c r="D19" s="115">
        <v>3091</v>
      </c>
      <c r="E19" s="114">
        <v>2816</v>
      </c>
      <c r="F19" s="114">
        <v>4340</v>
      </c>
      <c r="G19" s="114">
        <v>2588</v>
      </c>
      <c r="H19" s="140">
        <v>2831</v>
      </c>
      <c r="I19" s="115">
        <v>260</v>
      </c>
      <c r="J19" s="116">
        <v>9.1840339102790534</v>
      </c>
    </row>
    <row r="20" spans="1:15" s="287" customFormat="1" ht="24.95" customHeight="1" x14ac:dyDescent="0.2">
      <c r="A20" s="193" t="s">
        <v>148</v>
      </c>
      <c r="B20" s="199" t="s">
        <v>149</v>
      </c>
      <c r="C20" s="113">
        <v>3.5926707597851113</v>
      </c>
      <c r="D20" s="115">
        <v>749</v>
      </c>
      <c r="E20" s="114">
        <v>768</v>
      </c>
      <c r="F20" s="114">
        <v>967</v>
      </c>
      <c r="G20" s="114">
        <v>715</v>
      </c>
      <c r="H20" s="140">
        <v>785</v>
      </c>
      <c r="I20" s="115">
        <v>-36</v>
      </c>
      <c r="J20" s="116">
        <v>-4.5859872611464967</v>
      </c>
      <c r="K20" s="110"/>
      <c r="L20" s="110"/>
      <c r="M20" s="110"/>
      <c r="N20" s="110"/>
      <c r="O20" s="110"/>
    </row>
    <row r="21" spans="1:15" s="110" customFormat="1" ht="24.95" customHeight="1" x14ac:dyDescent="0.2">
      <c r="A21" s="201" t="s">
        <v>150</v>
      </c>
      <c r="B21" s="202" t="s">
        <v>151</v>
      </c>
      <c r="C21" s="113">
        <v>4.5184190330007672</v>
      </c>
      <c r="D21" s="115">
        <v>942</v>
      </c>
      <c r="E21" s="114">
        <v>1231</v>
      </c>
      <c r="F21" s="114">
        <v>1265</v>
      </c>
      <c r="G21" s="114">
        <v>1221</v>
      </c>
      <c r="H21" s="140">
        <v>1015</v>
      </c>
      <c r="I21" s="115">
        <v>-73</v>
      </c>
      <c r="J21" s="116">
        <v>-7.1921182266009849</v>
      </c>
    </row>
    <row r="22" spans="1:15" s="110" customFormat="1" ht="24.95" customHeight="1" x14ac:dyDescent="0.2">
      <c r="A22" s="201" t="s">
        <v>152</v>
      </c>
      <c r="B22" s="199" t="s">
        <v>153</v>
      </c>
      <c r="C22" s="113">
        <v>4.2306216423637757</v>
      </c>
      <c r="D22" s="115">
        <v>882</v>
      </c>
      <c r="E22" s="114">
        <v>558</v>
      </c>
      <c r="F22" s="114">
        <v>832</v>
      </c>
      <c r="G22" s="114">
        <v>576</v>
      </c>
      <c r="H22" s="140">
        <v>683</v>
      </c>
      <c r="I22" s="115">
        <v>199</v>
      </c>
      <c r="J22" s="116">
        <v>29.136163982430453</v>
      </c>
    </row>
    <row r="23" spans="1:15" s="110" customFormat="1" ht="24.95" customHeight="1" x14ac:dyDescent="0.2">
      <c r="A23" s="193" t="s">
        <v>154</v>
      </c>
      <c r="B23" s="199" t="s">
        <v>155</v>
      </c>
      <c r="C23" s="113">
        <v>2.2256331542594014</v>
      </c>
      <c r="D23" s="115">
        <v>464</v>
      </c>
      <c r="E23" s="114">
        <v>384</v>
      </c>
      <c r="F23" s="114">
        <v>673</v>
      </c>
      <c r="G23" s="114">
        <v>329</v>
      </c>
      <c r="H23" s="140">
        <v>405</v>
      </c>
      <c r="I23" s="115">
        <v>59</v>
      </c>
      <c r="J23" s="116">
        <v>14.567901234567902</v>
      </c>
    </row>
    <row r="24" spans="1:15" s="110" customFormat="1" ht="24.95" customHeight="1" x14ac:dyDescent="0.2">
      <c r="A24" s="193" t="s">
        <v>156</v>
      </c>
      <c r="B24" s="199" t="s">
        <v>221</v>
      </c>
      <c r="C24" s="113">
        <v>8.5715656178050654</v>
      </c>
      <c r="D24" s="115">
        <v>1787</v>
      </c>
      <c r="E24" s="114">
        <v>980</v>
      </c>
      <c r="F24" s="114">
        <v>1676</v>
      </c>
      <c r="G24" s="114">
        <v>1121</v>
      </c>
      <c r="H24" s="140">
        <v>1410</v>
      </c>
      <c r="I24" s="115">
        <v>377</v>
      </c>
      <c r="J24" s="116">
        <v>26.73758865248227</v>
      </c>
    </row>
    <row r="25" spans="1:15" s="110" customFormat="1" ht="24.95" customHeight="1" x14ac:dyDescent="0.2">
      <c r="A25" s="193" t="s">
        <v>222</v>
      </c>
      <c r="B25" s="204" t="s">
        <v>159</v>
      </c>
      <c r="C25" s="113">
        <v>6.0293553338449728</v>
      </c>
      <c r="D25" s="115">
        <v>1257</v>
      </c>
      <c r="E25" s="114">
        <v>1135</v>
      </c>
      <c r="F25" s="114">
        <v>1430</v>
      </c>
      <c r="G25" s="114">
        <v>1251</v>
      </c>
      <c r="H25" s="140">
        <v>1308</v>
      </c>
      <c r="I25" s="115">
        <v>-51</v>
      </c>
      <c r="J25" s="116">
        <v>-3.8990825688073394</v>
      </c>
    </row>
    <row r="26" spans="1:15" s="110" customFormat="1" ht="24.95" customHeight="1" x14ac:dyDescent="0.2">
      <c r="A26" s="201">
        <v>782.78300000000002</v>
      </c>
      <c r="B26" s="203" t="s">
        <v>160</v>
      </c>
      <c r="C26" s="113">
        <v>14.831158864159631</v>
      </c>
      <c r="D26" s="115">
        <v>3092</v>
      </c>
      <c r="E26" s="114">
        <v>2191</v>
      </c>
      <c r="F26" s="114">
        <v>2869</v>
      </c>
      <c r="G26" s="114">
        <v>2434</v>
      </c>
      <c r="H26" s="140">
        <v>2879</v>
      </c>
      <c r="I26" s="115">
        <v>213</v>
      </c>
      <c r="J26" s="116">
        <v>7.3984022229940951</v>
      </c>
    </row>
    <row r="27" spans="1:15" s="110" customFormat="1" ht="24.95" customHeight="1" x14ac:dyDescent="0.2">
      <c r="A27" s="193" t="s">
        <v>161</v>
      </c>
      <c r="B27" s="199" t="s">
        <v>162</v>
      </c>
      <c r="C27" s="113">
        <v>3.8133154259401381</v>
      </c>
      <c r="D27" s="115">
        <v>795</v>
      </c>
      <c r="E27" s="114">
        <v>793</v>
      </c>
      <c r="F27" s="114">
        <v>1238</v>
      </c>
      <c r="G27" s="114">
        <v>671</v>
      </c>
      <c r="H27" s="140">
        <v>627</v>
      </c>
      <c r="I27" s="115">
        <v>168</v>
      </c>
      <c r="J27" s="116">
        <v>26.794258373205743</v>
      </c>
    </row>
    <row r="28" spans="1:15" s="110" customFormat="1" ht="24.95" customHeight="1" x14ac:dyDescent="0.2">
      <c r="A28" s="193" t="s">
        <v>163</v>
      </c>
      <c r="B28" s="199" t="s">
        <v>164</v>
      </c>
      <c r="C28" s="113">
        <v>4.1155026861089796</v>
      </c>
      <c r="D28" s="115">
        <v>858</v>
      </c>
      <c r="E28" s="114">
        <v>1002</v>
      </c>
      <c r="F28" s="114">
        <v>1356</v>
      </c>
      <c r="G28" s="114">
        <v>787</v>
      </c>
      <c r="H28" s="140">
        <v>942</v>
      </c>
      <c r="I28" s="115">
        <v>-84</v>
      </c>
      <c r="J28" s="116">
        <v>-8.9171974522292992</v>
      </c>
    </row>
    <row r="29" spans="1:15" s="110" customFormat="1" ht="24.95" customHeight="1" x14ac:dyDescent="0.2">
      <c r="A29" s="193">
        <v>86</v>
      </c>
      <c r="B29" s="199" t="s">
        <v>165</v>
      </c>
      <c r="C29" s="113">
        <v>7.593054489639294</v>
      </c>
      <c r="D29" s="115">
        <v>1583</v>
      </c>
      <c r="E29" s="114">
        <v>1789</v>
      </c>
      <c r="F29" s="114">
        <v>2125</v>
      </c>
      <c r="G29" s="114">
        <v>1284</v>
      </c>
      <c r="H29" s="140">
        <v>1784</v>
      </c>
      <c r="I29" s="115">
        <v>-201</v>
      </c>
      <c r="J29" s="116">
        <v>-11.266816143497758</v>
      </c>
    </row>
    <row r="30" spans="1:15" s="110" customFormat="1" ht="24.95" customHeight="1" x14ac:dyDescent="0.2">
      <c r="A30" s="193">
        <v>87.88</v>
      </c>
      <c r="B30" s="204" t="s">
        <v>166</v>
      </c>
      <c r="C30" s="113">
        <v>6.2835763622409821</v>
      </c>
      <c r="D30" s="115">
        <v>1310</v>
      </c>
      <c r="E30" s="114">
        <v>1170</v>
      </c>
      <c r="F30" s="114">
        <v>2120</v>
      </c>
      <c r="G30" s="114">
        <v>1442</v>
      </c>
      <c r="H30" s="140">
        <v>1165</v>
      </c>
      <c r="I30" s="115">
        <v>145</v>
      </c>
      <c r="J30" s="116">
        <v>12.446351931330472</v>
      </c>
    </row>
    <row r="31" spans="1:15" s="110" customFormat="1" ht="24.95" customHeight="1" x14ac:dyDescent="0.2">
      <c r="A31" s="193" t="s">
        <v>167</v>
      </c>
      <c r="B31" s="199" t="s">
        <v>168</v>
      </c>
      <c r="C31" s="113">
        <v>3.9955871066768993</v>
      </c>
      <c r="D31" s="115">
        <v>833</v>
      </c>
      <c r="E31" s="114">
        <v>783</v>
      </c>
      <c r="F31" s="114">
        <v>1145</v>
      </c>
      <c r="G31" s="114">
        <v>714</v>
      </c>
      <c r="H31" s="140">
        <v>806</v>
      </c>
      <c r="I31" s="115">
        <v>27</v>
      </c>
      <c r="J31" s="116">
        <v>3.3498759305210917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1.122409823484267</v>
      </c>
      <c r="D34" s="115">
        <v>234</v>
      </c>
      <c r="E34" s="114">
        <v>166</v>
      </c>
      <c r="F34" s="114">
        <v>411</v>
      </c>
      <c r="G34" s="114">
        <v>258</v>
      </c>
      <c r="H34" s="140">
        <v>224</v>
      </c>
      <c r="I34" s="115">
        <v>10</v>
      </c>
      <c r="J34" s="116">
        <v>4.4642857142857144</v>
      </c>
    </row>
    <row r="35" spans="1:10" s="110" customFormat="1" ht="24.95" customHeight="1" x14ac:dyDescent="0.2">
      <c r="A35" s="292" t="s">
        <v>171</v>
      </c>
      <c r="B35" s="293" t="s">
        <v>172</v>
      </c>
      <c r="C35" s="113">
        <v>14.250767459708365</v>
      </c>
      <c r="D35" s="115">
        <v>2971</v>
      </c>
      <c r="E35" s="114">
        <v>2322</v>
      </c>
      <c r="F35" s="114">
        <v>4243</v>
      </c>
      <c r="G35" s="114">
        <v>2398</v>
      </c>
      <c r="H35" s="140">
        <v>3376</v>
      </c>
      <c r="I35" s="115">
        <v>-405</v>
      </c>
      <c r="J35" s="116">
        <v>-11.996445497630331</v>
      </c>
    </row>
    <row r="36" spans="1:10" s="110" customFormat="1" ht="24.95" customHeight="1" x14ac:dyDescent="0.2">
      <c r="A36" s="294" t="s">
        <v>173</v>
      </c>
      <c r="B36" s="295" t="s">
        <v>174</v>
      </c>
      <c r="C36" s="125">
        <v>84.626822716807368</v>
      </c>
      <c r="D36" s="143">
        <v>17643</v>
      </c>
      <c r="E36" s="144">
        <v>15600</v>
      </c>
      <c r="F36" s="144">
        <v>22036</v>
      </c>
      <c r="G36" s="144">
        <v>15133</v>
      </c>
      <c r="H36" s="145">
        <v>16640</v>
      </c>
      <c r="I36" s="143">
        <v>1003</v>
      </c>
      <c r="J36" s="146">
        <v>6.0276442307692308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20848</v>
      </c>
      <c r="F11" s="264">
        <v>18088</v>
      </c>
      <c r="G11" s="264">
        <v>26690</v>
      </c>
      <c r="H11" s="264">
        <v>17789</v>
      </c>
      <c r="I11" s="265">
        <v>20240</v>
      </c>
      <c r="J11" s="263">
        <v>608</v>
      </c>
      <c r="K11" s="266">
        <v>3.0039525691699605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31.590560245587106</v>
      </c>
      <c r="E13" s="115">
        <v>6586</v>
      </c>
      <c r="F13" s="114">
        <v>5616</v>
      </c>
      <c r="G13" s="114">
        <v>7130</v>
      </c>
      <c r="H13" s="114">
        <v>5591</v>
      </c>
      <c r="I13" s="140">
        <v>5997</v>
      </c>
      <c r="J13" s="115">
        <v>589</v>
      </c>
      <c r="K13" s="116">
        <v>9.8215774553943636</v>
      </c>
    </row>
    <row r="14" spans="1:15" ht="15.95" customHeight="1" x14ac:dyDescent="0.2">
      <c r="A14" s="306" t="s">
        <v>230</v>
      </c>
      <c r="B14" s="307"/>
      <c r="C14" s="308"/>
      <c r="D14" s="113">
        <v>46.656753645433618</v>
      </c>
      <c r="E14" s="115">
        <v>9727</v>
      </c>
      <c r="F14" s="114">
        <v>8372</v>
      </c>
      <c r="G14" s="114">
        <v>14661</v>
      </c>
      <c r="H14" s="114">
        <v>8316</v>
      </c>
      <c r="I14" s="140">
        <v>9899</v>
      </c>
      <c r="J14" s="115">
        <v>-172</v>
      </c>
      <c r="K14" s="116">
        <v>-1.7375492473987271</v>
      </c>
    </row>
    <row r="15" spans="1:15" ht="15.95" customHeight="1" x14ac:dyDescent="0.2">
      <c r="A15" s="306" t="s">
        <v>231</v>
      </c>
      <c r="B15" s="307"/>
      <c r="C15" s="308"/>
      <c r="D15" s="113">
        <v>9.4301611665387561</v>
      </c>
      <c r="E15" s="115">
        <v>1966</v>
      </c>
      <c r="F15" s="114">
        <v>1672</v>
      </c>
      <c r="G15" s="114">
        <v>2287</v>
      </c>
      <c r="H15" s="114">
        <v>1529</v>
      </c>
      <c r="I15" s="140">
        <v>1928</v>
      </c>
      <c r="J15" s="115">
        <v>38</v>
      </c>
      <c r="K15" s="116">
        <v>1.9709543568464731</v>
      </c>
    </row>
    <row r="16" spans="1:15" ht="15.95" customHeight="1" x14ac:dyDescent="0.2">
      <c r="A16" s="306" t="s">
        <v>232</v>
      </c>
      <c r="B16" s="307"/>
      <c r="C16" s="308"/>
      <c r="D16" s="113">
        <v>12.16903300076746</v>
      </c>
      <c r="E16" s="115">
        <v>2537</v>
      </c>
      <c r="F16" s="114">
        <v>2396</v>
      </c>
      <c r="G16" s="114">
        <v>2514</v>
      </c>
      <c r="H16" s="114">
        <v>2324</v>
      </c>
      <c r="I16" s="140">
        <v>2387</v>
      </c>
      <c r="J16" s="115">
        <v>150</v>
      </c>
      <c r="K16" s="116">
        <v>6.2840385421030582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1.467766692248657</v>
      </c>
      <c r="E18" s="115">
        <v>306</v>
      </c>
      <c r="F18" s="114">
        <v>137</v>
      </c>
      <c r="G18" s="114">
        <v>446</v>
      </c>
      <c r="H18" s="114">
        <v>240</v>
      </c>
      <c r="I18" s="140">
        <v>261</v>
      </c>
      <c r="J18" s="115">
        <v>45</v>
      </c>
      <c r="K18" s="116">
        <v>17.241379310344829</v>
      </c>
    </row>
    <row r="19" spans="1:11" ht="14.1" customHeight="1" x14ac:dyDescent="0.2">
      <c r="A19" s="306" t="s">
        <v>235</v>
      </c>
      <c r="B19" s="307" t="s">
        <v>236</v>
      </c>
      <c r="C19" s="308"/>
      <c r="D19" s="113">
        <v>1.1991557943207982</v>
      </c>
      <c r="E19" s="115">
        <v>250</v>
      </c>
      <c r="F19" s="114">
        <v>90</v>
      </c>
      <c r="G19" s="114">
        <v>318</v>
      </c>
      <c r="H19" s="114">
        <v>183</v>
      </c>
      <c r="I19" s="140">
        <v>210</v>
      </c>
      <c r="J19" s="115">
        <v>40</v>
      </c>
      <c r="K19" s="116">
        <v>19.047619047619047</v>
      </c>
    </row>
    <row r="20" spans="1:11" ht="14.1" customHeight="1" x14ac:dyDescent="0.2">
      <c r="A20" s="306">
        <v>12</v>
      </c>
      <c r="B20" s="307" t="s">
        <v>237</v>
      </c>
      <c r="C20" s="308"/>
      <c r="D20" s="113">
        <v>1.2279355333844972</v>
      </c>
      <c r="E20" s="115">
        <v>256</v>
      </c>
      <c r="F20" s="114">
        <v>164</v>
      </c>
      <c r="G20" s="114">
        <v>370</v>
      </c>
      <c r="H20" s="114">
        <v>266</v>
      </c>
      <c r="I20" s="140">
        <v>247</v>
      </c>
      <c r="J20" s="115">
        <v>9</v>
      </c>
      <c r="K20" s="116">
        <v>3.6437246963562755</v>
      </c>
    </row>
    <row r="21" spans="1:11" ht="14.1" customHeight="1" x14ac:dyDescent="0.2">
      <c r="A21" s="306">
        <v>21</v>
      </c>
      <c r="B21" s="307" t="s">
        <v>238</v>
      </c>
      <c r="C21" s="308"/>
      <c r="D21" s="113">
        <v>0.70030698388334611</v>
      </c>
      <c r="E21" s="115">
        <v>146</v>
      </c>
      <c r="F21" s="114">
        <v>103</v>
      </c>
      <c r="G21" s="114">
        <v>117</v>
      </c>
      <c r="H21" s="114">
        <v>124</v>
      </c>
      <c r="I21" s="140">
        <v>160</v>
      </c>
      <c r="J21" s="115">
        <v>-14</v>
      </c>
      <c r="K21" s="116">
        <v>-8.75</v>
      </c>
    </row>
    <row r="22" spans="1:11" ht="14.1" customHeight="1" x14ac:dyDescent="0.2">
      <c r="A22" s="306">
        <v>22</v>
      </c>
      <c r="B22" s="307" t="s">
        <v>239</v>
      </c>
      <c r="C22" s="308"/>
      <c r="D22" s="113">
        <v>1.8035303146584805</v>
      </c>
      <c r="E22" s="115">
        <v>376</v>
      </c>
      <c r="F22" s="114">
        <v>190</v>
      </c>
      <c r="G22" s="114">
        <v>499</v>
      </c>
      <c r="H22" s="114">
        <v>264</v>
      </c>
      <c r="I22" s="140">
        <v>280</v>
      </c>
      <c r="J22" s="115">
        <v>96</v>
      </c>
      <c r="K22" s="116">
        <v>34.285714285714285</v>
      </c>
    </row>
    <row r="23" spans="1:11" ht="14.1" customHeight="1" x14ac:dyDescent="0.2">
      <c r="A23" s="306">
        <v>23</v>
      </c>
      <c r="B23" s="307" t="s">
        <v>240</v>
      </c>
      <c r="C23" s="308"/>
      <c r="D23" s="113">
        <v>0.53242517267843437</v>
      </c>
      <c r="E23" s="115">
        <v>111</v>
      </c>
      <c r="F23" s="114">
        <v>84</v>
      </c>
      <c r="G23" s="114">
        <v>165</v>
      </c>
      <c r="H23" s="114">
        <v>95</v>
      </c>
      <c r="I23" s="140">
        <v>221</v>
      </c>
      <c r="J23" s="115">
        <v>-110</v>
      </c>
      <c r="K23" s="116">
        <v>-49.773755656108598</v>
      </c>
    </row>
    <row r="24" spans="1:11" ht="14.1" customHeight="1" x14ac:dyDescent="0.2">
      <c r="A24" s="306">
        <v>24</v>
      </c>
      <c r="B24" s="307" t="s">
        <v>241</v>
      </c>
      <c r="C24" s="308"/>
      <c r="D24" s="113">
        <v>3.0170759785111283</v>
      </c>
      <c r="E24" s="115">
        <v>629</v>
      </c>
      <c r="F24" s="114">
        <v>386</v>
      </c>
      <c r="G24" s="114">
        <v>842</v>
      </c>
      <c r="H24" s="114">
        <v>527</v>
      </c>
      <c r="I24" s="140">
        <v>680</v>
      </c>
      <c r="J24" s="115">
        <v>-51</v>
      </c>
      <c r="K24" s="116">
        <v>-7.5</v>
      </c>
    </row>
    <row r="25" spans="1:11" ht="14.1" customHeight="1" x14ac:dyDescent="0.2">
      <c r="A25" s="306">
        <v>25</v>
      </c>
      <c r="B25" s="307" t="s">
        <v>242</v>
      </c>
      <c r="C25" s="308"/>
      <c r="D25" s="113">
        <v>3.1849577897160399</v>
      </c>
      <c r="E25" s="115">
        <v>664</v>
      </c>
      <c r="F25" s="114">
        <v>347</v>
      </c>
      <c r="G25" s="114">
        <v>772</v>
      </c>
      <c r="H25" s="114">
        <v>482</v>
      </c>
      <c r="I25" s="140">
        <v>657</v>
      </c>
      <c r="J25" s="115">
        <v>7</v>
      </c>
      <c r="K25" s="116">
        <v>1.06544901065449</v>
      </c>
    </row>
    <row r="26" spans="1:11" ht="14.1" customHeight="1" x14ac:dyDescent="0.2">
      <c r="A26" s="306">
        <v>26</v>
      </c>
      <c r="B26" s="307" t="s">
        <v>243</v>
      </c>
      <c r="C26" s="308"/>
      <c r="D26" s="113">
        <v>2.0193783576362243</v>
      </c>
      <c r="E26" s="115">
        <v>421</v>
      </c>
      <c r="F26" s="114">
        <v>384</v>
      </c>
      <c r="G26" s="114">
        <v>806</v>
      </c>
      <c r="H26" s="114">
        <v>300</v>
      </c>
      <c r="I26" s="140">
        <v>459</v>
      </c>
      <c r="J26" s="115">
        <v>-38</v>
      </c>
      <c r="K26" s="116">
        <v>-8.2788671023965144</v>
      </c>
    </row>
    <row r="27" spans="1:11" ht="14.1" customHeight="1" x14ac:dyDescent="0.2">
      <c r="A27" s="306">
        <v>27</v>
      </c>
      <c r="B27" s="307" t="s">
        <v>244</v>
      </c>
      <c r="C27" s="308"/>
      <c r="D27" s="113">
        <v>1.0984267075978511</v>
      </c>
      <c r="E27" s="115">
        <v>229</v>
      </c>
      <c r="F27" s="114">
        <v>161</v>
      </c>
      <c r="G27" s="114">
        <v>298</v>
      </c>
      <c r="H27" s="114">
        <v>196</v>
      </c>
      <c r="I27" s="140">
        <v>274</v>
      </c>
      <c r="J27" s="115">
        <v>-45</v>
      </c>
      <c r="K27" s="116">
        <v>-16.423357664233578</v>
      </c>
    </row>
    <row r="28" spans="1:11" ht="14.1" customHeight="1" x14ac:dyDescent="0.2">
      <c r="A28" s="306">
        <v>28</v>
      </c>
      <c r="B28" s="307" t="s">
        <v>245</v>
      </c>
      <c r="C28" s="308"/>
      <c r="D28" s="113">
        <v>0.23503453568687643</v>
      </c>
      <c r="E28" s="115">
        <v>49</v>
      </c>
      <c r="F28" s="114">
        <v>31</v>
      </c>
      <c r="G28" s="114">
        <v>54</v>
      </c>
      <c r="H28" s="114">
        <v>39</v>
      </c>
      <c r="I28" s="140">
        <v>53</v>
      </c>
      <c r="J28" s="115">
        <v>-4</v>
      </c>
      <c r="K28" s="116">
        <v>-7.5471698113207548</v>
      </c>
    </row>
    <row r="29" spans="1:11" ht="14.1" customHeight="1" x14ac:dyDescent="0.2">
      <c r="A29" s="306">
        <v>29</v>
      </c>
      <c r="B29" s="307" t="s">
        <v>246</v>
      </c>
      <c r="C29" s="308"/>
      <c r="D29" s="113">
        <v>6.25</v>
      </c>
      <c r="E29" s="115">
        <v>1303</v>
      </c>
      <c r="F29" s="114">
        <v>996</v>
      </c>
      <c r="G29" s="114">
        <v>1037</v>
      </c>
      <c r="H29" s="114">
        <v>980</v>
      </c>
      <c r="I29" s="140">
        <v>1227</v>
      </c>
      <c r="J29" s="115">
        <v>76</v>
      </c>
      <c r="K29" s="116">
        <v>6.1939690301548493</v>
      </c>
    </row>
    <row r="30" spans="1:11" ht="14.1" customHeight="1" x14ac:dyDescent="0.2">
      <c r="A30" s="306" t="s">
        <v>247</v>
      </c>
      <c r="B30" s="307" t="s">
        <v>248</v>
      </c>
      <c r="C30" s="308"/>
      <c r="D30" s="113">
        <v>4.5424021488871835</v>
      </c>
      <c r="E30" s="115">
        <v>947</v>
      </c>
      <c r="F30" s="114">
        <v>600</v>
      </c>
      <c r="G30" s="114">
        <v>564</v>
      </c>
      <c r="H30" s="114">
        <v>573</v>
      </c>
      <c r="I30" s="140">
        <v>894</v>
      </c>
      <c r="J30" s="115">
        <v>53</v>
      </c>
      <c r="K30" s="116">
        <v>5.9284116331096195</v>
      </c>
    </row>
    <row r="31" spans="1:11" ht="14.1" customHeight="1" x14ac:dyDescent="0.2">
      <c r="A31" s="306" t="s">
        <v>249</v>
      </c>
      <c r="B31" s="307" t="s">
        <v>250</v>
      </c>
      <c r="C31" s="308"/>
      <c r="D31" s="113" t="s">
        <v>514</v>
      </c>
      <c r="E31" s="115" t="s">
        <v>514</v>
      </c>
      <c r="F31" s="114" t="s">
        <v>514</v>
      </c>
      <c r="G31" s="114">
        <v>469</v>
      </c>
      <c r="H31" s="114">
        <v>407</v>
      </c>
      <c r="I31" s="140" t="s">
        <v>514</v>
      </c>
      <c r="J31" s="115" t="s">
        <v>514</v>
      </c>
      <c r="K31" s="116" t="s">
        <v>514</v>
      </c>
    </row>
    <row r="32" spans="1:11" ht="14.1" customHeight="1" x14ac:dyDescent="0.2">
      <c r="A32" s="306">
        <v>31</v>
      </c>
      <c r="B32" s="307" t="s">
        <v>251</v>
      </c>
      <c r="C32" s="308"/>
      <c r="D32" s="113">
        <v>0.8729854182655411</v>
      </c>
      <c r="E32" s="115">
        <v>182</v>
      </c>
      <c r="F32" s="114">
        <v>156</v>
      </c>
      <c r="G32" s="114">
        <v>177</v>
      </c>
      <c r="H32" s="114">
        <v>149</v>
      </c>
      <c r="I32" s="140">
        <v>150</v>
      </c>
      <c r="J32" s="115">
        <v>32</v>
      </c>
      <c r="K32" s="116">
        <v>21.333333333333332</v>
      </c>
    </row>
    <row r="33" spans="1:11" ht="14.1" customHeight="1" x14ac:dyDescent="0.2">
      <c r="A33" s="306">
        <v>32</v>
      </c>
      <c r="B33" s="307" t="s">
        <v>252</v>
      </c>
      <c r="C33" s="308"/>
      <c r="D33" s="113">
        <v>2.2592095165003836</v>
      </c>
      <c r="E33" s="115">
        <v>471</v>
      </c>
      <c r="F33" s="114">
        <v>301</v>
      </c>
      <c r="G33" s="114">
        <v>452</v>
      </c>
      <c r="H33" s="114">
        <v>370</v>
      </c>
      <c r="I33" s="140">
        <v>365</v>
      </c>
      <c r="J33" s="115">
        <v>106</v>
      </c>
      <c r="K33" s="116">
        <v>29.041095890410958</v>
      </c>
    </row>
    <row r="34" spans="1:11" ht="14.1" customHeight="1" x14ac:dyDescent="0.2">
      <c r="A34" s="306">
        <v>33</v>
      </c>
      <c r="B34" s="307" t="s">
        <v>253</v>
      </c>
      <c r="C34" s="308"/>
      <c r="D34" s="113">
        <v>0.9976976208749041</v>
      </c>
      <c r="E34" s="115">
        <v>208</v>
      </c>
      <c r="F34" s="114">
        <v>125</v>
      </c>
      <c r="G34" s="114">
        <v>321</v>
      </c>
      <c r="H34" s="114">
        <v>208</v>
      </c>
      <c r="I34" s="140">
        <v>211</v>
      </c>
      <c r="J34" s="115">
        <v>-3</v>
      </c>
      <c r="K34" s="116">
        <v>-1.4218009478672986</v>
      </c>
    </row>
    <row r="35" spans="1:11" ht="14.1" customHeight="1" x14ac:dyDescent="0.2">
      <c r="A35" s="306">
        <v>34</v>
      </c>
      <c r="B35" s="307" t="s">
        <v>254</v>
      </c>
      <c r="C35" s="308"/>
      <c r="D35" s="113">
        <v>1.6452417498081351</v>
      </c>
      <c r="E35" s="115">
        <v>343</v>
      </c>
      <c r="F35" s="114">
        <v>209</v>
      </c>
      <c r="G35" s="114">
        <v>368</v>
      </c>
      <c r="H35" s="114">
        <v>210</v>
      </c>
      <c r="I35" s="140">
        <v>322</v>
      </c>
      <c r="J35" s="115">
        <v>21</v>
      </c>
      <c r="K35" s="116">
        <v>6.5217391304347823</v>
      </c>
    </row>
    <row r="36" spans="1:11" ht="14.1" customHeight="1" x14ac:dyDescent="0.2">
      <c r="A36" s="306">
        <v>41</v>
      </c>
      <c r="B36" s="307" t="s">
        <v>255</v>
      </c>
      <c r="C36" s="308"/>
      <c r="D36" s="113">
        <v>0.80583269378357636</v>
      </c>
      <c r="E36" s="115">
        <v>168</v>
      </c>
      <c r="F36" s="114">
        <v>147</v>
      </c>
      <c r="G36" s="114">
        <v>216</v>
      </c>
      <c r="H36" s="114">
        <v>145</v>
      </c>
      <c r="I36" s="140">
        <v>350</v>
      </c>
      <c r="J36" s="115">
        <v>-182</v>
      </c>
      <c r="K36" s="116">
        <v>-52</v>
      </c>
    </row>
    <row r="37" spans="1:11" ht="14.1" customHeight="1" x14ac:dyDescent="0.2">
      <c r="A37" s="306">
        <v>42</v>
      </c>
      <c r="B37" s="307" t="s">
        <v>256</v>
      </c>
      <c r="C37" s="308"/>
      <c r="D37" s="113" t="s">
        <v>514</v>
      </c>
      <c r="E37" s="115" t="s">
        <v>514</v>
      </c>
      <c r="F37" s="114">
        <v>19</v>
      </c>
      <c r="G37" s="114">
        <v>25</v>
      </c>
      <c r="H37" s="114">
        <v>20</v>
      </c>
      <c r="I37" s="140">
        <v>23</v>
      </c>
      <c r="J37" s="115" t="s">
        <v>514</v>
      </c>
      <c r="K37" s="116" t="s">
        <v>514</v>
      </c>
    </row>
    <row r="38" spans="1:11" ht="14.1" customHeight="1" x14ac:dyDescent="0.2">
      <c r="A38" s="306">
        <v>43</v>
      </c>
      <c r="B38" s="307" t="s">
        <v>257</v>
      </c>
      <c r="C38" s="308"/>
      <c r="D38" s="113">
        <v>2.9930928626247124</v>
      </c>
      <c r="E38" s="115">
        <v>624</v>
      </c>
      <c r="F38" s="114">
        <v>378</v>
      </c>
      <c r="G38" s="114">
        <v>760</v>
      </c>
      <c r="H38" s="114">
        <v>384</v>
      </c>
      <c r="I38" s="140">
        <v>469</v>
      </c>
      <c r="J38" s="115">
        <v>155</v>
      </c>
      <c r="K38" s="116">
        <v>33.049040511727078</v>
      </c>
    </row>
    <row r="39" spans="1:11" ht="14.1" customHeight="1" x14ac:dyDescent="0.2">
      <c r="A39" s="306">
        <v>51</v>
      </c>
      <c r="B39" s="307" t="s">
        <v>258</v>
      </c>
      <c r="C39" s="308"/>
      <c r="D39" s="113">
        <v>11.574251726784343</v>
      </c>
      <c r="E39" s="115">
        <v>2413</v>
      </c>
      <c r="F39" s="114">
        <v>2324</v>
      </c>
      <c r="G39" s="114">
        <v>3010</v>
      </c>
      <c r="H39" s="114">
        <v>2006</v>
      </c>
      <c r="I39" s="140">
        <v>1958</v>
      </c>
      <c r="J39" s="115">
        <v>455</v>
      </c>
      <c r="K39" s="116">
        <v>23.237997957099079</v>
      </c>
    </row>
    <row r="40" spans="1:11" ht="14.1" customHeight="1" x14ac:dyDescent="0.2">
      <c r="A40" s="306" t="s">
        <v>259</v>
      </c>
      <c r="B40" s="307" t="s">
        <v>260</v>
      </c>
      <c r="C40" s="308"/>
      <c r="D40" s="113">
        <v>11.272064466615502</v>
      </c>
      <c r="E40" s="115">
        <v>2350</v>
      </c>
      <c r="F40" s="114">
        <v>2289</v>
      </c>
      <c r="G40" s="114">
        <v>2914</v>
      </c>
      <c r="H40" s="114">
        <v>1927</v>
      </c>
      <c r="I40" s="140">
        <v>1886</v>
      </c>
      <c r="J40" s="115">
        <v>464</v>
      </c>
      <c r="K40" s="116">
        <v>24.602332979851539</v>
      </c>
    </row>
    <row r="41" spans="1:11" ht="14.1" customHeight="1" x14ac:dyDescent="0.2">
      <c r="A41" s="306"/>
      <c r="B41" s="307" t="s">
        <v>261</v>
      </c>
      <c r="C41" s="308"/>
      <c r="D41" s="113">
        <v>10.475825019186493</v>
      </c>
      <c r="E41" s="115">
        <v>2184</v>
      </c>
      <c r="F41" s="114">
        <v>2072</v>
      </c>
      <c r="G41" s="114">
        <v>2680</v>
      </c>
      <c r="H41" s="114">
        <v>1814</v>
      </c>
      <c r="I41" s="140">
        <v>1763</v>
      </c>
      <c r="J41" s="115">
        <v>421</v>
      </c>
      <c r="K41" s="116">
        <v>23.879750425411231</v>
      </c>
    </row>
    <row r="42" spans="1:11" ht="14.1" customHeight="1" x14ac:dyDescent="0.2">
      <c r="A42" s="306">
        <v>52</v>
      </c>
      <c r="B42" s="307" t="s">
        <v>262</v>
      </c>
      <c r="C42" s="308"/>
      <c r="D42" s="113">
        <v>3.084228702993093</v>
      </c>
      <c r="E42" s="115">
        <v>643</v>
      </c>
      <c r="F42" s="114">
        <v>538</v>
      </c>
      <c r="G42" s="114">
        <v>724</v>
      </c>
      <c r="H42" s="114">
        <v>639</v>
      </c>
      <c r="I42" s="140">
        <v>740</v>
      </c>
      <c r="J42" s="115">
        <v>-97</v>
      </c>
      <c r="K42" s="116">
        <v>-13.108108108108109</v>
      </c>
    </row>
    <row r="43" spans="1:11" ht="14.1" customHeight="1" x14ac:dyDescent="0.2">
      <c r="A43" s="306" t="s">
        <v>263</v>
      </c>
      <c r="B43" s="307" t="s">
        <v>264</v>
      </c>
      <c r="C43" s="308"/>
      <c r="D43" s="113">
        <v>2.6285495011511895</v>
      </c>
      <c r="E43" s="115">
        <v>548</v>
      </c>
      <c r="F43" s="114">
        <v>479</v>
      </c>
      <c r="G43" s="114">
        <v>632</v>
      </c>
      <c r="H43" s="114">
        <v>539</v>
      </c>
      <c r="I43" s="140">
        <v>640</v>
      </c>
      <c r="J43" s="115">
        <v>-92</v>
      </c>
      <c r="K43" s="116">
        <v>-14.375</v>
      </c>
    </row>
    <row r="44" spans="1:11" ht="14.1" customHeight="1" x14ac:dyDescent="0.2">
      <c r="A44" s="306">
        <v>53</v>
      </c>
      <c r="B44" s="307" t="s">
        <v>265</v>
      </c>
      <c r="C44" s="308"/>
      <c r="D44" s="113">
        <v>0.70990023023791249</v>
      </c>
      <c r="E44" s="115">
        <v>148</v>
      </c>
      <c r="F44" s="114">
        <v>153</v>
      </c>
      <c r="G44" s="114">
        <v>186</v>
      </c>
      <c r="H44" s="114">
        <v>170</v>
      </c>
      <c r="I44" s="140">
        <v>160</v>
      </c>
      <c r="J44" s="115">
        <v>-12</v>
      </c>
      <c r="K44" s="116">
        <v>-7.5</v>
      </c>
    </row>
    <row r="45" spans="1:11" ht="14.1" customHeight="1" x14ac:dyDescent="0.2">
      <c r="A45" s="306" t="s">
        <v>266</v>
      </c>
      <c r="B45" s="307" t="s">
        <v>267</v>
      </c>
      <c r="C45" s="308"/>
      <c r="D45" s="113">
        <v>0.65713737528779737</v>
      </c>
      <c r="E45" s="115">
        <v>137</v>
      </c>
      <c r="F45" s="114">
        <v>140</v>
      </c>
      <c r="G45" s="114">
        <v>170</v>
      </c>
      <c r="H45" s="114">
        <v>163</v>
      </c>
      <c r="I45" s="140">
        <v>143</v>
      </c>
      <c r="J45" s="115">
        <v>-6</v>
      </c>
      <c r="K45" s="116">
        <v>-4.1958041958041958</v>
      </c>
    </row>
    <row r="46" spans="1:11" ht="14.1" customHeight="1" x14ac:dyDescent="0.2">
      <c r="A46" s="306">
        <v>54</v>
      </c>
      <c r="B46" s="307" t="s">
        <v>268</v>
      </c>
      <c r="C46" s="308"/>
      <c r="D46" s="113">
        <v>3.8085188027628551</v>
      </c>
      <c r="E46" s="115">
        <v>794</v>
      </c>
      <c r="F46" s="114">
        <v>706</v>
      </c>
      <c r="G46" s="114">
        <v>797</v>
      </c>
      <c r="H46" s="114">
        <v>721</v>
      </c>
      <c r="I46" s="140">
        <v>799</v>
      </c>
      <c r="J46" s="115">
        <v>-5</v>
      </c>
      <c r="K46" s="116">
        <v>-0.62578222778473092</v>
      </c>
    </row>
    <row r="47" spans="1:11" ht="14.1" customHeight="1" x14ac:dyDescent="0.2">
      <c r="A47" s="306">
        <v>61</v>
      </c>
      <c r="B47" s="307" t="s">
        <v>269</v>
      </c>
      <c r="C47" s="308"/>
      <c r="D47" s="113">
        <v>2.5661933998465081</v>
      </c>
      <c r="E47" s="115">
        <v>535</v>
      </c>
      <c r="F47" s="114">
        <v>392</v>
      </c>
      <c r="G47" s="114">
        <v>833</v>
      </c>
      <c r="H47" s="114">
        <v>405</v>
      </c>
      <c r="I47" s="140">
        <v>569</v>
      </c>
      <c r="J47" s="115">
        <v>-34</v>
      </c>
      <c r="K47" s="116">
        <v>-5.9753954305799653</v>
      </c>
    </row>
    <row r="48" spans="1:11" ht="14.1" customHeight="1" x14ac:dyDescent="0.2">
      <c r="A48" s="306">
        <v>62</v>
      </c>
      <c r="B48" s="307" t="s">
        <v>270</v>
      </c>
      <c r="C48" s="308"/>
      <c r="D48" s="113">
        <v>5.9669992325402914</v>
      </c>
      <c r="E48" s="115">
        <v>1244</v>
      </c>
      <c r="F48" s="114">
        <v>1385</v>
      </c>
      <c r="G48" s="114">
        <v>1753</v>
      </c>
      <c r="H48" s="114">
        <v>1216</v>
      </c>
      <c r="I48" s="140">
        <v>1251</v>
      </c>
      <c r="J48" s="115">
        <v>-7</v>
      </c>
      <c r="K48" s="116">
        <v>-0.55955235811350923</v>
      </c>
    </row>
    <row r="49" spans="1:11" ht="14.1" customHeight="1" x14ac:dyDescent="0.2">
      <c r="A49" s="306">
        <v>63</v>
      </c>
      <c r="B49" s="307" t="s">
        <v>271</v>
      </c>
      <c r="C49" s="308"/>
      <c r="D49" s="113">
        <v>3.6214504988488105</v>
      </c>
      <c r="E49" s="115">
        <v>755</v>
      </c>
      <c r="F49" s="114">
        <v>1075</v>
      </c>
      <c r="G49" s="114">
        <v>1061</v>
      </c>
      <c r="H49" s="114">
        <v>944</v>
      </c>
      <c r="I49" s="140">
        <v>828</v>
      </c>
      <c r="J49" s="115">
        <v>-73</v>
      </c>
      <c r="K49" s="116">
        <v>-8.816425120772946</v>
      </c>
    </row>
    <row r="50" spans="1:11" ht="14.1" customHeight="1" x14ac:dyDescent="0.2">
      <c r="A50" s="306" t="s">
        <v>272</v>
      </c>
      <c r="B50" s="307" t="s">
        <v>273</v>
      </c>
      <c r="C50" s="308"/>
      <c r="D50" s="113">
        <v>0.47486569455103605</v>
      </c>
      <c r="E50" s="115">
        <v>99</v>
      </c>
      <c r="F50" s="114">
        <v>80</v>
      </c>
      <c r="G50" s="114">
        <v>167</v>
      </c>
      <c r="H50" s="114">
        <v>110</v>
      </c>
      <c r="I50" s="140">
        <v>94</v>
      </c>
      <c r="J50" s="115">
        <v>5</v>
      </c>
      <c r="K50" s="116">
        <v>5.3191489361702127</v>
      </c>
    </row>
    <row r="51" spans="1:11" ht="14.1" customHeight="1" x14ac:dyDescent="0.2">
      <c r="A51" s="306" t="s">
        <v>274</v>
      </c>
      <c r="B51" s="307" t="s">
        <v>275</v>
      </c>
      <c r="C51" s="308"/>
      <c r="D51" s="113">
        <v>2.7340752110514197</v>
      </c>
      <c r="E51" s="115">
        <v>570</v>
      </c>
      <c r="F51" s="114">
        <v>779</v>
      </c>
      <c r="G51" s="114">
        <v>649</v>
      </c>
      <c r="H51" s="114">
        <v>647</v>
      </c>
      <c r="I51" s="140">
        <v>632</v>
      </c>
      <c r="J51" s="115">
        <v>-62</v>
      </c>
      <c r="K51" s="116">
        <v>-9.8101265822784818</v>
      </c>
    </row>
    <row r="52" spans="1:11" ht="14.1" customHeight="1" x14ac:dyDescent="0.2">
      <c r="A52" s="306">
        <v>71</v>
      </c>
      <c r="B52" s="307" t="s">
        <v>276</v>
      </c>
      <c r="C52" s="308"/>
      <c r="D52" s="113">
        <v>9.353415195702226</v>
      </c>
      <c r="E52" s="115">
        <v>1950</v>
      </c>
      <c r="F52" s="114">
        <v>1579</v>
      </c>
      <c r="G52" s="114">
        <v>2230</v>
      </c>
      <c r="H52" s="114">
        <v>1631</v>
      </c>
      <c r="I52" s="140">
        <v>1816</v>
      </c>
      <c r="J52" s="115">
        <v>134</v>
      </c>
      <c r="K52" s="116">
        <v>7.3788546255506606</v>
      </c>
    </row>
    <row r="53" spans="1:11" ht="14.1" customHeight="1" x14ac:dyDescent="0.2">
      <c r="A53" s="306" t="s">
        <v>277</v>
      </c>
      <c r="B53" s="307" t="s">
        <v>278</v>
      </c>
      <c r="C53" s="308"/>
      <c r="D53" s="113">
        <v>2.9115502686108981</v>
      </c>
      <c r="E53" s="115">
        <v>607</v>
      </c>
      <c r="F53" s="114">
        <v>532</v>
      </c>
      <c r="G53" s="114">
        <v>840</v>
      </c>
      <c r="H53" s="114">
        <v>591</v>
      </c>
      <c r="I53" s="140">
        <v>589</v>
      </c>
      <c r="J53" s="115">
        <v>18</v>
      </c>
      <c r="K53" s="116">
        <v>3.0560271646859083</v>
      </c>
    </row>
    <row r="54" spans="1:11" ht="14.1" customHeight="1" x14ac:dyDescent="0.2">
      <c r="A54" s="306" t="s">
        <v>279</v>
      </c>
      <c r="B54" s="307" t="s">
        <v>280</v>
      </c>
      <c r="C54" s="308"/>
      <c r="D54" s="113">
        <v>5.5017267843438216</v>
      </c>
      <c r="E54" s="115">
        <v>1147</v>
      </c>
      <c r="F54" s="114">
        <v>910</v>
      </c>
      <c r="G54" s="114">
        <v>1198</v>
      </c>
      <c r="H54" s="114">
        <v>882</v>
      </c>
      <c r="I54" s="140">
        <v>1050</v>
      </c>
      <c r="J54" s="115">
        <v>97</v>
      </c>
      <c r="K54" s="116">
        <v>9.2380952380952372</v>
      </c>
    </row>
    <row r="55" spans="1:11" ht="14.1" customHeight="1" x14ac:dyDescent="0.2">
      <c r="A55" s="306">
        <v>72</v>
      </c>
      <c r="B55" s="307" t="s">
        <v>281</v>
      </c>
      <c r="C55" s="308"/>
      <c r="D55" s="113">
        <v>3.3432463545663853</v>
      </c>
      <c r="E55" s="115">
        <v>697</v>
      </c>
      <c r="F55" s="114">
        <v>524</v>
      </c>
      <c r="G55" s="114">
        <v>958</v>
      </c>
      <c r="H55" s="114">
        <v>454</v>
      </c>
      <c r="I55" s="140">
        <v>566</v>
      </c>
      <c r="J55" s="115">
        <v>131</v>
      </c>
      <c r="K55" s="116">
        <v>23.14487632508834</v>
      </c>
    </row>
    <row r="56" spans="1:11" ht="14.1" customHeight="1" x14ac:dyDescent="0.2">
      <c r="A56" s="306" t="s">
        <v>282</v>
      </c>
      <c r="B56" s="307" t="s">
        <v>283</v>
      </c>
      <c r="C56" s="308"/>
      <c r="D56" s="113">
        <v>1.6740214888718343</v>
      </c>
      <c r="E56" s="115">
        <v>349</v>
      </c>
      <c r="F56" s="114">
        <v>239</v>
      </c>
      <c r="G56" s="114">
        <v>490</v>
      </c>
      <c r="H56" s="114">
        <v>228</v>
      </c>
      <c r="I56" s="140">
        <v>283</v>
      </c>
      <c r="J56" s="115">
        <v>66</v>
      </c>
      <c r="K56" s="116">
        <v>23.32155477031802</v>
      </c>
    </row>
    <row r="57" spans="1:11" ht="14.1" customHeight="1" x14ac:dyDescent="0.2">
      <c r="A57" s="306" t="s">
        <v>284</v>
      </c>
      <c r="B57" s="307" t="s">
        <v>285</v>
      </c>
      <c r="C57" s="308"/>
      <c r="D57" s="113">
        <v>0.82022256331542598</v>
      </c>
      <c r="E57" s="115">
        <v>171</v>
      </c>
      <c r="F57" s="114">
        <v>241</v>
      </c>
      <c r="G57" s="114">
        <v>285</v>
      </c>
      <c r="H57" s="114">
        <v>127</v>
      </c>
      <c r="I57" s="140">
        <v>181</v>
      </c>
      <c r="J57" s="115">
        <v>-10</v>
      </c>
      <c r="K57" s="116">
        <v>-5.5248618784530388</v>
      </c>
    </row>
    <row r="58" spans="1:11" ht="14.1" customHeight="1" x14ac:dyDescent="0.2">
      <c r="A58" s="306">
        <v>73</v>
      </c>
      <c r="B58" s="307" t="s">
        <v>286</v>
      </c>
      <c r="C58" s="308"/>
      <c r="D58" s="113">
        <v>2.3455487336914813</v>
      </c>
      <c r="E58" s="115">
        <v>489</v>
      </c>
      <c r="F58" s="114">
        <v>361</v>
      </c>
      <c r="G58" s="114">
        <v>760</v>
      </c>
      <c r="H58" s="114">
        <v>418</v>
      </c>
      <c r="I58" s="140">
        <v>452</v>
      </c>
      <c r="J58" s="115">
        <v>37</v>
      </c>
      <c r="K58" s="116">
        <v>8.1858407079646014</v>
      </c>
    </row>
    <row r="59" spans="1:11" ht="14.1" customHeight="1" x14ac:dyDescent="0.2">
      <c r="A59" s="306" t="s">
        <v>287</v>
      </c>
      <c r="B59" s="307" t="s">
        <v>288</v>
      </c>
      <c r="C59" s="308"/>
      <c r="D59" s="113">
        <v>1.5013430544896393</v>
      </c>
      <c r="E59" s="115">
        <v>313</v>
      </c>
      <c r="F59" s="114">
        <v>210</v>
      </c>
      <c r="G59" s="114">
        <v>491</v>
      </c>
      <c r="H59" s="114">
        <v>241</v>
      </c>
      <c r="I59" s="140">
        <v>296</v>
      </c>
      <c r="J59" s="115">
        <v>17</v>
      </c>
      <c r="K59" s="116">
        <v>5.743243243243243</v>
      </c>
    </row>
    <row r="60" spans="1:11" ht="14.1" customHeight="1" x14ac:dyDescent="0.2">
      <c r="A60" s="306">
        <v>81</v>
      </c>
      <c r="B60" s="307" t="s">
        <v>289</v>
      </c>
      <c r="C60" s="308"/>
      <c r="D60" s="113">
        <v>7.7033768227168071</v>
      </c>
      <c r="E60" s="115">
        <v>1606</v>
      </c>
      <c r="F60" s="114">
        <v>1794</v>
      </c>
      <c r="G60" s="114">
        <v>2111</v>
      </c>
      <c r="H60" s="114">
        <v>1348</v>
      </c>
      <c r="I60" s="140">
        <v>1817</v>
      </c>
      <c r="J60" s="115">
        <v>-211</v>
      </c>
      <c r="K60" s="116">
        <v>-11.612548156301596</v>
      </c>
    </row>
    <row r="61" spans="1:11" ht="14.1" customHeight="1" x14ac:dyDescent="0.2">
      <c r="A61" s="306" t="s">
        <v>290</v>
      </c>
      <c r="B61" s="307" t="s">
        <v>291</v>
      </c>
      <c r="C61" s="308"/>
      <c r="D61" s="113">
        <v>2.2496162701458173</v>
      </c>
      <c r="E61" s="115">
        <v>469</v>
      </c>
      <c r="F61" s="114">
        <v>334</v>
      </c>
      <c r="G61" s="114">
        <v>691</v>
      </c>
      <c r="H61" s="114">
        <v>385</v>
      </c>
      <c r="I61" s="140">
        <v>479</v>
      </c>
      <c r="J61" s="115">
        <v>-10</v>
      </c>
      <c r="K61" s="116">
        <v>-2.0876826722338206</v>
      </c>
    </row>
    <row r="62" spans="1:11" ht="14.1" customHeight="1" x14ac:dyDescent="0.2">
      <c r="A62" s="306" t="s">
        <v>292</v>
      </c>
      <c r="B62" s="307" t="s">
        <v>293</v>
      </c>
      <c r="C62" s="308"/>
      <c r="D62" s="113">
        <v>2.5613967766692247</v>
      </c>
      <c r="E62" s="115">
        <v>534</v>
      </c>
      <c r="F62" s="114">
        <v>884</v>
      </c>
      <c r="G62" s="114">
        <v>845</v>
      </c>
      <c r="H62" s="114">
        <v>495</v>
      </c>
      <c r="I62" s="140">
        <v>490</v>
      </c>
      <c r="J62" s="115">
        <v>44</v>
      </c>
      <c r="K62" s="116">
        <v>8.9795918367346932</v>
      </c>
    </row>
    <row r="63" spans="1:11" ht="14.1" customHeight="1" x14ac:dyDescent="0.2">
      <c r="A63" s="306"/>
      <c r="B63" s="307" t="s">
        <v>294</v>
      </c>
      <c r="C63" s="308"/>
      <c r="D63" s="113">
        <v>2.2927858787413662</v>
      </c>
      <c r="E63" s="115">
        <v>478</v>
      </c>
      <c r="F63" s="114">
        <v>822</v>
      </c>
      <c r="G63" s="114">
        <v>730</v>
      </c>
      <c r="H63" s="114">
        <v>449</v>
      </c>
      <c r="I63" s="140">
        <v>425</v>
      </c>
      <c r="J63" s="115">
        <v>53</v>
      </c>
      <c r="K63" s="116">
        <v>12.470588235294118</v>
      </c>
    </row>
    <row r="64" spans="1:11" ht="14.1" customHeight="1" x14ac:dyDescent="0.2">
      <c r="A64" s="306" t="s">
        <v>295</v>
      </c>
      <c r="B64" s="307" t="s">
        <v>296</v>
      </c>
      <c r="C64" s="308"/>
      <c r="D64" s="113">
        <v>1.2087490406753645</v>
      </c>
      <c r="E64" s="115">
        <v>252</v>
      </c>
      <c r="F64" s="114">
        <v>166</v>
      </c>
      <c r="G64" s="114">
        <v>193</v>
      </c>
      <c r="H64" s="114">
        <v>167</v>
      </c>
      <c r="I64" s="140">
        <v>221</v>
      </c>
      <c r="J64" s="115">
        <v>31</v>
      </c>
      <c r="K64" s="116">
        <v>14.027149321266968</v>
      </c>
    </row>
    <row r="65" spans="1:11" ht="14.1" customHeight="1" x14ac:dyDescent="0.2">
      <c r="A65" s="306" t="s">
        <v>297</v>
      </c>
      <c r="B65" s="307" t="s">
        <v>298</v>
      </c>
      <c r="C65" s="308"/>
      <c r="D65" s="113">
        <v>0.59957789716039911</v>
      </c>
      <c r="E65" s="115">
        <v>125</v>
      </c>
      <c r="F65" s="114">
        <v>153</v>
      </c>
      <c r="G65" s="114">
        <v>121</v>
      </c>
      <c r="H65" s="114">
        <v>82</v>
      </c>
      <c r="I65" s="140">
        <v>211</v>
      </c>
      <c r="J65" s="115">
        <v>-86</v>
      </c>
      <c r="K65" s="116">
        <v>-40.758293838862556</v>
      </c>
    </row>
    <row r="66" spans="1:11" ht="14.1" customHeight="1" x14ac:dyDescent="0.2">
      <c r="A66" s="306">
        <v>82</v>
      </c>
      <c r="B66" s="307" t="s">
        <v>299</v>
      </c>
      <c r="C66" s="308"/>
      <c r="D66" s="113">
        <v>2.8971603990790484</v>
      </c>
      <c r="E66" s="115">
        <v>604</v>
      </c>
      <c r="F66" s="114">
        <v>576</v>
      </c>
      <c r="G66" s="114">
        <v>783</v>
      </c>
      <c r="H66" s="114">
        <v>601</v>
      </c>
      <c r="I66" s="140">
        <v>506</v>
      </c>
      <c r="J66" s="115">
        <v>98</v>
      </c>
      <c r="K66" s="116">
        <v>19.367588932806324</v>
      </c>
    </row>
    <row r="67" spans="1:11" ht="14.1" customHeight="1" x14ac:dyDescent="0.2">
      <c r="A67" s="306" t="s">
        <v>300</v>
      </c>
      <c r="B67" s="307" t="s">
        <v>301</v>
      </c>
      <c r="C67" s="308"/>
      <c r="D67" s="113">
        <v>1.7699539524174981</v>
      </c>
      <c r="E67" s="115">
        <v>369</v>
      </c>
      <c r="F67" s="114">
        <v>411</v>
      </c>
      <c r="G67" s="114">
        <v>448</v>
      </c>
      <c r="H67" s="114">
        <v>426</v>
      </c>
      <c r="I67" s="140">
        <v>274</v>
      </c>
      <c r="J67" s="115">
        <v>95</v>
      </c>
      <c r="K67" s="116">
        <v>34.67153284671533</v>
      </c>
    </row>
    <row r="68" spans="1:11" ht="14.1" customHeight="1" x14ac:dyDescent="0.2">
      <c r="A68" s="306" t="s">
        <v>302</v>
      </c>
      <c r="B68" s="307" t="s">
        <v>303</v>
      </c>
      <c r="C68" s="308"/>
      <c r="D68" s="113">
        <v>0.55640828856485036</v>
      </c>
      <c r="E68" s="115">
        <v>116</v>
      </c>
      <c r="F68" s="114">
        <v>109</v>
      </c>
      <c r="G68" s="114">
        <v>205</v>
      </c>
      <c r="H68" s="114">
        <v>112</v>
      </c>
      <c r="I68" s="140">
        <v>122</v>
      </c>
      <c r="J68" s="115">
        <v>-6</v>
      </c>
      <c r="K68" s="116">
        <v>-4.918032786885246</v>
      </c>
    </row>
    <row r="69" spans="1:11" ht="14.1" customHeight="1" x14ac:dyDescent="0.2">
      <c r="A69" s="306">
        <v>83</v>
      </c>
      <c r="B69" s="307" t="s">
        <v>304</v>
      </c>
      <c r="C69" s="308"/>
      <c r="D69" s="113">
        <v>5.2810821181887952</v>
      </c>
      <c r="E69" s="115">
        <v>1101</v>
      </c>
      <c r="F69" s="114">
        <v>884</v>
      </c>
      <c r="G69" s="114">
        <v>2166</v>
      </c>
      <c r="H69" s="114">
        <v>802</v>
      </c>
      <c r="I69" s="140">
        <v>1008</v>
      </c>
      <c r="J69" s="115">
        <v>93</v>
      </c>
      <c r="K69" s="116">
        <v>9.2261904761904763</v>
      </c>
    </row>
    <row r="70" spans="1:11" ht="14.1" customHeight="1" x14ac:dyDescent="0.2">
      <c r="A70" s="306" t="s">
        <v>305</v>
      </c>
      <c r="B70" s="307" t="s">
        <v>306</v>
      </c>
      <c r="C70" s="308"/>
      <c r="D70" s="113">
        <v>4.0387567152724486</v>
      </c>
      <c r="E70" s="115">
        <v>842</v>
      </c>
      <c r="F70" s="114">
        <v>720</v>
      </c>
      <c r="G70" s="114">
        <v>1947</v>
      </c>
      <c r="H70" s="114">
        <v>603</v>
      </c>
      <c r="I70" s="140">
        <v>838</v>
      </c>
      <c r="J70" s="115">
        <v>4</v>
      </c>
      <c r="K70" s="116">
        <v>0.47732696897374699</v>
      </c>
    </row>
    <row r="71" spans="1:11" ht="14.1" customHeight="1" x14ac:dyDescent="0.2">
      <c r="A71" s="306"/>
      <c r="B71" s="307" t="s">
        <v>307</v>
      </c>
      <c r="C71" s="308"/>
      <c r="D71" s="113">
        <v>1.9810053722179586</v>
      </c>
      <c r="E71" s="115">
        <v>413</v>
      </c>
      <c r="F71" s="114">
        <v>367</v>
      </c>
      <c r="G71" s="114">
        <v>1244</v>
      </c>
      <c r="H71" s="114">
        <v>331</v>
      </c>
      <c r="I71" s="140">
        <v>479</v>
      </c>
      <c r="J71" s="115">
        <v>-66</v>
      </c>
      <c r="K71" s="116">
        <v>-13.778705636743215</v>
      </c>
    </row>
    <row r="72" spans="1:11" ht="14.1" customHeight="1" x14ac:dyDescent="0.2">
      <c r="A72" s="306">
        <v>84</v>
      </c>
      <c r="B72" s="307" t="s">
        <v>308</v>
      </c>
      <c r="C72" s="308"/>
      <c r="D72" s="113">
        <v>3.1753645433614737</v>
      </c>
      <c r="E72" s="115">
        <v>662</v>
      </c>
      <c r="F72" s="114">
        <v>889</v>
      </c>
      <c r="G72" s="114">
        <v>742</v>
      </c>
      <c r="H72" s="114">
        <v>652</v>
      </c>
      <c r="I72" s="140">
        <v>633</v>
      </c>
      <c r="J72" s="115">
        <v>29</v>
      </c>
      <c r="K72" s="116">
        <v>4.5813586097946288</v>
      </c>
    </row>
    <row r="73" spans="1:11" ht="14.1" customHeight="1" x14ac:dyDescent="0.2">
      <c r="A73" s="306" t="s">
        <v>309</v>
      </c>
      <c r="B73" s="307" t="s">
        <v>310</v>
      </c>
      <c r="C73" s="308"/>
      <c r="D73" s="113">
        <v>0.41250959324635456</v>
      </c>
      <c r="E73" s="115">
        <v>86</v>
      </c>
      <c r="F73" s="114">
        <v>86</v>
      </c>
      <c r="G73" s="114">
        <v>151</v>
      </c>
      <c r="H73" s="114">
        <v>84</v>
      </c>
      <c r="I73" s="140">
        <v>105</v>
      </c>
      <c r="J73" s="115">
        <v>-19</v>
      </c>
      <c r="K73" s="116">
        <v>-18.095238095238095</v>
      </c>
    </row>
    <row r="74" spans="1:11" ht="14.1" customHeight="1" x14ac:dyDescent="0.2">
      <c r="A74" s="306" t="s">
        <v>311</v>
      </c>
      <c r="B74" s="307" t="s">
        <v>312</v>
      </c>
      <c r="C74" s="308"/>
      <c r="D74" s="113">
        <v>0.14389869531849578</v>
      </c>
      <c r="E74" s="115">
        <v>30</v>
      </c>
      <c r="F74" s="114">
        <v>26</v>
      </c>
      <c r="G74" s="114">
        <v>35</v>
      </c>
      <c r="H74" s="114">
        <v>25</v>
      </c>
      <c r="I74" s="140">
        <v>26</v>
      </c>
      <c r="J74" s="115">
        <v>4</v>
      </c>
      <c r="K74" s="116">
        <v>15.384615384615385</v>
      </c>
    </row>
    <row r="75" spans="1:11" ht="14.1" customHeight="1" x14ac:dyDescent="0.2">
      <c r="A75" s="306" t="s">
        <v>313</v>
      </c>
      <c r="B75" s="307" t="s">
        <v>314</v>
      </c>
      <c r="C75" s="308"/>
      <c r="D75" s="113">
        <v>1.4245970836531081</v>
      </c>
      <c r="E75" s="115">
        <v>297</v>
      </c>
      <c r="F75" s="114">
        <v>370</v>
      </c>
      <c r="G75" s="114">
        <v>246</v>
      </c>
      <c r="H75" s="114">
        <v>300</v>
      </c>
      <c r="I75" s="140">
        <v>272</v>
      </c>
      <c r="J75" s="115">
        <v>25</v>
      </c>
      <c r="K75" s="116">
        <v>9.1911764705882355</v>
      </c>
    </row>
    <row r="76" spans="1:11" ht="14.1" customHeight="1" x14ac:dyDescent="0.2">
      <c r="A76" s="306">
        <v>91</v>
      </c>
      <c r="B76" s="307" t="s">
        <v>315</v>
      </c>
      <c r="C76" s="308"/>
      <c r="D76" s="113">
        <v>0.46047582501918649</v>
      </c>
      <c r="E76" s="115">
        <v>96</v>
      </c>
      <c r="F76" s="114">
        <v>78</v>
      </c>
      <c r="G76" s="114">
        <v>124</v>
      </c>
      <c r="H76" s="114">
        <v>291</v>
      </c>
      <c r="I76" s="140">
        <v>105</v>
      </c>
      <c r="J76" s="115">
        <v>-9</v>
      </c>
      <c r="K76" s="116">
        <v>-8.5714285714285712</v>
      </c>
    </row>
    <row r="77" spans="1:11" ht="14.1" customHeight="1" x14ac:dyDescent="0.2">
      <c r="A77" s="306">
        <v>92</v>
      </c>
      <c r="B77" s="307" t="s">
        <v>316</v>
      </c>
      <c r="C77" s="308"/>
      <c r="D77" s="113">
        <v>2.0961243284727553</v>
      </c>
      <c r="E77" s="115">
        <v>437</v>
      </c>
      <c r="F77" s="114">
        <v>323</v>
      </c>
      <c r="G77" s="114">
        <v>394</v>
      </c>
      <c r="H77" s="114">
        <v>313</v>
      </c>
      <c r="I77" s="140">
        <v>440</v>
      </c>
      <c r="J77" s="115">
        <v>-3</v>
      </c>
      <c r="K77" s="116">
        <v>-0.68181818181818177</v>
      </c>
    </row>
    <row r="78" spans="1:11" ht="14.1" customHeight="1" x14ac:dyDescent="0.2">
      <c r="A78" s="306">
        <v>93</v>
      </c>
      <c r="B78" s="307" t="s">
        <v>317</v>
      </c>
      <c r="C78" s="308"/>
      <c r="D78" s="113">
        <v>0.11511895625479662</v>
      </c>
      <c r="E78" s="115">
        <v>24</v>
      </c>
      <c r="F78" s="114">
        <v>18</v>
      </c>
      <c r="G78" s="114">
        <v>62</v>
      </c>
      <c r="H78" s="114">
        <v>32</v>
      </c>
      <c r="I78" s="140">
        <v>44</v>
      </c>
      <c r="J78" s="115">
        <v>-20</v>
      </c>
      <c r="K78" s="116">
        <v>-45.454545454545453</v>
      </c>
    </row>
    <row r="79" spans="1:11" ht="14.1" customHeight="1" x14ac:dyDescent="0.2">
      <c r="A79" s="306">
        <v>94</v>
      </c>
      <c r="B79" s="307" t="s">
        <v>318</v>
      </c>
      <c r="C79" s="308"/>
      <c r="D79" s="113">
        <v>0.53722179585571761</v>
      </c>
      <c r="E79" s="115">
        <v>112</v>
      </c>
      <c r="F79" s="114">
        <v>130</v>
      </c>
      <c r="G79" s="114">
        <v>167</v>
      </c>
      <c r="H79" s="114">
        <v>118</v>
      </c>
      <c r="I79" s="140">
        <v>110</v>
      </c>
      <c r="J79" s="115">
        <v>2</v>
      </c>
      <c r="K79" s="116">
        <v>1.8181818181818181</v>
      </c>
    </row>
    <row r="80" spans="1:11" ht="14.1" customHeight="1" x14ac:dyDescent="0.2">
      <c r="A80" s="306" t="s">
        <v>319</v>
      </c>
      <c r="B80" s="307" t="s">
        <v>320</v>
      </c>
      <c r="C80" s="308"/>
      <c r="D80" s="113" t="s">
        <v>514</v>
      </c>
      <c r="E80" s="115" t="s">
        <v>514</v>
      </c>
      <c r="F80" s="114">
        <v>9</v>
      </c>
      <c r="G80" s="114">
        <v>6</v>
      </c>
      <c r="H80" s="114">
        <v>0</v>
      </c>
      <c r="I80" s="140">
        <v>0</v>
      </c>
      <c r="J80" s="115" t="s">
        <v>514</v>
      </c>
      <c r="K80" s="116" t="s">
        <v>514</v>
      </c>
    </row>
    <row r="81" spans="1:11" ht="14.1" customHeight="1" x14ac:dyDescent="0.2">
      <c r="A81" s="310" t="s">
        <v>321</v>
      </c>
      <c r="B81" s="311" t="s">
        <v>334</v>
      </c>
      <c r="C81" s="312"/>
      <c r="D81" s="125">
        <v>0.15349194167306215</v>
      </c>
      <c r="E81" s="143">
        <v>32</v>
      </c>
      <c r="F81" s="144">
        <v>32</v>
      </c>
      <c r="G81" s="144">
        <v>98</v>
      </c>
      <c r="H81" s="144">
        <v>29</v>
      </c>
      <c r="I81" s="145">
        <v>29</v>
      </c>
      <c r="J81" s="143">
        <v>3</v>
      </c>
      <c r="K81" s="146">
        <v>10.344827586206897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20651</v>
      </c>
      <c r="E11" s="114">
        <v>17661</v>
      </c>
      <c r="F11" s="114">
        <v>23080</v>
      </c>
      <c r="G11" s="114">
        <v>17422</v>
      </c>
      <c r="H11" s="140">
        <v>20011</v>
      </c>
      <c r="I11" s="115">
        <v>640</v>
      </c>
      <c r="J11" s="116">
        <v>3.1982409674678927</v>
      </c>
    </row>
    <row r="12" spans="1:15" s="110" customFormat="1" ht="24.95" customHeight="1" x14ac:dyDescent="0.2">
      <c r="A12" s="193" t="s">
        <v>132</v>
      </c>
      <c r="B12" s="194" t="s">
        <v>133</v>
      </c>
      <c r="C12" s="113">
        <v>0.90552515616677154</v>
      </c>
      <c r="D12" s="115">
        <v>187</v>
      </c>
      <c r="E12" s="114">
        <v>197</v>
      </c>
      <c r="F12" s="114">
        <v>432</v>
      </c>
      <c r="G12" s="114">
        <v>160</v>
      </c>
      <c r="H12" s="140">
        <v>207</v>
      </c>
      <c r="I12" s="115">
        <v>-20</v>
      </c>
      <c r="J12" s="116">
        <v>-9.6618357487922708</v>
      </c>
    </row>
    <row r="13" spans="1:15" s="110" customFormat="1" ht="24.95" customHeight="1" x14ac:dyDescent="0.2">
      <c r="A13" s="193" t="s">
        <v>134</v>
      </c>
      <c r="B13" s="199" t="s">
        <v>214</v>
      </c>
      <c r="C13" s="113">
        <v>0.54234661759721081</v>
      </c>
      <c r="D13" s="115">
        <v>112</v>
      </c>
      <c r="E13" s="114">
        <v>507</v>
      </c>
      <c r="F13" s="114">
        <v>496</v>
      </c>
      <c r="G13" s="114">
        <v>99</v>
      </c>
      <c r="H13" s="140">
        <v>164</v>
      </c>
      <c r="I13" s="115">
        <v>-52</v>
      </c>
      <c r="J13" s="116">
        <v>-31.707317073170731</v>
      </c>
    </row>
    <row r="14" spans="1:15" s="287" customFormat="1" ht="24.95" customHeight="1" x14ac:dyDescent="0.2">
      <c r="A14" s="193" t="s">
        <v>215</v>
      </c>
      <c r="B14" s="199" t="s">
        <v>137</v>
      </c>
      <c r="C14" s="113">
        <v>10.779139024744564</v>
      </c>
      <c r="D14" s="115">
        <v>2226</v>
      </c>
      <c r="E14" s="114">
        <v>1526</v>
      </c>
      <c r="F14" s="114">
        <v>2019</v>
      </c>
      <c r="G14" s="114">
        <v>1693</v>
      </c>
      <c r="H14" s="140">
        <v>2451</v>
      </c>
      <c r="I14" s="115">
        <v>-225</v>
      </c>
      <c r="J14" s="116">
        <v>-9.179926560587516</v>
      </c>
      <c r="K14" s="110"/>
      <c r="L14" s="110"/>
      <c r="M14" s="110"/>
      <c r="N14" s="110"/>
      <c r="O14" s="110"/>
    </row>
    <row r="15" spans="1:15" s="110" customFormat="1" ht="24.95" customHeight="1" x14ac:dyDescent="0.2">
      <c r="A15" s="193" t="s">
        <v>216</v>
      </c>
      <c r="B15" s="199" t="s">
        <v>217</v>
      </c>
      <c r="C15" s="113">
        <v>2.6245702387293592</v>
      </c>
      <c r="D15" s="115">
        <v>542</v>
      </c>
      <c r="E15" s="114">
        <v>604</v>
      </c>
      <c r="F15" s="114">
        <v>645</v>
      </c>
      <c r="G15" s="114">
        <v>523</v>
      </c>
      <c r="H15" s="140">
        <v>911</v>
      </c>
      <c r="I15" s="115">
        <v>-369</v>
      </c>
      <c r="J15" s="116">
        <v>-40.504939626783752</v>
      </c>
    </row>
    <row r="16" spans="1:15" s="287" customFormat="1" ht="24.95" customHeight="1" x14ac:dyDescent="0.2">
      <c r="A16" s="193" t="s">
        <v>218</v>
      </c>
      <c r="B16" s="199" t="s">
        <v>141</v>
      </c>
      <c r="C16" s="113">
        <v>5.3847271318580212</v>
      </c>
      <c r="D16" s="115">
        <v>1112</v>
      </c>
      <c r="E16" s="114">
        <v>613</v>
      </c>
      <c r="F16" s="114">
        <v>917</v>
      </c>
      <c r="G16" s="114">
        <v>795</v>
      </c>
      <c r="H16" s="140">
        <v>1095</v>
      </c>
      <c r="I16" s="115">
        <v>17</v>
      </c>
      <c r="J16" s="116">
        <v>1.5525114155251141</v>
      </c>
      <c r="K16" s="110"/>
      <c r="L16" s="110"/>
      <c r="M16" s="110"/>
      <c r="N16" s="110"/>
      <c r="O16" s="110"/>
    </row>
    <row r="17" spans="1:15" s="110" customFormat="1" ht="24.95" customHeight="1" x14ac:dyDescent="0.2">
      <c r="A17" s="193" t="s">
        <v>142</v>
      </c>
      <c r="B17" s="199" t="s">
        <v>220</v>
      </c>
      <c r="C17" s="113">
        <v>2.7698416541571835</v>
      </c>
      <c r="D17" s="115">
        <v>572</v>
      </c>
      <c r="E17" s="114">
        <v>309</v>
      </c>
      <c r="F17" s="114">
        <v>457</v>
      </c>
      <c r="G17" s="114">
        <v>375</v>
      </c>
      <c r="H17" s="140">
        <v>445</v>
      </c>
      <c r="I17" s="115">
        <v>127</v>
      </c>
      <c r="J17" s="116">
        <v>28.539325842696631</v>
      </c>
    </row>
    <row r="18" spans="1:15" s="287" customFormat="1" ht="24.95" customHeight="1" x14ac:dyDescent="0.2">
      <c r="A18" s="201" t="s">
        <v>144</v>
      </c>
      <c r="B18" s="202" t="s">
        <v>145</v>
      </c>
      <c r="C18" s="113">
        <v>4.1257081981502104</v>
      </c>
      <c r="D18" s="115">
        <v>852</v>
      </c>
      <c r="E18" s="114">
        <v>670</v>
      </c>
      <c r="F18" s="114">
        <v>841</v>
      </c>
      <c r="G18" s="114">
        <v>627</v>
      </c>
      <c r="H18" s="140">
        <v>794</v>
      </c>
      <c r="I18" s="115">
        <v>58</v>
      </c>
      <c r="J18" s="116">
        <v>7.3047858942065496</v>
      </c>
      <c r="K18" s="110"/>
      <c r="L18" s="110"/>
      <c r="M18" s="110"/>
      <c r="N18" s="110"/>
      <c r="O18" s="110"/>
    </row>
    <row r="19" spans="1:15" s="110" customFormat="1" ht="24.95" customHeight="1" x14ac:dyDescent="0.2">
      <c r="A19" s="193" t="s">
        <v>146</v>
      </c>
      <c r="B19" s="199" t="s">
        <v>147</v>
      </c>
      <c r="C19" s="113">
        <v>15.379400513292335</v>
      </c>
      <c r="D19" s="115">
        <v>3176</v>
      </c>
      <c r="E19" s="114">
        <v>2609</v>
      </c>
      <c r="F19" s="114">
        <v>3291</v>
      </c>
      <c r="G19" s="114">
        <v>2653</v>
      </c>
      <c r="H19" s="140">
        <v>3178</v>
      </c>
      <c r="I19" s="115">
        <v>-2</v>
      </c>
      <c r="J19" s="116">
        <v>-6.2932662051604776E-2</v>
      </c>
    </row>
    <row r="20" spans="1:15" s="287" customFormat="1" ht="24.95" customHeight="1" x14ac:dyDescent="0.2">
      <c r="A20" s="193" t="s">
        <v>148</v>
      </c>
      <c r="B20" s="199" t="s">
        <v>149</v>
      </c>
      <c r="C20" s="113">
        <v>3.5543072974674348</v>
      </c>
      <c r="D20" s="115">
        <v>734</v>
      </c>
      <c r="E20" s="114">
        <v>629</v>
      </c>
      <c r="F20" s="114">
        <v>957</v>
      </c>
      <c r="G20" s="114">
        <v>676</v>
      </c>
      <c r="H20" s="140">
        <v>849</v>
      </c>
      <c r="I20" s="115">
        <v>-115</v>
      </c>
      <c r="J20" s="116">
        <v>-13.545347467608952</v>
      </c>
      <c r="K20" s="110"/>
      <c r="L20" s="110"/>
      <c r="M20" s="110"/>
      <c r="N20" s="110"/>
      <c r="O20" s="110"/>
    </row>
    <row r="21" spans="1:15" s="110" customFormat="1" ht="24.95" customHeight="1" x14ac:dyDescent="0.2">
      <c r="A21" s="201" t="s">
        <v>150</v>
      </c>
      <c r="B21" s="202" t="s">
        <v>151</v>
      </c>
      <c r="C21" s="113">
        <v>6.1304537310541862</v>
      </c>
      <c r="D21" s="115">
        <v>1266</v>
      </c>
      <c r="E21" s="114">
        <v>1146</v>
      </c>
      <c r="F21" s="114">
        <v>1185</v>
      </c>
      <c r="G21" s="114">
        <v>1116</v>
      </c>
      <c r="H21" s="140">
        <v>1003</v>
      </c>
      <c r="I21" s="115">
        <v>263</v>
      </c>
      <c r="J21" s="116">
        <v>26.221335992023928</v>
      </c>
    </row>
    <row r="22" spans="1:15" s="110" customFormat="1" ht="24.95" customHeight="1" x14ac:dyDescent="0.2">
      <c r="A22" s="201" t="s">
        <v>152</v>
      </c>
      <c r="B22" s="199" t="s">
        <v>153</v>
      </c>
      <c r="C22" s="113">
        <v>4.0385453488935159</v>
      </c>
      <c r="D22" s="115">
        <v>834</v>
      </c>
      <c r="E22" s="114">
        <v>482</v>
      </c>
      <c r="F22" s="114">
        <v>634</v>
      </c>
      <c r="G22" s="114">
        <v>511</v>
      </c>
      <c r="H22" s="140">
        <v>558</v>
      </c>
      <c r="I22" s="115">
        <v>276</v>
      </c>
      <c r="J22" s="116">
        <v>49.462365591397848</v>
      </c>
    </row>
    <row r="23" spans="1:15" s="110" customFormat="1" ht="24.95" customHeight="1" x14ac:dyDescent="0.2">
      <c r="A23" s="193" t="s">
        <v>154</v>
      </c>
      <c r="B23" s="199" t="s">
        <v>155</v>
      </c>
      <c r="C23" s="113">
        <v>2.4405597791874487</v>
      </c>
      <c r="D23" s="115">
        <v>504</v>
      </c>
      <c r="E23" s="114">
        <v>340</v>
      </c>
      <c r="F23" s="114">
        <v>454</v>
      </c>
      <c r="G23" s="114">
        <v>364</v>
      </c>
      <c r="H23" s="140">
        <v>443</v>
      </c>
      <c r="I23" s="115">
        <v>61</v>
      </c>
      <c r="J23" s="116">
        <v>13.769751693002258</v>
      </c>
    </row>
    <row r="24" spans="1:15" s="110" customFormat="1" ht="24.95" customHeight="1" x14ac:dyDescent="0.2">
      <c r="A24" s="193" t="s">
        <v>156</v>
      </c>
      <c r="B24" s="199" t="s">
        <v>221</v>
      </c>
      <c r="C24" s="113">
        <v>7.0844026923635663</v>
      </c>
      <c r="D24" s="115">
        <v>1463</v>
      </c>
      <c r="E24" s="114">
        <v>975</v>
      </c>
      <c r="F24" s="114">
        <v>1408</v>
      </c>
      <c r="G24" s="114">
        <v>1120</v>
      </c>
      <c r="H24" s="140">
        <v>1300</v>
      </c>
      <c r="I24" s="115">
        <v>163</v>
      </c>
      <c r="J24" s="116">
        <v>12.538461538461538</v>
      </c>
    </row>
    <row r="25" spans="1:15" s="110" customFormat="1" ht="24.95" customHeight="1" x14ac:dyDescent="0.2">
      <c r="A25" s="193" t="s">
        <v>222</v>
      </c>
      <c r="B25" s="204" t="s">
        <v>159</v>
      </c>
      <c r="C25" s="113">
        <v>6.1546656336254904</v>
      </c>
      <c r="D25" s="115">
        <v>1271</v>
      </c>
      <c r="E25" s="114">
        <v>1243</v>
      </c>
      <c r="F25" s="114">
        <v>1388</v>
      </c>
      <c r="G25" s="114">
        <v>1080</v>
      </c>
      <c r="H25" s="140">
        <v>1212</v>
      </c>
      <c r="I25" s="115">
        <v>59</v>
      </c>
      <c r="J25" s="116">
        <v>4.8679867986798682</v>
      </c>
    </row>
    <row r="26" spans="1:15" s="110" customFormat="1" ht="24.95" customHeight="1" x14ac:dyDescent="0.2">
      <c r="A26" s="201">
        <v>782.78300000000002</v>
      </c>
      <c r="B26" s="203" t="s">
        <v>160</v>
      </c>
      <c r="C26" s="113">
        <v>12.96305263667619</v>
      </c>
      <c r="D26" s="115">
        <v>2677</v>
      </c>
      <c r="E26" s="114">
        <v>2820</v>
      </c>
      <c r="F26" s="114">
        <v>3288</v>
      </c>
      <c r="G26" s="114">
        <v>2412</v>
      </c>
      <c r="H26" s="140">
        <v>2610</v>
      </c>
      <c r="I26" s="115">
        <v>67</v>
      </c>
      <c r="J26" s="116">
        <v>2.5670498084291187</v>
      </c>
    </row>
    <row r="27" spans="1:15" s="110" customFormat="1" ht="24.95" customHeight="1" x14ac:dyDescent="0.2">
      <c r="A27" s="193" t="s">
        <v>161</v>
      </c>
      <c r="B27" s="199" t="s">
        <v>162</v>
      </c>
      <c r="C27" s="113">
        <v>3.3993511210110889</v>
      </c>
      <c r="D27" s="115">
        <v>702</v>
      </c>
      <c r="E27" s="114">
        <v>673</v>
      </c>
      <c r="F27" s="114">
        <v>1001</v>
      </c>
      <c r="G27" s="114">
        <v>617</v>
      </c>
      <c r="H27" s="140">
        <v>651</v>
      </c>
      <c r="I27" s="115">
        <v>51</v>
      </c>
      <c r="J27" s="116">
        <v>7.8341013824884795</v>
      </c>
    </row>
    <row r="28" spans="1:15" s="110" customFormat="1" ht="24.95" customHeight="1" x14ac:dyDescent="0.2">
      <c r="A28" s="193" t="s">
        <v>163</v>
      </c>
      <c r="B28" s="199" t="s">
        <v>164</v>
      </c>
      <c r="C28" s="113">
        <v>4.4453053120914241</v>
      </c>
      <c r="D28" s="115">
        <v>918</v>
      </c>
      <c r="E28" s="114">
        <v>738</v>
      </c>
      <c r="F28" s="114">
        <v>1261</v>
      </c>
      <c r="G28" s="114">
        <v>767</v>
      </c>
      <c r="H28" s="140">
        <v>1075</v>
      </c>
      <c r="I28" s="115">
        <v>-157</v>
      </c>
      <c r="J28" s="116">
        <v>-14.604651162790697</v>
      </c>
    </row>
    <row r="29" spans="1:15" s="110" customFormat="1" ht="24.95" customHeight="1" x14ac:dyDescent="0.2">
      <c r="A29" s="193">
        <v>86</v>
      </c>
      <c r="B29" s="199" t="s">
        <v>165</v>
      </c>
      <c r="C29" s="113">
        <v>7.9076073797879038</v>
      </c>
      <c r="D29" s="115">
        <v>1633</v>
      </c>
      <c r="E29" s="114">
        <v>1436</v>
      </c>
      <c r="F29" s="114">
        <v>1703</v>
      </c>
      <c r="G29" s="114">
        <v>1467</v>
      </c>
      <c r="H29" s="140">
        <v>1547</v>
      </c>
      <c r="I29" s="115">
        <v>86</v>
      </c>
      <c r="J29" s="116">
        <v>5.5591467356173236</v>
      </c>
    </row>
    <row r="30" spans="1:15" s="110" customFormat="1" ht="24.95" customHeight="1" x14ac:dyDescent="0.2">
      <c r="A30" s="193">
        <v>87.88</v>
      </c>
      <c r="B30" s="204" t="s">
        <v>166</v>
      </c>
      <c r="C30" s="113">
        <v>6.0142365987119266</v>
      </c>
      <c r="D30" s="115">
        <v>1242</v>
      </c>
      <c r="E30" s="114">
        <v>958</v>
      </c>
      <c r="F30" s="114">
        <v>1732</v>
      </c>
      <c r="G30" s="114">
        <v>1343</v>
      </c>
      <c r="H30" s="140">
        <v>1152</v>
      </c>
      <c r="I30" s="115">
        <v>90</v>
      </c>
      <c r="J30" s="116">
        <v>7.8125</v>
      </c>
    </row>
    <row r="31" spans="1:15" s="110" customFormat="1" ht="24.95" customHeight="1" x14ac:dyDescent="0.2">
      <c r="A31" s="193" t="s">
        <v>167</v>
      </c>
      <c r="B31" s="199" t="s">
        <v>168</v>
      </c>
      <c r="C31" s="113">
        <v>4.1353929591787324</v>
      </c>
      <c r="D31" s="115">
        <v>854</v>
      </c>
      <c r="E31" s="114">
        <v>712</v>
      </c>
      <c r="F31" s="114">
        <v>990</v>
      </c>
      <c r="G31" s="114">
        <v>717</v>
      </c>
      <c r="H31" s="140">
        <v>817</v>
      </c>
      <c r="I31" s="115">
        <v>37</v>
      </c>
      <c r="J31" s="116">
        <v>4.5287637698898413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0.90552515616677154</v>
      </c>
      <c r="D34" s="115">
        <v>187</v>
      </c>
      <c r="E34" s="114">
        <v>197</v>
      </c>
      <c r="F34" s="114">
        <v>432</v>
      </c>
      <c r="G34" s="114">
        <v>160</v>
      </c>
      <c r="H34" s="140">
        <v>207</v>
      </c>
      <c r="I34" s="115">
        <v>-20</v>
      </c>
      <c r="J34" s="116">
        <v>-9.6618357487922708</v>
      </c>
    </row>
    <row r="35" spans="1:10" s="110" customFormat="1" ht="24.95" customHeight="1" x14ac:dyDescent="0.2">
      <c r="A35" s="292" t="s">
        <v>171</v>
      </c>
      <c r="B35" s="293" t="s">
        <v>172</v>
      </c>
      <c r="C35" s="113">
        <v>15.447193840491986</v>
      </c>
      <c r="D35" s="115">
        <v>3190</v>
      </c>
      <c r="E35" s="114">
        <v>2703</v>
      </c>
      <c r="F35" s="114">
        <v>3356</v>
      </c>
      <c r="G35" s="114">
        <v>2419</v>
      </c>
      <c r="H35" s="140">
        <v>3409</v>
      </c>
      <c r="I35" s="115">
        <v>-219</v>
      </c>
      <c r="J35" s="116">
        <v>-6.4241713112349661</v>
      </c>
    </row>
    <row r="36" spans="1:10" s="110" customFormat="1" ht="24.95" customHeight="1" x14ac:dyDescent="0.2">
      <c r="A36" s="294" t="s">
        <v>173</v>
      </c>
      <c r="B36" s="295" t="s">
        <v>174</v>
      </c>
      <c r="C36" s="125">
        <v>83.647281003341249</v>
      </c>
      <c r="D36" s="143">
        <v>17274</v>
      </c>
      <c r="E36" s="144">
        <v>14761</v>
      </c>
      <c r="F36" s="144">
        <v>19292</v>
      </c>
      <c r="G36" s="144">
        <v>14843</v>
      </c>
      <c r="H36" s="145">
        <v>16395</v>
      </c>
      <c r="I36" s="143">
        <v>879</v>
      </c>
      <c r="J36" s="146">
        <v>5.3613906678865506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20651</v>
      </c>
      <c r="F11" s="264">
        <v>17661</v>
      </c>
      <c r="G11" s="264">
        <v>23080</v>
      </c>
      <c r="H11" s="264">
        <v>17422</v>
      </c>
      <c r="I11" s="265">
        <v>20011</v>
      </c>
      <c r="J11" s="263">
        <v>640</v>
      </c>
      <c r="K11" s="266">
        <v>3.1982409674678927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28.134230787855309</v>
      </c>
      <c r="E13" s="115">
        <v>5810</v>
      </c>
      <c r="F13" s="114">
        <v>5622</v>
      </c>
      <c r="G13" s="114">
        <v>7137</v>
      </c>
      <c r="H13" s="114">
        <v>4998</v>
      </c>
      <c r="I13" s="140">
        <v>5327</v>
      </c>
      <c r="J13" s="115">
        <v>483</v>
      </c>
      <c r="K13" s="116">
        <v>9.0670170827858083</v>
      </c>
    </row>
    <row r="14" spans="1:17" ht="15.95" customHeight="1" x14ac:dyDescent="0.2">
      <c r="A14" s="306" t="s">
        <v>230</v>
      </c>
      <c r="B14" s="307"/>
      <c r="C14" s="308"/>
      <c r="D14" s="113">
        <v>50.922473487966684</v>
      </c>
      <c r="E14" s="115">
        <v>10516</v>
      </c>
      <c r="F14" s="114">
        <v>8595</v>
      </c>
      <c r="G14" s="114">
        <v>11519</v>
      </c>
      <c r="H14" s="114">
        <v>8804</v>
      </c>
      <c r="I14" s="140">
        <v>10590</v>
      </c>
      <c r="J14" s="115">
        <v>-74</v>
      </c>
      <c r="K14" s="116">
        <v>-0.69877242681775265</v>
      </c>
    </row>
    <row r="15" spans="1:17" ht="15.95" customHeight="1" x14ac:dyDescent="0.2">
      <c r="A15" s="306" t="s">
        <v>231</v>
      </c>
      <c r="B15" s="307"/>
      <c r="C15" s="308"/>
      <c r="D15" s="113">
        <v>8.8663987216115441</v>
      </c>
      <c r="E15" s="115">
        <v>1831</v>
      </c>
      <c r="F15" s="114">
        <v>1530</v>
      </c>
      <c r="G15" s="114">
        <v>1957</v>
      </c>
      <c r="H15" s="114">
        <v>1410</v>
      </c>
      <c r="I15" s="140">
        <v>1675</v>
      </c>
      <c r="J15" s="115">
        <v>156</v>
      </c>
      <c r="K15" s="116">
        <v>9.3134328358208958</v>
      </c>
    </row>
    <row r="16" spans="1:17" ht="15.95" customHeight="1" x14ac:dyDescent="0.2">
      <c r="A16" s="306" t="s">
        <v>232</v>
      </c>
      <c r="B16" s="307"/>
      <c r="C16" s="308"/>
      <c r="D16" s="113">
        <v>11.912256065081595</v>
      </c>
      <c r="E16" s="115">
        <v>2460</v>
      </c>
      <c r="F16" s="114">
        <v>1867</v>
      </c>
      <c r="G16" s="114">
        <v>2419</v>
      </c>
      <c r="H16" s="114">
        <v>2177</v>
      </c>
      <c r="I16" s="140">
        <v>2385</v>
      </c>
      <c r="J16" s="115">
        <v>75</v>
      </c>
      <c r="K16" s="116">
        <v>3.1446540880503147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0.84257420948138106</v>
      </c>
      <c r="E18" s="115">
        <v>174</v>
      </c>
      <c r="F18" s="114">
        <v>171</v>
      </c>
      <c r="G18" s="114">
        <v>435</v>
      </c>
      <c r="H18" s="114">
        <v>225</v>
      </c>
      <c r="I18" s="140">
        <v>152</v>
      </c>
      <c r="J18" s="115">
        <v>22</v>
      </c>
      <c r="K18" s="116">
        <v>14.473684210526315</v>
      </c>
    </row>
    <row r="19" spans="1:11" ht="14.1" customHeight="1" x14ac:dyDescent="0.2">
      <c r="A19" s="306" t="s">
        <v>235</v>
      </c>
      <c r="B19" s="307" t="s">
        <v>236</v>
      </c>
      <c r="C19" s="308"/>
      <c r="D19" s="113">
        <v>0.54718899811147159</v>
      </c>
      <c r="E19" s="115">
        <v>113</v>
      </c>
      <c r="F19" s="114">
        <v>123</v>
      </c>
      <c r="G19" s="114">
        <v>337</v>
      </c>
      <c r="H19" s="114">
        <v>170</v>
      </c>
      <c r="I19" s="140">
        <v>96</v>
      </c>
      <c r="J19" s="115">
        <v>17</v>
      </c>
      <c r="K19" s="116">
        <v>17.708333333333332</v>
      </c>
    </row>
    <row r="20" spans="1:11" ht="14.1" customHeight="1" x14ac:dyDescent="0.2">
      <c r="A20" s="306">
        <v>12</v>
      </c>
      <c r="B20" s="307" t="s">
        <v>237</v>
      </c>
      <c r="C20" s="308"/>
      <c r="D20" s="113">
        <v>1.1670137039368553</v>
      </c>
      <c r="E20" s="115">
        <v>241</v>
      </c>
      <c r="F20" s="114">
        <v>239</v>
      </c>
      <c r="G20" s="114">
        <v>313</v>
      </c>
      <c r="H20" s="114">
        <v>207</v>
      </c>
      <c r="I20" s="140">
        <v>262</v>
      </c>
      <c r="J20" s="115">
        <v>-21</v>
      </c>
      <c r="K20" s="116">
        <v>-8.0152671755725198</v>
      </c>
    </row>
    <row r="21" spans="1:11" ht="14.1" customHeight="1" x14ac:dyDescent="0.2">
      <c r="A21" s="306">
        <v>21</v>
      </c>
      <c r="B21" s="307" t="s">
        <v>238</v>
      </c>
      <c r="C21" s="308"/>
      <c r="D21" s="113">
        <v>0.68277565251077432</v>
      </c>
      <c r="E21" s="115">
        <v>141</v>
      </c>
      <c r="F21" s="114">
        <v>124</v>
      </c>
      <c r="G21" s="114">
        <v>111</v>
      </c>
      <c r="H21" s="114">
        <v>128</v>
      </c>
      <c r="I21" s="140">
        <v>141</v>
      </c>
      <c r="J21" s="115">
        <v>0</v>
      </c>
      <c r="K21" s="116">
        <v>0</v>
      </c>
    </row>
    <row r="22" spans="1:11" ht="14.1" customHeight="1" x14ac:dyDescent="0.2">
      <c r="A22" s="306">
        <v>22</v>
      </c>
      <c r="B22" s="307" t="s">
        <v>239</v>
      </c>
      <c r="C22" s="308"/>
      <c r="D22" s="113">
        <v>1.4527141542782431</v>
      </c>
      <c r="E22" s="115">
        <v>300</v>
      </c>
      <c r="F22" s="114">
        <v>256</v>
      </c>
      <c r="G22" s="114">
        <v>438</v>
      </c>
      <c r="H22" s="114">
        <v>317</v>
      </c>
      <c r="I22" s="140">
        <v>318</v>
      </c>
      <c r="J22" s="115">
        <v>-18</v>
      </c>
      <c r="K22" s="116">
        <v>-5.6603773584905657</v>
      </c>
    </row>
    <row r="23" spans="1:11" ht="14.1" customHeight="1" x14ac:dyDescent="0.2">
      <c r="A23" s="306">
        <v>23</v>
      </c>
      <c r="B23" s="307" t="s">
        <v>240</v>
      </c>
      <c r="C23" s="308"/>
      <c r="D23" s="113">
        <v>0.59077042273981895</v>
      </c>
      <c r="E23" s="115">
        <v>122</v>
      </c>
      <c r="F23" s="114">
        <v>79</v>
      </c>
      <c r="G23" s="114">
        <v>158</v>
      </c>
      <c r="H23" s="114">
        <v>95</v>
      </c>
      <c r="I23" s="140">
        <v>235</v>
      </c>
      <c r="J23" s="115">
        <v>-113</v>
      </c>
      <c r="K23" s="116">
        <v>-48.085106382978722</v>
      </c>
    </row>
    <row r="24" spans="1:11" ht="14.1" customHeight="1" x14ac:dyDescent="0.2">
      <c r="A24" s="306">
        <v>24</v>
      </c>
      <c r="B24" s="307" t="s">
        <v>241</v>
      </c>
      <c r="C24" s="308"/>
      <c r="D24" s="113">
        <v>3.2443949445547431</v>
      </c>
      <c r="E24" s="115">
        <v>670</v>
      </c>
      <c r="F24" s="114">
        <v>605</v>
      </c>
      <c r="G24" s="114">
        <v>737</v>
      </c>
      <c r="H24" s="114">
        <v>522</v>
      </c>
      <c r="I24" s="140">
        <v>716</v>
      </c>
      <c r="J24" s="115">
        <v>-46</v>
      </c>
      <c r="K24" s="116">
        <v>-6.4245810055865924</v>
      </c>
    </row>
    <row r="25" spans="1:11" ht="14.1" customHeight="1" x14ac:dyDescent="0.2">
      <c r="A25" s="306">
        <v>25</v>
      </c>
      <c r="B25" s="307" t="s">
        <v>242</v>
      </c>
      <c r="C25" s="308"/>
      <c r="D25" s="113">
        <v>3.3412425548399591</v>
      </c>
      <c r="E25" s="115">
        <v>690</v>
      </c>
      <c r="F25" s="114">
        <v>476</v>
      </c>
      <c r="G25" s="114">
        <v>707</v>
      </c>
      <c r="H25" s="114">
        <v>538</v>
      </c>
      <c r="I25" s="140">
        <v>810</v>
      </c>
      <c r="J25" s="115">
        <v>-120</v>
      </c>
      <c r="K25" s="116">
        <v>-14.814814814814815</v>
      </c>
    </row>
    <row r="26" spans="1:11" ht="14.1" customHeight="1" x14ac:dyDescent="0.2">
      <c r="A26" s="306">
        <v>26</v>
      </c>
      <c r="B26" s="307" t="s">
        <v>243</v>
      </c>
      <c r="C26" s="308"/>
      <c r="D26" s="113">
        <v>2.3388697883879717</v>
      </c>
      <c r="E26" s="115">
        <v>483</v>
      </c>
      <c r="F26" s="114">
        <v>432</v>
      </c>
      <c r="G26" s="114">
        <v>537</v>
      </c>
      <c r="H26" s="114">
        <v>302</v>
      </c>
      <c r="I26" s="140">
        <v>491</v>
      </c>
      <c r="J26" s="115">
        <v>-8</v>
      </c>
      <c r="K26" s="116">
        <v>-1.629327902240326</v>
      </c>
    </row>
    <row r="27" spans="1:11" ht="14.1" customHeight="1" x14ac:dyDescent="0.2">
      <c r="A27" s="306">
        <v>27</v>
      </c>
      <c r="B27" s="307" t="s">
        <v>244</v>
      </c>
      <c r="C27" s="308"/>
      <c r="D27" s="113">
        <v>1.2590189337078108</v>
      </c>
      <c r="E27" s="115">
        <v>260</v>
      </c>
      <c r="F27" s="114">
        <v>178</v>
      </c>
      <c r="G27" s="114">
        <v>220</v>
      </c>
      <c r="H27" s="114">
        <v>215</v>
      </c>
      <c r="I27" s="140">
        <v>300</v>
      </c>
      <c r="J27" s="115">
        <v>-40</v>
      </c>
      <c r="K27" s="116">
        <v>-13.333333333333334</v>
      </c>
    </row>
    <row r="28" spans="1:11" ht="14.1" customHeight="1" x14ac:dyDescent="0.2">
      <c r="A28" s="306">
        <v>28</v>
      </c>
      <c r="B28" s="307" t="s">
        <v>245</v>
      </c>
      <c r="C28" s="308"/>
      <c r="D28" s="113">
        <v>0.26633092828434457</v>
      </c>
      <c r="E28" s="115">
        <v>55</v>
      </c>
      <c r="F28" s="114">
        <v>65</v>
      </c>
      <c r="G28" s="114">
        <v>54</v>
      </c>
      <c r="H28" s="114">
        <v>35</v>
      </c>
      <c r="I28" s="140">
        <v>47</v>
      </c>
      <c r="J28" s="115">
        <v>8</v>
      </c>
      <c r="K28" s="116">
        <v>17.021276595744681</v>
      </c>
    </row>
    <row r="29" spans="1:11" ht="14.1" customHeight="1" x14ac:dyDescent="0.2">
      <c r="A29" s="306">
        <v>29</v>
      </c>
      <c r="B29" s="307" t="s">
        <v>246</v>
      </c>
      <c r="C29" s="308"/>
      <c r="D29" s="113">
        <v>5.2346133359159364</v>
      </c>
      <c r="E29" s="115">
        <v>1081</v>
      </c>
      <c r="F29" s="114">
        <v>1013</v>
      </c>
      <c r="G29" s="114">
        <v>1279</v>
      </c>
      <c r="H29" s="114">
        <v>982</v>
      </c>
      <c r="I29" s="140">
        <v>883</v>
      </c>
      <c r="J29" s="115">
        <v>198</v>
      </c>
      <c r="K29" s="116">
        <v>22.423556058890146</v>
      </c>
    </row>
    <row r="30" spans="1:11" ht="14.1" customHeight="1" x14ac:dyDescent="0.2">
      <c r="A30" s="306" t="s">
        <v>247</v>
      </c>
      <c r="B30" s="307" t="s">
        <v>248</v>
      </c>
      <c r="C30" s="308"/>
      <c r="D30" s="113">
        <v>3.1572320952980486</v>
      </c>
      <c r="E30" s="115">
        <v>652</v>
      </c>
      <c r="F30" s="114">
        <v>636</v>
      </c>
      <c r="G30" s="114">
        <v>830</v>
      </c>
      <c r="H30" s="114">
        <v>595</v>
      </c>
      <c r="I30" s="140">
        <v>519</v>
      </c>
      <c r="J30" s="115">
        <v>133</v>
      </c>
      <c r="K30" s="116">
        <v>25.626204238921002</v>
      </c>
    </row>
    <row r="31" spans="1:11" ht="14.1" customHeight="1" x14ac:dyDescent="0.2">
      <c r="A31" s="306" t="s">
        <v>249</v>
      </c>
      <c r="B31" s="307" t="s">
        <v>250</v>
      </c>
      <c r="C31" s="308"/>
      <c r="D31" s="113">
        <v>2.0628540990751052</v>
      </c>
      <c r="E31" s="115">
        <v>426</v>
      </c>
      <c r="F31" s="114" t="s">
        <v>514</v>
      </c>
      <c r="G31" s="114" t="s">
        <v>514</v>
      </c>
      <c r="H31" s="114" t="s">
        <v>514</v>
      </c>
      <c r="I31" s="140" t="s">
        <v>514</v>
      </c>
      <c r="J31" s="115" t="s">
        <v>514</v>
      </c>
      <c r="K31" s="116" t="s">
        <v>514</v>
      </c>
    </row>
    <row r="32" spans="1:11" ht="14.1" customHeight="1" x14ac:dyDescent="0.2">
      <c r="A32" s="306">
        <v>31</v>
      </c>
      <c r="B32" s="307" t="s">
        <v>251</v>
      </c>
      <c r="C32" s="308"/>
      <c r="D32" s="113">
        <v>0.6876180330250351</v>
      </c>
      <c r="E32" s="115">
        <v>142</v>
      </c>
      <c r="F32" s="114">
        <v>116</v>
      </c>
      <c r="G32" s="114">
        <v>142</v>
      </c>
      <c r="H32" s="114">
        <v>144</v>
      </c>
      <c r="I32" s="140">
        <v>138</v>
      </c>
      <c r="J32" s="115">
        <v>4</v>
      </c>
      <c r="K32" s="116">
        <v>2.8985507246376812</v>
      </c>
    </row>
    <row r="33" spans="1:11" ht="14.1" customHeight="1" x14ac:dyDescent="0.2">
      <c r="A33" s="306">
        <v>32</v>
      </c>
      <c r="B33" s="307" t="s">
        <v>252</v>
      </c>
      <c r="C33" s="308"/>
      <c r="D33" s="113">
        <v>1.8158926928478041</v>
      </c>
      <c r="E33" s="115">
        <v>375</v>
      </c>
      <c r="F33" s="114">
        <v>350</v>
      </c>
      <c r="G33" s="114">
        <v>437</v>
      </c>
      <c r="H33" s="114">
        <v>321</v>
      </c>
      <c r="I33" s="140">
        <v>285</v>
      </c>
      <c r="J33" s="115">
        <v>90</v>
      </c>
      <c r="K33" s="116">
        <v>31.578947368421051</v>
      </c>
    </row>
    <row r="34" spans="1:11" ht="14.1" customHeight="1" x14ac:dyDescent="0.2">
      <c r="A34" s="306">
        <v>33</v>
      </c>
      <c r="B34" s="307" t="s">
        <v>253</v>
      </c>
      <c r="C34" s="308"/>
      <c r="D34" s="113">
        <v>0.9781608638806838</v>
      </c>
      <c r="E34" s="115">
        <v>202</v>
      </c>
      <c r="F34" s="114">
        <v>191</v>
      </c>
      <c r="G34" s="114">
        <v>224</v>
      </c>
      <c r="H34" s="114">
        <v>184</v>
      </c>
      <c r="I34" s="140">
        <v>236</v>
      </c>
      <c r="J34" s="115">
        <v>-34</v>
      </c>
      <c r="K34" s="116">
        <v>-14.40677966101695</v>
      </c>
    </row>
    <row r="35" spans="1:11" ht="14.1" customHeight="1" x14ac:dyDescent="0.2">
      <c r="A35" s="306">
        <v>34</v>
      </c>
      <c r="B35" s="307" t="s">
        <v>254</v>
      </c>
      <c r="C35" s="308"/>
      <c r="D35" s="113">
        <v>1.5350346230206771</v>
      </c>
      <c r="E35" s="115">
        <v>317</v>
      </c>
      <c r="F35" s="114">
        <v>221</v>
      </c>
      <c r="G35" s="114">
        <v>278</v>
      </c>
      <c r="H35" s="114">
        <v>214</v>
      </c>
      <c r="I35" s="140">
        <v>333</v>
      </c>
      <c r="J35" s="115">
        <v>-16</v>
      </c>
      <c r="K35" s="116">
        <v>-4.8048048048048049</v>
      </c>
    </row>
    <row r="36" spans="1:11" ht="14.1" customHeight="1" x14ac:dyDescent="0.2">
      <c r="A36" s="306">
        <v>41</v>
      </c>
      <c r="B36" s="307" t="s">
        <v>255</v>
      </c>
      <c r="C36" s="308"/>
      <c r="D36" s="113">
        <v>1.0168999079947703</v>
      </c>
      <c r="E36" s="115">
        <v>210</v>
      </c>
      <c r="F36" s="114">
        <v>114</v>
      </c>
      <c r="G36" s="114">
        <v>156</v>
      </c>
      <c r="H36" s="114">
        <v>189</v>
      </c>
      <c r="I36" s="140">
        <v>388</v>
      </c>
      <c r="J36" s="115">
        <v>-178</v>
      </c>
      <c r="K36" s="116">
        <v>-45.876288659793815</v>
      </c>
    </row>
    <row r="37" spans="1:11" ht="14.1" customHeight="1" x14ac:dyDescent="0.2">
      <c r="A37" s="306">
        <v>42</v>
      </c>
      <c r="B37" s="307" t="s">
        <v>256</v>
      </c>
      <c r="C37" s="308"/>
      <c r="D37" s="113" t="s">
        <v>514</v>
      </c>
      <c r="E37" s="115" t="s">
        <v>514</v>
      </c>
      <c r="F37" s="114">
        <v>17</v>
      </c>
      <c r="G37" s="114" t="s">
        <v>514</v>
      </c>
      <c r="H37" s="114" t="s">
        <v>514</v>
      </c>
      <c r="I37" s="140">
        <v>18</v>
      </c>
      <c r="J37" s="115" t="s">
        <v>514</v>
      </c>
      <c r="K37" s="116" t="s">
        <v>514</v>
      </c>
    </row>
    <row r="38" spans="1:11" ht="14.1" customHeight="1" x14ac:dyDescent="0.2">
      <c r="A38" s="306">
        <v>43</v>
      </c>
      <c r="B38" s="307" t="s">
        <v>257</v>
      </c>
      <c r="C38" s="308"/>
      <c r="D38" s="113">
        <v>2.4792988233015349</v>
      </c>
      <c r="E38" s="115">
        <v>512</v>
      </c>
      <c r="F38" s="114">
        <v>310</v>
      </c>
      <c r="G38" s="114">
        <v>469</v>
      </c>
      <c r="H38" s="114">
        <v>325</v>
      </c>
      <c r="I38" s="140">
        <v>330</v>
      </c>
      <c r="J38" s="115">
        <v>182</v>
      </c>
      <c r="K38" s="116">
        <v>55.151515151515149</v>
      </c>
    </row>
    <row r="39" spans="1:11" ht="14.1" customHeight="1" x14ac:dyDescent="0.2">
      <c r="A39" s="306">
        <v>51</v>
      </c>
      <c r="B39" s="307" t="s">
        <v>258</v>
      </c>
      <c r="C39" s="308"/>
      <c r="D39" s="113">
        <v>10.711345697544914</v>
      </c>
      <c r="E39" s="115">
        <v>2212</v>
      </c>
      <c r="F39" s="114">
        <v>2316</v>
      </c>
      <c r="G39" s="114">
        <v>2664</v>
      </c>
      <c r="H39" s="114">
        <v>1783</v>
      </c>
      <c r="I39" s="140">
        <v>1877</v>
      </c>
      <c r="J39" s="115">
        <v>335</v>
      </c>
      <c r="K39" s="116">
        <v>17.847629195524775</v>
      </c>
    </row>
    <row r="40" spans="1:11" ht="14.1" customHeight="1" x14ac:dyDescent="0.2">
      <c r="A40" s="306" t="s">
        <v>259</v>
      </c>
      <c r="B40" s="307" t="s">
        <v>260</v>
      </c>
      <c r="C40" s="308"/>
      <c r="D40" s="113">
        <v>10.377221442060916</v>
      </c>
      <c r="E40" s="115">
        <v>2143</v>
      </c>
      <c r="F40" s="114">
        <v>2268</v>
      </c>
      <c r="G40" s="114">
        <v>2586</v>
      </c>
      <c r="H40" s="114">
        <v>1723</v>
      </c>
      <c r="I40" s="140">
        <v>1792</v>
      </c>
      <c r="J40" s="115">
        <v>351</v>
      </c>
      <c r="K40" s="116">
        <v>19.587053571428573</v>
      </c>
    </row>
    <row r="41" spans="1:11" ht="14.1" customHeight="1" x14ac:dyDescent="0.2">
      <c r="A41" s="306"/>
      <c r="B41" s="307" t="s">
        <v>261</v>
      </c>
      <c r="C41" s="308"/>
      <c r="D41" s="113">
        <v>9.5685438961793619</v>
      </c>
      <c r="E41" s="115">
        <v>1976</v>
      </c>
      <c r="F41" s="114">
        <v>2103</v>
      </c>
      <c r="G41" s="114">
        <v>2306</v>
      </c>
      <c r="H41" s="114">
        <v>1578</v>
      </c>
      <c r="I41" s="140">
        <v>1598</v>
      </c>
      <c r="J41" s="115">
        <v>378</v>
      </c>
      <c r="K41" s="116">
        <v>23.654568210262827</v>
      </c>
    </row>
    <row r="42" spans="1:11" ht="14.1" customHeight="1" x14ac:dyDescent="0.2">
      <c r="A42" s="306">
        <v>52</v>
      </c>
      <c r="B42" s="307" t="s">
        <v>262</v>
      </c>
      <c r="C42" s="308"/>
      <c r="D42" s="113">
        <v>3.1717592368408312</v>
      </c>
      <c r="E42" s="115">
        <v>655</v>
      </c>
      <c r="F42" s="114">
        <v>562</v>
      </c>
      <c r="G42" s="114">
        <v>712</v>
      </c>
      <c r="H42" s="114">
        <v>593</v>
      </c>
      <c r="I42" s="140">
        <v>773</v>
      </c>
      <c r="J42" s="115">
        <v>-118</v>
      </c>
      <c r="K42" s="116">
        <v>-15.265200517464425</v>
      </c>
    </row>
    <row r="43" spans="1:11" ht="14.1" customHeight="1" x14ac:dyDescent="0.2">
      <c r="A43" s="306" t="s">
        <v>263</v>
      </c>
      <c r="B43" s="307" t="s">
        <v>264</v>
      </c>
      <c r="C43" s="308"/>
      <c r="D43" s="113">
        <v>2.7262602295288363</v>
      </c>
      <c r="E43" s="115">
        <v>563</v>
      </c>
      <c r="F43" s="114">
        <v>486</v>
      </c>
      <c r="G43" s="114">
        <v>609</v>
      </c>
      <c r="H43" s="114">
        <v>507</v>
      </c>
      <c r="I43" s="140">
        <v>672</v>
      </c>
      <c r="J43" s="115">
        <v>-109</v>
      </c>
      <c r="K43" s="116">
        <v>-16.220238095238095</v>
      </c>
    </row>
    <row r="44" spans="1:11" ht="14.1" customHeight="1" x14ac:dyDescent="0.2">
      <c r="A44" s="306">
        <v>53</v>
      </c>
      <c r="B44" s="307" t="s">
        <v>265</v>
      </c>
      <c r="C44" s="308"/>
      <c r="D44" s="113">
        <v>0.66340613045373109</v>
      </c>
      <c r="E44" s="115">
        <v>137</v>
      </c>
      <c r="F44" s="114">
        <v>152</v>
      </c>
      <c r="G44" s="114">
        <v>170</v>
      </c>
      <c r="H44" s="114">
        <v>134</v>
      </c>
      <c r="I44" s="140">
        <v>136</v>
      </c>
      <c r="J44" s="115">
        <v>1</v>
      </c>
      <c r="K44" s="116">
        <v>0.73529411764705888</v>
      </c>
    </row>
    <row r="45" spans="1:11" ht="14.1" customHeight="1" x14ac:dyDescent="0.2">
      <c r="A45" s="306" t="s">
        <v>266</v>
      </c>
      <c r="B45" s="307" t="s">
        <v>267</v>
      </c>
      <c r="C45" s="308"/>
      <c r="D45" s="113">
        <v>0.63919422788242697</v>
      </c>
      <c r="E45" s="115">
        <v>132</v>
      </c>
      <c r="F45" s="114">
        <v>148</v>
      </c>
      <c r="G45" s="114">
        <v>147</v>
      </c>
      <c r="H45" s="114">
        <v>130</v>
      </c>
      <c r="I45" s="140">
        <v>130</v>
      </c>
      <c r="J45" s="115">
        <v>2</v>
      </c>
      <c r="K45" s="116">
        <v>1.5384615384615385</v>
      </c>
    </row>
    <row r="46" spans="1:11" ht="14.1" customHeight="1" x14ac:dyDescent="0.2">
      <c r="A46" s="306">
        <v>54</v>
      </c>
      <c r="B46" s="307" t="s">
        <v>268</v>
      </c>
      <c r="C46" s="308"/>
      <c r="D46" s="113">
        <v>3.680209190838216</v>
      </c>
      <c r="E46" s="115">
        <v>760</v>
      </c>
      <c r="F46" s="114">
        <v>619</v>
      </c>
      <c r="G46" s="114">
        <v>702</v>
      </c>
      <c r="H46" s="114">
        <v>635</v>
      </c>
      <c r="I46" s="140">
        <v>749</v>
      </c>
      <c r="J46" s="115">
        <v>11</v>
      </c>
      <c r="K46" s="116">
        <v>1.4686248331108145</v>
      </c>
    </row>
    <row r="47" spans="1:11" ht="14.1" customHeight="1" x14ac:dyDescent="0.2">
      <c r="A47" s="306">
        <v>61</v>
      </c>
      <c r="B47" s="307" t="s">
        <v>269</v>
      </c>
      <c r="C47" s="308"/>
      <c r="D47" s="113">
        <v>2.8860587864994431</v>
      </c>
      <c r="E47" s="115">
        <v>596</v>
      </c>
      <c r="F47" s="114">
        <v>484</v>
      </c>
      <c r="G47" s="114">
        <v>562</v>
      </c>
      <c r="H47" s="114">
        <v>470</v>
      </c>
      <c r="I47" s="140">
        <v>572</v>
      </c>
      <c r="J47" s="115">
        <v>24</v>
      </c>
      <c r="K47" s="116">
        <v>4.1958041958041958</v>
      </c>
    </row>
    <row r="48" spans="1:11" ht="14.1" customHeight="1" x14ac:dyDescent="0.2">
      <c r="A48" s="306">
        <v>62</v>
      </c>
      <c r="B48" s="307" t="s">
        <v>270</v>
      </c>
      <c r="C48" s="308"/>
      <c r="D48" s="113">
        <v>6.8858650912788724</v>
      </c>
      <c r="E48" s="115">
        <v>1422</v>
      </c>
      <c r="F48" s="114">
        <v>1335</v>
      </c>
      <c r="G48" s="114">
        <v>1466</v>
      </c>
      <c r="H48" s="114">
        <v>1250</v>
      </c>
      <c r="I48" s="140">
        <v>1516</v>
      </c>
      <c r="J48" s="115">
        <v>-94</v>
      </c>
      <c r="K48" s="116">
        <v>-6.2005277044854878</v>
      </c>
    </row>
    <row r="49" spans="1:11" ht="14.1" customHeight="1" x14ac:dyDescent="0.2">
      <c r="A49" s="306">
        <v>63</v>
      </c>
      <c r="B49" s="307" t="s">
        <v>271</v>
      </c>
      <c r="C49" s="308"/>
      <c r="D49" s="113">
        <v>4.9634400271173309</v>
      </c>
      <c r="E49" s="115">
        <v>1025</v>
      </c>
      <c r="F49" s="114">
        <v>1033</v>
      </c>
      <c r="G49" s="114">
        <v>1020</v>
      </c>
      <c r="H49" s="114">
        <v>864</v>
      </c>
      <c r="I49" s="140">
        <v>817</v>
      </c>
      <c r="J49" s="115">
        <v>208</v>
      </c>
      <c r="K49" s="116">
        <v>25.458996328029375</v>
      </c>
    </row>
    <row r="50" spans="1:11" ht="14.1" customHeight="1" x14ac:dyDescent="0.2">
      <c r="A50" s="306" t="s">
        <v>272</v>
      </c>
      <c r="B50" s="307" t="s">
        <v>273</v>
      </c>
      <c r="C50" s="308"/>
      <c r="D50" s="113">
        <v>0.62466708633964452</v>
      </c>
      <c r="E50" s="115">
        <v>129</v>
      </c>
      <c r="F50" s="114">
        <v>84</v>
      </c>
      <c r="G50" s="114">
        <v>116</v>
      </c>
      <c r="H50" s="114">
        <v>151</v>
      </c>
      <c r="I50" s="140">
        <v>81</v>
      </c>
      <c r="J50" s="115">
        <v>48</v>
      </c>
      <c r="K50" s="116">
        <v>59.25925925925926</v>
      </c>
    </row>
    <row r="51" spans="1:11" ht="14.1" customHeight="1" x14ac:dyDescent="0.2">
      <c r="A51" s="306" t="s">
        <v>274</v>
      </c>
      <c r="B51" s="307" t="s">
        <v>275</v>
      </c>
      <c r="C51" s="308"/>
      <c r="D51" s="113">
        <v>3.6995787128952595</v>
      </c>
      <c r="E51" s="115">
        <v>764</v>
      </c>
      <c r="F51" s="114">
        <v>680</v>
      </c>
      <c r="G51" s="114">
        <v>672</v>
      </c>
      <c r="H51" s="114">
        <v>579</v>
      </c>
      <c r="I51" s="140">
        <v>608</v>
      </c>
      <c r="J51" s="115">
        <v>156</v>
      </c>
      <c r="K51" s="116">
        <v>25.657894736842106</v>
      </c>
    </row>
    <row r="52" spans="1:11" ht="14.1" customHeight="1" x14ac:dyDescent="0.2">
      <c r="A52" s="306">
        <v>71</v>
      </c>
      <c r="B52" s="307" t="s">
        <v>276</v>
      </c>
      <c r="C52" s="308"/>
      <c r="D52" s="113">
        <v>9.6799186480073605</v>
      </c>
      <c r="E52" s="115">
        <v>1999</v>
      </c>
      <c r="F52" s="114">
        <v>1454</v>
      </c>
      <c r="G52" s="114">
        <v>1959</v>
      </c>
      <c r="H52" s="114">
        <v>1601</v>
      </c>
      <c r="I52" s="140">
        <v>1846</v>
      </c>
      <c r="J52" s="115">
        <v>153</v>
      </c>
      <c r="K52" s="116">
        <v>8.2881906825568805</v>
      </c>
    </row>
    <row r="53" spans="1:11" ht="14.1" customHeight="1" x14ac:dyDescent="0.2">
      <c r="A53" s="306" t="s">
        <v>277</v>
      </c>
      <c r="B53" s="307" t="s">
        <v>278</v>
      </c>
      <c r="C53" s="308"/>
      <c r="D53" s="113">
        <v>3.2347101835262215</v>
      </c>
      <c r="E53" s="115">
        <v>668</v>
      </c>
      <c r="F53" s="114">
        <v>479</v>
      </c>
      <c r="G53" s="114">
        <v>680</v>
      </c>
      <c r="H53" s="114">
        <v>516</v>
      </c>
      <c r="I53" s="140">
        <v>632</v>
      </c>
      <c r="J53" s="115">
        <v>36</v>
      </c>
      <c r="K53" s="116">
        <v>5.6962025316455698</v>
      </c>
    </row>
    <row r="54" spans="1:11" ht="14.1" customHeight="1" x14ac:dyDescent="0.2">
      <c r="A54" s="306" t="s">
        <v>279</v>
      </c>
      <c r="B54" s="307" t="s">
        <v>280</v>
      </c>
      <c r="C54" s="308"/>
      <c r="D54" s="113">
        <v>5.5348409278001069</v>
      </c>
      <c r="E54" s="115">
        <v>1143</v>
      </c>
      <c r="F54" s="114">
        <v>863</v>
      </c>
      <c r="G54" s="114">
        <v>1100</v>
      </c>
      <c r="H54" s="114">
        <v>948</v>
      </c>
      <c r="I54" s="140">
        <v>1064</v>
      </c>
      <c r="J54" s="115">
        <v>79</v>
      </c>
      <c r="K54" s="116">
        <v>7.4248120300751879</v>
      </c>
    </row>
    <row r="55" spans="1:11" ht="14.1" customHeight="1" x14ac:dyDescent="0.2">
      <c r="A55" s="306">
        <v>72</v>
      </c>
      <c r="B55" s="307" t="s">
        <v>281</v>
      </c>
      <c r="C55" s="308"/>
      <c r="D55" s="113">
        <v>3.3799815989540458</v>
      </c>
      <c r="E55" s="115">
        <v>698</v>
      </c>
      <c r="F55" s="114">
        <v>560</v>
      </c>
      <c r="G55" s="114">
        <v>727</v>
      </c>
      <c r="H55" s="114">
        <v>532</v>
      </c>
      <c r="I55" s="140">
        <v>622</v>
      </c>
      <c r="J55" s="115">
        <v>76</v>
      </c>
      <c r="K55" s="116">
        <v>12.218649517684888</v>
      </c>
    </row>
    <row r="56" spans="1:11" ht="14.1" customHeight="1" x14ac:dyDescent="0.2">
      <c r="A56" s="306" t="s">
        <v>282</v>
      </c>
      <c r="B56" s="307" t="s">
        <v>283</v>
      </c>
      <c r="C56" s="308"/>
      <c r="D56" s="113">
        <v>1.714202702048327</v>
      </c>
      <c r="E56" s="115">
        <v>354</v>
      </c>
      <c r="F56" s="114">
        <v>257</v>
      </c>
      <c r="G56" s="114">
        <v>336</v>
      </c>
      <c r="H56" s="114">
        <v>267</v>
      </c>
      <c r="I56" s="140">
        <v>369</v>
      </c>
      <c r="J56" s="115">
        <v>-15</v>
      </c>
      <c r="K56" s="116">
        <v>-4.0650406504065044</v>
      </c>
    </row>
    <row r="57" spans="1:11" ht="14.1" customHeight="1" x14ac:dyDescent="0.2">
      <c r="A57" s="306" t="s">
        <v>284</v>
      </c>
      <c r="B57" s="307" t="s">
        <v>285</v>
      </c>
      <c r="C57" s="308"/>
      <c r="D57" s="113">
        <v>0.85710135102416352</v>
      </c>
      <c r="E57" s="115">
        <v>177</v>
      </c>
      <c r="F57" s="114">
        <v>246</v>
      </c>
      <c r="G57" s="114">
        <v>267</v>
      </c>
      <c r="H57" s="114">
        <v>162</v>
      </c>
      <c r="I57" s="140">
        <v>136</v>
      </c>
      <c r="J57" s="115">
        <v>41</v>
      </c>
      <c r="K57" s="116">
        <v>30.147058823529413</v>
      </c>
    </row>
    <row r="58" spans="1:11" ht="14.1" customHeight="1" x14ac:dyDescent="0.2">
      <c r="A58" s="306">
        <v>73</v>
      </c>
      <c r="B58" s="307" t="s">
        <v>286</v>
      </c>
      <c r="C58" s="308"/>
      <c r="D58" s="113">
        <v>2.3437121689022322</v>
      </c>
      <c r="E58" s="115">
        <v>484</v>
      </c>
      <c r="F58" s="114">
        <v>365</v>
      </c>
      <c r="G58" s="114">
        <v>566</v>
      </c>
      <c r="H58" s="114">
        <v>397</v>
      </c>
      <c r="I58" s="140">
        <v>500</v>
      </c>
      <c r="J58" s="115">
        <v>-16</v>
      </c>
      <c r="K58" s="116">
        <v>-3.2</v>
      </c>
    </row>
    <row r="59" spans="1:11" ht="14.1" customHeight="1" x14ac:dyDescent="0.2">
      <c r="A59" s="306" t="s">
        <v>287</v>
      </c>
      <c r="B59" s="307" t="s">
        <v>288</v>
      </c>
      <c r="C59" s="308"/>
      <c r="D59" s="113">
        <v>1.5108227204493729</v>
      </c>
      <c r="E59" s="115">
        <v>312</v>
      </c>
      <c r="F59" s="114">
        <v>196</v>
      </c>
      <c r="G59" s="114">
        <v>345</v>
      </c>
      <c r="H59" s="114">
        <v>202</v>
      </c>
      <c r="I59" s="140">
        <v>313</v>
      </c>
      <c r="J59" s="115">
        <v>-1</v>
      </c>
      <c r="K59" s="116">
        <v>-0.31948881789137379</v>
      </c>
    </row>
    <row r="60" spans="1:11" ht="14.1" customHeight="1" x14ac:dyDescent="0.2">
      <c r="A60" s="306">
        <v>81</v>
      </c>
      <c r="B60" s="307" t="s">
        <v>289</v>
      </c>
      <c r="C60" s="308"/>
      <c r="D60" s="113">
        <v>7.9899278485303373</v>
      </c>
      <c r="E60" s="115">
        <v>1650</v>
      </c>
      <c r="F60" s="114">
        <v>1445</v>
      </c>
      <c r="G60" s="114">
        <v>1786</v>
      </c>
      <c r="H60" s="114">
        <v>1488</v>
      </c>
      <c r="I60" s="140">
        <v>1538</v>
      </c>
      <c r="J60" s="115">
        <v>112</v>
      </c>
      <c r="K60" s="116">
        <v>7.2821846553966187</v>
      </c>
    </row>
    <row r="61" spans="1:11" ht="14.1" customHeight="1" x14ac:dyDescent="0.2">
      <c r="A61" s="306" t="s">
        <v>290</v>
      </c>
      <c r="B61" s="307" t="s">
        <v>291</v>
      </c>
      <c r="C61" s="308"/>
      <c r="D61" s="113">
        <v>2.3388697883879717</v>
      </c>
      <c r="E61" s="115">
        <v>483</v>
      </c>
      <c r="F61" s="114">
        <v>383</v>
      </c>
      <c r="G61" s="114">
        <v>427</v>
      </c>
      <c r="H61" s="114">
        <v>471</v>
      </c>
      <c r="I61" s="140">
        <v>461</v>
      </c>
      <c r="J61" s="115">
        <v>22</v>
      </c>
      <c r="K61" s="116">
        <v>4.7722342733188716</v>
      </c>
    </row>
    <row r="62" spans="1:11" ht="14.1" customHeight="1" x14ac:dyDescent="0.2">
      <c r="A62" s="306" t="s">
        <v>292</v>
      </c>
      <c r="B62" s="307" t="s">
        <v>293</v>
      </c>
      <c r="C62" s="308"/>
      <c r="D62" s="113">
        <v>2.9683792552418771</v>
      </c>
      <c r="E62" s="115">
        <v>613</v>
      </c>
      <c r="F62" s="114">
        <v>650</v>
      </c>
      <c r="G62" s="114">
        <v>797</v>
      </c>
      <c r="H62" s="114">
        <v>570</v>
      </c>
      <c r="I62" s="140">
        <v>553</v>
      </c>
      <c r="J62" s="115">
        <v>60</v>
      </c>
      <c r="K62" s="116">
        <v>10.849909584086799</v>
      </c>
    </row>
    <row r="63" spans="1:11" ht="14.1" customHeight="1" x14ac:dyDescent="0.2">
      <c r="A63" s="306"/>
      <c r="B63" s="307" t="s">
        <v>294</v>
      </c>
      <c r="C63" s="308"/>
      <c r="D63" s="113">
        <v>2.7311026100430973</v>
      </c>
      <c r="E63" s="115">
        <v>564</v>
      </c>
      <c r="F63" s="114">
        <v>601</v>
      </c>
      <c r="G63" s="114">
        <v>728</v>
      </c>
      <c r="H63" s="114">
        <v>536</v>
      </c>
      <c r="I63" s="140">
        <v>512</v>
      </c>
      <c r="J63" s="115">
        <v>52</v>
      </c>
      <c r="K63" s="116">
        <v>10.15625</v>
      </c>
    </row>
    <row r="64" spans="1:11" ht="14.1" customHeight="1" x14ac:dyDescent="0.2">
      <c r="A64" s="306" t="s">
        <v>295</v>
      </c>
      <c r="B64" s="307" t="s">
        <v>296</v>
      </c>
      <c r="C64" s="308"/>
      <c r="D64" s="113">
        <v>1.0168999079947703</v>
      </c>
      <c r="E64" s="115">
        <v>210</v>
      </c>
      <c r="F64" s="114">
        <v>163</v>
      </c>
      <c r="G64" s="114">
        <v>164</v>
      </c>
      <c r="H64" s="114">
        <v>155</v>
      </c>
      <c r="I64" s="140">
        <v>188</v>
      </c>
      <c r="J64" s="115">
        <v>22</v>
      </c>
      <c r="K64" s="116">
        <v>11.702127659574469</v>
      </c>
    </row>
    <row r="65" spans="1:11" ht="14.1" customHeight="1" x14ac:dyDescent="0.2">
      <c r="A65" s="306" t="s">
        <v>297</v>
      </c>
      <c r="B65" s="307" t="s">
        <v>298</v>
      </c>
      <c r="C65" s="308"/>
      <c r="D65" s="113">
        <v>0.63919422788242697</v>
      </c>
      <c r="E65" s="115">
        <v>132</v>
      </c>
      <c r="F65" s="114">
        <v>87</v>
      </c>
      <c r="G65" s="114">
        <v>141</v>
      </c>
      <c r="H65" s="114">
        <v>71</v>
      </c>
      <c r="I65" s="140">
        <v>108</v>
      </c>
      <c r="J65" s="115">
        <v>24</v>
      </c>
      <c r="K65" s="116">
        <v>22.222222222222221</v>
      </c>
    </row>
    <row r="66" spans="1:11" ht="14.1" customHeight="1" x14ac:dyDescent="0.2">
      <c r="A66" s="306">
        <v>82</v>
      </c>
      <c r="B66" s="307" t="s">
        <v>299</v>
      </c>
      <c r="C66" s="308"/>
      <c r="D66" s="113">
        <v>3.0797540070698757</v>
      </c>
      <c r="E66" s="115">
        <v>636</v>
      </c>
      <c r="F66" s="114">
        <v>519</v>
      </c>
      <c r="G66" s="114">
        <v>625</v>
      </c>
      <c r="H66" s="114">
        <v>569</v>
      </c>
      <c r="I66" s="140">
        <v>535</v>
      </c>
      <c r="J66" s="115">
        <v>101</v>
      </c>
      <c r="K66" s="116">
        <v>18.878504672897197</v>
      </c>
    </row>
    <row r="67" spans="1:11" ht="14.1" customHeight="1" x14ac:dyDescent="0.2">
      <c r="A67" s="306" t="s">
        <v>300</v>
      </c>
      <c r="B67" s="307" t="s">
        <v>301</v>
      </c>
      <c r="C67" s="308"/>
      <c r="D67" s="113">
        <v>1.6851484189627621</v>
      </c>
      <c r="E67" s="115">
        <v>348</v>
      </c>
      <c r="F67" s="114">
        <v>337</v>
      </c>
      <c r="G67" s="114">
        <v>378</v>
      </c>
      <c r="H67" s="114">
        <v>371</v>
      </c>
      <c r="I67" s="140">
        <v>275</v>
      </c>
      <c r="J67" s="115">
        <v>73</v>
      </c>
      <c r="K67" s="116">
        <v>26.545454545454547</v>
      </c>
    </row>
    <row r="68" spans="1:11" ht="14.1" customHeight="1" x14ac:dyDescent="0.2">
      <c r="A68" s="306" t="s">
        <v>302</v>
      </c>
      <c r="B68" s="307" t="s">
        <v>303</v>
      </c>
      <c r="C68" s="308"/>
      <c r="D68" s="113">
        <v>0.7747808822817297</v>
      </c>
      <c r="E68" s="115">
        <v>160</v>
      </c>
      <c r="F68" s="114">
        <v>125</v>
      </c>
      <c r="G68" s="114">
        <v>152</v>
      </c>
      <c r="H68" s="114">
        <v>132</v>
      </c>
      <c r="I68" s="140">
        <v>147</v>
      </c>
      <c r="J68" s="115">
        <v>13</v>
      </c>
      <c r="K68" s="116">
        <v>8.8435374149659864</v>
      </c>
    </row>
    <row r="69" spans="1:11" ht="14.1" customHeight="1" x14ac:dyDescent="0.2">
      <c r="A69" s="306">
        <v>83</v>
      </c>
      <c r="B69" s="307" t="s">
        <v>304</v>
      </c>
      <c r="C69" s="308"/>
      <c r="D69" s="113">
        <v>4.5760495859764658</v>
      </c>
      <c r="E69" s="115">
        <v>945</v>
      </c>
      <c r="F69" s="114">
        <v>646</v>
      </c>
      <c r="G69" s="114">
        <v>1793</v>
      </c>
      <c r="H69" s="114">
        <v>700</v>
      </c>
      <c r="I69" s="140">
        <v>978</v>
      </c>
      <c r="J69" s="115">
        <v>-33</v>
      </c>
      <c r="K69" s="116">
        <v>-3.3742331288343559</v>
      </c>
    </row>
    <row r="70" spans="1:11" ht="14.1" customHeight="1" x14ac:dyDescent="0.2">
      <c r="A70" s="306" t="s">
        <v>305</v>
      </c>
      <c r="B70" s="307" t="s">
        <v>306</v>
      </c>
      <c r="C70" s="308"/>
      <c r="D70" s="113">
        <v>3.4865139702677834</v>
      </c>
      <c r="E70" s="115">
        <v>720</v>
      </c>
      <c r="F70" s="114">
        <v>496</v>
      </c>
      <c r="G70" s="114">
        <v>1605</v>
      </c>
      <c r="H70" s="114">
        <v>524</v>
      </c>
      <c r="I70" s="140">
        <v>809</v>
      </c>
      <c r="J70" s="115">
        <v>-89</v>
      </c>
      <c r="K70" s="116">
        <v>-11.00123609394314</v>
      </c>
    </row>
    <row r="71" spans="1:11" ht="14.1" customHeight="1" x14ac:dyDescent="0.2">
      <c r="A71" s="306"/>
      <c r="B71" s="307" t="s">
        <v>307</v>
      </c>
      <c r="C71" s="308"/>
      <c r="D71" s="113">
        <v>1.8158926928478041</v>
      </c>
      <c r="E71" s="115">
        <v>375</v>
      </c>
      <c r="F71" s="114">
        <v>259</v>
      </c>
      <c r="G71" s="114">
        <v>1001</v>
      </c>
      <c r="H71" s="114">
        <v>308</v>
      </c>
      <c r="I71" s="140">
        <v>453</v>
      </c>
      <c r="J71" s="115">
        <v>-78</v>
      </c>
      <c r="K71" s="116">
        <v>-17.218543046357617</v>
      </c>
    </row>
    <row r="72" spans="1:11" ht="14.1" customHeight="1" x14ac:dyDescent="0.2">
      <c r="A72" s="306">
        <v>84</v>
      </c>
      <c r="B72" s="307" t="s">
        <v>308</v>
      </c>
      <c r="C72" s="308"/>
      <c r="D72" s="113">
        <v>3.4526173066679582</v>
      </c>
      <c r="E72" s="115">
        <v>713</v>
      </c>
      <c r="F72" s="114">
        <v>609</v>
      </c>
      <c r="G72" s="114">
        <v>761</v>
      </c>
      <c r="H72" s="114">
        <v>611</v>
      </c>
      <c r="I72" s="140">
        <v>776</v>
      </c>
      <c r="J72" s="115">
        <v>-63</v>
      </c>
      <c r="K72" s="116">
        <v>-8.1185567010309274</v>
      </c>
    </row>
    <row r="73" spans="1:11" ht="14.1" customHeight="1" x14ac:dyDescent="0.2">
      <c r="A73" s="306" t="s">
        <v>309</v>
      </c>
      <c r="B73" s="307" t="s">
        <v>310</v>
      </c>
      <c r="C73" s="308"/>
      <c r="D73" s="113">
        <v>0.42128710474069053</v>
      </c>
      <c r="E73" s="115">
        <v>87</v>
      </c>
      <c r="F73" s="114">
        <v>57</v>
      </c>
      <c r="G73" s="114">
        <v>190</v>
      </c>
      <c r="H73" s="114">
        <v>103</v>
      </c>
      <c r="I73" s="140">
        <v>107</v>
      </c>
      <c r="J73" s="115">
        <v>-20</v>
      </c>
      <c r="K73" s="116">
        <v>-18.691588785046729</v>
      </c>
    </row>
    <row r="74" spans="1:11" ht="14.1" customHeight="1" x14ac:dyDescent="0.2">
      <c r="A74" s="306" t="s">
        <v>311</v>
      </c>
      <c r="B74" s="307" t="s">
        <v>312</v>
      </c>
      <c r="C74" s="308"/>
      <c r="D74" s="113">
        <v>0.1355866543993027</v>
      </c>
      <c r="E74" s="115">
        <v>28</v>
      </c>
      <c r="F74" s="114">
        <v>23</v>
      </c>
      <c r="G74" s="114">
        <v>38</v>
      </c>
      <c r="H74" s="114">
        <v>18</v>
      </c>
      <c r="I74" s="140">
        <v>30</v>
      </c>
      <c r="J74" s="115">
        <v>-2</v>
      </c>
      <c r="K74" s="116">
        <v>-6.666666666666667</v>
      </c>
    </row>
    <row r="75" spans="1:11" ht="14.1" customHeight="1" x14ac:dyDescent="0.2">
      <c r="A75" s="306" t="s">
        <v>313</v>
      </c>
      <c r="B75" s="307" t="s">
        <v>314</v>
      </c>
      <c r="C75" s="308"/>
      <c r="D75" s="113">
        <v>1.5156651009636337</v>
      </c>
      <c r="E75" s="115">
        <v>313</v>
      </c>
      <c r="F75" s="114">
        <v>222</v>
      </c>
      <c r="G75" s="114">
        <v>290</v>
      </c>
      <c r="H75" s="114">
        <v>216</v>
      </c>
      <c r="I75" s="140">
        <v>360</v>
      </c>
      <c r="J75" s="115">
        <v>-47</v>
      </c>
      <c r="K75" s="116">
        <v>-13.055555555555555</v>
      </c>
    </row>
    <row r="76" spans="1:11" ht="14.1" customHeight="1" x14ac:dyDescent="0.2">
      <c r="A76" s="306">
        <v>91</v>
      </c>
      <c r="B76" s="307" t="s">
        <v>315</v>
      </c>
      <c r="C76" s="308"/>
      <c r="D76" s="113">
        <v>0.35349377754103917</v>
      </c>
      <c r="E76" s="115">
        <v>73</v>
      </c>
      <c r="F76" s="114">
        <v>57</v>
      </c>
      <c r="G76" s="114">
        <v>115</v>
      </c>
      <c r="H76" s="114">
        <v>283</v>
      </c>
      <c r="I76" s="140">
        <v>85</v>
      </c>
      <c r="J76" s="115">
        <v>-12</v>
      </c>
      <c r="K76" s="116">
        <v>-14.117647058823529</v>
      </c>
    </row>
    <row r="77" spans="1:11" ht="14.1" customHeight="1" x14ac:dyDescent="0.2">
      <c r="A77" s="306">
        <v>92</v>
      </c>
      <c r="B77" s="307" t="s">
        <v>316</v>
      </c>
      <c r="C77" s="308"/>
      <c r="D77" s="113">
        <v>2.2371797975884946</v>
      </c>
      <c r="E77" s="115">
        <v>462</v>
      </c>
      <c r="F77" s="114">
        <v>341</v>
      </c>
      <c r="G77" s="114">
        <v>471</v>
      </c>
      <c r="H77" s="114">
        <v>368</v>
      </c>
      <c r="I77" s="140">
        <v>445</v>
      </c>
      <c r="J77" s="115">
        <v>17</v>
      </c>
      <c r="K77" s="116">
        <v>3.8202247191011236</v>
      </c>
    </row>
    <row r="78" spans="1:11" ht="14.1" customHeight="1" x14ac:dyDescent="0.2">
      <c r="A78" s="306">
        <v>93</v>
      </c>
      <c r="B78" s="307" t="s">
        <v>317</v>
      </c>
      <c r="C78" s="308"/>
      <c r="D78" s="113">
        <v>0.17432569851338919</v>
      </c>
      <c r="E78" s="115">
        <v>36</v>
      </c>
      <c r="F78" s="114">
        <v>32</v>
      </c>
      <c r="G78" s="114">
        <v>44</v>
      </c>
      <c r="H78" s="114">
        <v>36</v>
      </c>
      <c r="I78" s="140">
        <v>37</v>
      </c>
      <c r="J78" s="115">
        <v>-1</v>
      </c>
      <c r="K78" s="116">
        <v>-2.7027027027027026</v>
      </c>
    </row>
    <row r="79" spans="1:11" ht="14.1" customHeight="1" x14ac:dyDescent="0.2">
      <c r="A79" s="306">
        <v>94</v>
      </c>
      <c r="B79" s="307" t="s">
        <v>318</v>
      </c>
      <c r="C79" s="308"/>
      <c r="D79" s="113">
        <v>0.56171613965425404</v>
      </c>
      <c r="E79" s="115">
        <v>116</v>
      </c>
      <c r="F79" s="114">
        <v>128</v>
      </c>
      <c r="G79" s="114">
        <v>159</v>
      </c>
      <c r="H79" s="114">
        <v>119</v>
      </c>
      <c r="I79" s="140">
        <v>89</v>
      </c>
      <c r="J79" s="115">
        <v>27</v>
      </c>
      <c r="K79" s="116">
        <v>30.337078651685392</v>
      </c>
    </row>
    <row r="80" spans="1:11" ht="14.1" customHeight="1" x14ac:dyDescent="0.2">
      <c r="A80" s="306" t="s">
        <v>319</v>
      </c>
      <c r="B80" s="307" t="s">
        <v>320</v>
      </c>
      <c r="C80" s="308"/>
      <c r="D80" s="113" t="s">
        <v>514</v>
      </c>
      <c r="E80" s="115" t="s">
        <v>514</v>
      </c>
      <c r="F80" s="114">
        <v>0</v>
      </c>
      <c r="G80" s="114" t="s">
        <v>514</v>
      </c>
      <c r="H80" s="114" t="s">
        <v>514</v>
      </c>
      <c r="I80" s="140">
        <v>3</v>
      </c>
      <c r="J80" s="115" t="s">
        <v>514</v>
      </c>
      <c r="K80" s="116" t="s">
        <v>514</v>
      </c>
    </row>
    <row r="81" spans="1:11" ht="14.1" customHeight="1" x14ac:dyDescent="0.2">
      <c r="A81" s="310" t="s">
        <v>321</v>
      </c>
      <c r="B81" s="311" t="s">
        <v>334</v>
      </c>
      <c r="C81" s="312"/>
      <c r="D81" s="125">
        <v>0.16464093748486755</v>
      </c>
      <c r="E81" s="143">
        <v>34</v>
      </c>
      <c r="F81" s="144">
        <v>47</v>
      </c>
      <c r="G81" s="144">
        <v>48</v>
      </c>
      <c r="H81" s="144">
        <v>33</v>
      </c>
      <c r="I81" s="145">
        <v>34</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218466</v>
      </c>
      <c r="C10" s="114">
        <v>118735</v>
      </c>
      <c r="D10" s="114">
        <v>99731</v>
      </c>
      <c r="E10" s="114">
        <v>166506</v>
      </c>
      <c r="F10" s="114">
        <v>49147</v>
      </c>
      <c r="G10" s="114">
        <v>24834</v>
      </c>
      <c r="H10" s="114">
        <v>54119</v>
      </c>
      <c r="I10" s="115">
        <v>61353</v>
      </c>
      <c r="J10" s="114">
        <v>45013</v>
      </c>
      <c r="K10" s="114">
        <v>16340</v>
      </c>
      <c r="L10" s="423">
        <v>14996</v>
      </c>
      <c r="M10" s="424">
        <v>15391</v>
      </c>
    </row>
    <row r="11" spans="1:13" ht="11.1" customHeight="1" x14ac:dyDescent="0.2">
      <c r="A11" s="422" t="s">
        <v>388</v>
      </c>
      <c r="B11" s="115">
        <v>220602</v>
      </c>
      <c r="C11" s="114">
        <v>120671</v>
      </c>
      <c r="D11" s="114">
        <v>99931</v>
      </c>
      <c r="E11" s="114">
        <v>168123</v>
      </c>
      <c r="F11" s="114">
        <v>49679</v>
      </c>
      <c r="G11" s="114">
        <v>24135</v>
      </c>
      <c r="H11" s="114">
        <v>55395</v>
      </c>
      <c r="I11" s="115">
        <v>62710</v>
      </c>
      <c r="J11" s="114">
        <v>45874</v>
      </c>
      <c r="K11" s="114">
        <v>16836</v>
      </c>
      <c r="L11" s="423">
        <v>15522</v>
      </c>
      <c r="M11" s="424">
        <v>14004</v>
      </c>
    </row>
    <row r="12" spans="1:13" ht="11.1" customHeight="1" x14ac:dyDescent="0.2">
      <c r="A12" s="422" t="s">
        <v>389</v>
      </c>
      <c r="B12" s="115">
        <v>223670</v>
      </c>
      <c r="C12" s="114">
        <v>122344</v>
      </c>
      <c r="D12" s="114">
        <v>101326</v>
      </c>
      <c r="E12" s="114">
        <v>170759</v>
      </c>
      <c r="F12" s="114">
        <v>50085</v>
      </c>
      <c r="G12" s="114">
        <v>26832</v>
      </c>
      <c r="H12" s="114">
        <v>56102</v>
      </c>
      <c r="I12" s="115">
        <v>62411</v>
      </c>
      <c r="J12" s="114">
        <v>44953</v>
      </c>
      <c r="K12" s="114">
        <v>17458</v>
      </c>
      <c r="L12" s="423">
        <v>22792</v>
      </c>
      <c r="M12" s="424">
        <v>19622</v>
      </c>
    </row>
    <row r="13" spans="1:13" s="110" customFormat="1" ht="11.1" customHeight="1" x14ac:dyDescent="0.2">
      <c r="A13" s="422" t="s">
        <v>390</v>
      </c>
      <c r="B13" s="115">
        <v>223509</v>
      </c>
      <c r="C13" s="114">
        <v>121414</v>
      </c>
      <c r="D13" s="114">
        <v>102095</v>
      </c>
      <c r="E13" s="114">
        <v>169453</v>
      </c>
      <c r="F13" s="114">
        <v>51157</v>
      </c>
      <c r="G13" s="114">
        <v>26211</v>
      </c>
      <c r="H13" s="114">
        <v>56834</v>
      </c>
      <c r="I13" s="115">
        <v>63162</v>
      </c>
      <c r="J13" s="114">
        <v>45703</v>
      </c>
      <c r="K13" s="114">
        <v>17459</v>
      </c>
      <c r="L13" s="423">
        <v>15338</v>
      </c>
      <c r="M13" s="424">
        <v>16209</v>
      </c>
    </row>
    <row r="14" spans="1:13" ht="15" customHeight="1" x14ac:dyDescent="0.2">
      <c r="A14" s="422" t="s">
        <v>391</v>
      </c>
      <c r="B14" s="115">
        <v>224160</v>
      </c>
      <c r="C14" s="114">
        <v>121952</v>
      </c>
      <c r="D14" s="114">
        <v>102208</v>
      </c>
      <c r="E14" s="114">
        <v>165666</v>
      </c>
      <c r="F14" s="114">
        <v>55930</v>
      </c>
      <c r="G14" s="114">
        <v>25436</v>
      </c>
      <c r="H14" s="114">
        <v>57772</v>
      </c>
      <c r="I14" s="115">
        <v>62772</v>
      </c>
      <c r="J14" s="114">
        <v>45371</v>
      </c>
      <c r="K14" s="114">
        <v>17401</v>
      </c>
      <c r="L14" s="423">
        <v>16429</v>
      </c>
      <c r="M14" s="424">
        <v>16118</v>
      </c>
    </row>
    <row r="15" spans="1:13" ht="11.1" customHeight="1" x14ac:dyDescent="0.2">
      <c r="A15" s="422" t="s">
        <v>388</v>
      </c>
      <c r="B15" s="115">
        <v>226165</v>
      </c>
      <c r="C15" s="114">
        <v>123424</v>
      </c>
      <c r="D15" s="114">
        <v>102741</v>
      </c>
      <c r="E15" s="114">
        <v>166537</v>
      </c>
      <c r="F15" s="114">
        <v>57157</v>
      </c>
      <c r="G15" s="114">
        <v>24902</v>
      </c>
      <c r="H15" s="114">
        <v>59080</v>
      </c>
      <c r="I15" s="115">
        <v>63934</v>
      </c>
      <c r="J15" s="114">
        <v>46208</v>
      </c>
      <c r="K15" s="114">
        <v>17726</v>
      </c>
      <c r="L15" s="423">
        <v>16234</v>
      </c>
      <c r="M15" s="424">
        <v>14639</v>
      </c>
    </row>
    <row r="16" spans="1:13" ht="11.1" customHeight="1" x14ac:dyDescent="0.2">
      <c r="A16" s="422" t="s">
        <v>389</v>
      </c>
      <c r="B16" s="115">
        <v>230706</v>
      </c>
      <c r="C16" s="114">
        <v>125890</v>
      </c>
      <c r="D16" s="114">
        <v>104816</v>
      </c>
      <c r="E16" s="114">
        <v>170390</v>
      </c>
      <c r="F16" s="114">
        <v>57794</v>
      </c>
      <c r="G16" s="114">
        <v>27928</v>
      </c>
      <c r="H16" s="114">
        <v>60073</v>
      </c>
      <c r="I16" s="115">
        <v>63493</v>
      </c>
      <c r="J16" s="114">
        <v>45042</v>
      </c>
      <c r="K16" s="114">
        <v>18451</v>
      </c>
      <c r="L16" s="423">
        <v>22895</v>
      </c>
      <c r="M16" s="424">
        <v>19057</v>
      </c>
    </row>
    <row r="17" spans="1:13" s="110" customFormat="1" ht="11.1" customHeight="1" x14ac:dyDescent="0.2">
      <c r="A17" s="422" t="s">
        <v>390</v>
      </c>
      <c r="B17" s="115">
        <v>230107</v>
      </c>
      <c r="C17" s="114">
        <v>124861</v>
      </c>
      <c r="D17" s="114">
        <v>105246</v>
      </c>
      <c r="E17" s="114">
        <v>171740</v>
      </c>
      <c r="F17" s="114">
        <v>58183</v>
      </c>
      <c r="G17" s="114">
        <v>27108</v>
      </c>
      <c r="H17" s="114">
        <v>60905</v>
      </c>
      <c r="I17" s="115">
        <v>64679</v>
      </c>
      <c r="J17" s="114">
        <v>46144</v>
      </c>
      <c r="K17" s="114">
        <v>18535</v>
      </c>
      <c r="L17" s="423">
        <v>14124</v>
      </c>
      <c r="M17" s="424">
        <v>15043</v>
      </c>
    </row>
    <row r="18" spans="1:13" ht="15" customHeight="1" x14ac:dyDescent="0.2">
      <c r="A18" s="422" t="s">
        <v>392</v>
      </c>
      <c r="B18" s="115">
        <v>230672</v>
      </c>
      <c r="C18" s="114">
        <v>125202</v>
      </c>
      <c r="D18" s="114">
        <v>105470</v>
      </c>
      <c r="E18" s="114">
        <v>171078</v>
      </c>
      <c r="F18" s="114">
        <v>59327</v>
      </c>
      <c r="G18" s="114">
        <v>26178</v>
      </c>
      <c r="H18" s="114">
        <v>62007</v>
      </c>
      <c r="I18" s="115">
        <v>63614</v>
      </c>
      <c r="J18" s="114">
        <v>45377</v>
      </c>
      <c r="K18" s="114">
        <v>18237</v>
      </c>
      <c r="L18" s="423">
        <v>17549</v>
      </c>
      <c r="M18" s="424">
        <v>17492</v>
      </c>
    </row>
    <row r="19" spans="1:13" ht="11.1" customHeight="1" x14ac:dyDescent="0.2">
      <c r="A19" s="422" t="s">
        <v>388</v>
      </c>
      <c r="B19" s="115">
        <v>231064</v>
      </c>
      <c r="C19" s="114">
        <v>125637</v>
      </c>
      <c r="D19" s="114">
        <v>105427</v>
      </c>
      <c r="E19" s="114">
        <v>170810</v>
      </c>
      <c r="F19" s="114">
        <v>59978</v>
      </c>
      <c r="G19" s="114">
        <v>25112</v>
      </c>
      <c r="H19" s="114">
        <v>63063</v>
      </c>
      <c r="I19" s="115">
        <v>65076</v>
      </c>
      <c r="J19" s="114">
        <v>46455</v>
      </c>
      <c r="K19" s="114">
        <v>18621</v>
      </c>
      <c r="L19" s="423">
        <v>15144</v>
      </c>
      <c r="M19" s="424">
        <v>14897</v>
      </c>
    </row>
    <row r="20" spans="1:13" ht="11.1" customHeight="1" x14ac:dyDescent="0.2">
      <c r="A20" s="422" t="s">
        <v>389</v>
      </c>
      <c r="B20" s="115">
        <v>234559</v>
      </c>
      <c r="C20" s="114">
        <v>127191</v>
      </c>
      <c r="D20" s="114">
        <v>107368</v>
      </c>
      <c r="E20" s="114">
        <v>173839</v>
      </c>
      <c r="F20" s="114">
        <v>60286</v>
      </c>
      <c r="G20" s="114">
        <v>27884</v>
      </c>
      <c r="H20" s="114">
        <v>63963</v>
      </c>
      <c r="I20" s="115">
        <v>64561</v>
      </c>
      <c r="J20" s="114">
        <v>45338</v>
      </c>
      <c r="K20" s="114">
        <v>19223</v>
      </c>
      <c r="L20" s="423">
        <v>21906</v>
      </c>
      <c r="M20" s="424">
        <v>19045</v>
      </c>
    </row>
    <row r="21" spans="1:13" s="110" customFormat="1" ht="11.1" customHeight="1" x14ac:dyDescent="0.2">
      <c r="A21" s="422" t="s">
        <v>390</v>
      </c>
      <c r="B21" s="115">
        <v>233624</v>
      </c>
      <c r="C21" s="114">
        <v>125785</v>
      </c>
      <c r="D21" s="114">
        <v>107839</v>
      </c>
      <c r="E21" s="114">
        <v>172683</v>
      </c>
      <c r="F21" s="114">
        <v>60824</v>
      </c>
      <c r="G21" s="114">
        <v>27195</v>
      </c>
      <c r="H21" s="114">
        <v>64658</v>
      </c>
      <c r="I21" s="115">
        <v>65286</v>
      </c>
      <c r="J21" s="114">
        <v>46045</v>
      </c>
      <c r="K21" s="114">
        <v>19241</v>
      </c>
      <c r="L21" s="423">
        <v>13716</v>
      </c>
      <c r="M21" s="424">
        <v>15110</v>
      </c>
    </row>
    <row r="22" spans="1:13" ht="15" customHeight="1" x14ac:dyDescent="0.2">
      <c r="A22" s="422" t="s">
        <v>393</v>
      </c>
      <c r="B22" s="115">
        <v>232980</v>
      </c>
      <c r="C22" s="114">
        <v>125587</v>
      </c>
      <c r="D22" s="114">
        <v>107393</v>
      </c>
      <c r="E22" s="114">
        <v>171861</v>
      </c>
      <c r="F22" s="114">
        <v>60698</v>
      </c>
      <c r="G22" s="114">
        <v>25920</v>
      </c>
      <c r="H22" s="114">
        <v>65490</v>
      </c>
      <c r="I22" s="115">
        <v>64196</v>
      </c>
      <c r="J22" s="114">
        <v>45508</v>
      </c>
      <c r="K22" s="114">
        <v>18688</v>
      </c>
      <c r="L22" s="423">
        <v>16052</v>
      </c>
      <c r="M22" s="424">
        <v>16871</v>
      </c>
    </row>
    <row r="23" spans="1:13" ht="11.1" customHeight="1" x14ac:dyDescent="0.2">
      <c r="A23" s="422" t="s">
        <v>388</v>
      </c>
      <c r="B23" s="115">
        <v>233849</v>
      </c>
      <c r="C23" s="114">
        <v>126221</v>
      </c>
      <c r="D23" s="114">
        <v>107628</v>
      </c>
      <c r="E23" s="114">
        <v>171992</v>
      </c>
      <c r="F23" s="114">
        <v>61358</v>
      </c>
      <c r="G23" s="114">
        <v>25013</v>
      </c>
      <c r="H23" s="114">
        <v>66837</v>
      </c>
      <c r="I23" s="115">
        <v>66080</v>
      </c>
      <c r="J23" s="114">
        <v>46843</v>
      </c>
      <c r="K23" s="114">
        <v>19237</v>
      </c>
      <c r="L23" s="423">
        <v>14837</v>
      </c>
      <c r="M23" s="424">
        <v>14539</v>
      </c>
    </row>
    <row r="24" spans="1:13" ht="11.1" customHeight="1" x14ac:dyDescent="0.2">
      <c r="A24" s="422" t="s">
        <v>389</v>
      </c>
      <c r="B24" s="115">
        <v>238056</v>
      </c>
      <c r="C24" s="114">
        <v>128304</v>
      </c>
      <c r="D24" s="114">
        <v>109752</v>
      </c>
      <c r="E24" s="114">
        <v>173218</v>
      </c>
      <c r="F24" s="114">
        <v>61811</v>
      </c>
      <c r="G24" s="114">
        <v>28000</v>
      </c>
      <c r="H24" s="114">
        <v>67992</v>
      </c>
      <c r="I24" s="115">
        <v>65754</v>
      </c>
      <c r="J24" s="114">
        <v>45754</v>
      </c>
      <c r="K24" s="114">
        <v>20000</v>
      </c>
      <c r="L24" s="423">
        <v>22586</v>
      </c>
      <c r="M24" s="424">
        <v>19196</v>
      </c>
    </row>
    <row r="25" spans="1:13" s="110" customFormat="1" ht="11.1" customHeight="1" x14ac:dyDescent="0.2">
      <c r="A25" s="422" t="s">
        <v>390</v>
      </c>
      <c r="B25" s="115">
        <v>237178</v>
      </c>
      <c r="C25" s="114">
        <v>127146</v>
      </c>
      <c r="D25" s="114">
        <v>110032</v>
      </c>
      <c r="E25" s="114">
        <v>171804</v>
      </c>
      <c r="F25" s="114">
        <v>62336</v>
      </c>
      <c r="G25" s="114">
        <v>27248</v>
      </c>
      <c r="H25" s="114">
        <v>68536</v>
      </c>
      <c r="I25" s="115">
        <v>66518</v>
      </c>
      <c r="J25" s="114">
        <v>46735</v>
      </c>
      <c r="K25" s="114">
        <v>19783</v>
      </c>
      <c r="L25" s="423">
        <v>13087</v>
      </c>
      <c r="M25" s="424">
        <v>13933</v>
      </c>
    </row>
    <row r="26" spans="1:13" ht="15" customHeight="1" x14ac:dyDescent="0.2">
      <c r="A26" s="422" t="s">
        <v>394</v>
      </c>
      <c r="B26" s="115">
        <v>237811</v>
      </c>
      <c r="C26" s="114">
        <v>127610</v>
      </c>
      <c r="D26" s="114">
        <v>110201</v>
      </c>
      <c r="E26" s="114">
        <v>171921</v>
      </c>
      <c r="F26" s="114">
        <v>62844</v>
      </c>
      <c r="G26" s="114">
        <v>26344</v>
      </c>
      <c r="H26" s="114">
        <v>69696</v>
      </c>
      <c r="I26" s="115">
        <v>65594</v>
      </c>
      <c r="J26" s="114">
        <v>46089</v>
      </c>
      <c r="K26" s="114">
        <v>19505</v>
      </c>
      <c r="L26" s="423">
        <v>17041</v>
      </c>
      <c r="M26" s="424">
        <v>16451</v>
      </c>
    </row>
    <row r="27" spans="1:13" ht="11.1" customHeight="1" x14ac:dyDescent="0.2">
      <c r="A27" s="422" t="s">
        <v>388</v>
      </c>
      <c r="B27" s="115">
        <v>238386</v>
      </c>
      <c r="C27" s="114">
        <v>128182</v>
      </c>
      <c r="D27" s="114">
        <v>110204</v>
      </c>
      <c r="E27" s="114">
        <v>171882</v>
      </c>
      <c r="F27" s="114">
        <v>63511</v>
      </c>
      <c r="G27" s="114">
        <v>25334</v>
      </c>
      <c r="H27" s="114">
        <v>70813</v>
      </c>
      <c r="I27" s="115">
        <v>67027</v>
      </c>
      <c r="J27" s="114">
        <v>47240</v>
      </c>
      <c r="K27" s="114">
        <v>19787</v>
      </c>
      <c r="L27" s="423">
        <v>14720</v>
      </c>
      <c r="M27" s="424">
        <v>14333</v>
      </c>
    </row>
    <row r="28" spans="1:13" ht="11.1" customHeight="1" x14ac:dyDescent="0.2">
      <c r="A28" s="422" t="s">
        <v>389</v>
      </c>
      <c r="B28" s="115">
        <v>242987</v>
      </c>
      <c r="C28" s="114">
        <v>130319</v>
      </c>
      <c r="D28" s="114">
        <v>112668</v>
      </c>
      <c r="E28" s="114">
        <v>178145</v>
      </c>
      <c r="F28" s="114">
        <v>64555</v>
      </c>
      <c r="G28" s="114">
        <v>28285</v>
      </c>
      <c r="H28" s="114">
        <v>71689</v>
      </c>
      <c r="I28" s="115">
        <v>66934</v>
      </c>
      <c r="J28" s="114">
        <v>46425</v>
      </c>
      <c r="K28" s="114">
        <v>20509</v>
      </c>
      <c r="L28" s="423">
        <v>22651</v>
      </c>
      <c r="M28" s="424">
        <v>18824</v>
      </c>
    </row>
    <row r="29" spans="1:13" s="110" customFormat="1" ht="11.1" customHeight="1" x14ac:dyDescent="0.2">
      <c r="A29" s="422" t="s">
        <v>390</v>
      </c>
      <c r="B29" s="115">
        <v>242206</v>
      </c>
      <c r="C29" s="114">
        <v>129017</v>
      </c>
      <c r="D29" s="114">
        <v>113189</v>
      </c>
      <c r="E29" s="114">
        <v>176485</v>
      </c>
      <c r="F29" s="114">
        <v>65590</v>
      </c>
      <c r="G29" s="114">
        <v>27657</v>
      </c>
      <c r="H29" s="114">
        <v>72424</v>
      </c>
      <c r="I29" s="115">
        <v>67193</v>
      </c>
      <c r="J29" s="114">
        <v>46926</v>
      </c>
      <c r="K29" s="114">
        <v>20267</v>
      </c>
      <c r="L29" s="423">
        <v>13800</v>
      </c>
      <c r="M29" s="424">
        <v>14791</v>
      </c>
    </row>
    <row r="30" spans="1:13" ht="15" customHeight="1" x14ac:dyDescent="0.2">
      <c r="A30" s="422" t="s">
        <v>395</v>
      </c>
      <c r="B30" s="115">
        <v>243446</v>
      </c>
      <c r="C30" s="114">
        <v>129393</v>
      </c>
      <c r="D30" s="114">
        <v>114053</v>
      </c>
      <c r="E30" s="114">
        <v>176530</v>
      </c>
      <c r="F30" s="114">
        <v>66824</v>
      </c>
      <c r="G30" s="114">
        <v>26856</v>
      </c>
      <c r="H30" s="114">
        <v>73714</v>
      </c>
      <c r="I30" s="115">
        <v>65558</v>
      </c>
      <c r="J30" s="114">
        <v>45633</v>
      </c>
      <c r="K30" s="114">
        <v>19925</v>
      </c>
      <c r="L30" s="423">
        <v>18891</v>
      </c>
      <c r="M30" s="424">
        <v>17872</v>
      </c>
    </row>
    <row r="31" spans="1:13" ht="11.1" customHeight="1" x14ac:dyDescent="0.2">
      <c r="A31" s="422" t="s">
        <v>388</v>
      </c>
      <c r="B31" s="115">
        <v>243746</v>
      </c>
      <c r="C31" s="114">
        <v>129897</v>
      </c>
      <c r="D31" s="114">
        <v>113849</v>
      </c>
      <c r="E31" s="114">
        <v>176268</v>
      </c>
      <c r="F31" s="114">
        <v>67408</v>
      </c>
      <c r="G31" s="114">
        <v>25598</v>
      </c>
      <c r="H31" s="114">
        <v>74875</v>
      </c>
      <c r="I31" s="115">
        <v>66928</v>
      </c>
      <c r="J31" s="114">
        <v>46548</v>
      </c>
      <c r="K31" s="114">
        <v>20380</v>
      </c>
      <c r="L31" s="423">
        <v>15795</v>
      </c>
      <c r="M31" s="424">
        <v>15447</v>
      </c>
    </row>
    <row r="32" spans="1:13" ht="11.1" customHeight="1" x14ac:dyDescent="0.2">
      <c r="A32" s="422" t="s">
        <v>389</v>
      </c>
      <c r="B32" s="115">
        <v>248348</v>
      </c>
      <c r="C32" s="114">
        <v>132295</v>
      </c>
      <c r="D32" s="114">
        <v>116053</v>
      </c>
      <c r="E32" s="114">
        <v>179892</v>
      </c>
      <c r="F32" s="114">
        <v>68435</v>
      </c>
      <c r="G32" s="114">
        <v>28070</v>
      </c>
      <c r="H32" s="114">
        <v>76193</v>
      </c>
      <c r="I32" s="115">
        <v>66109</v>
      </c>
      <c r="J32" s="114">
        <v>45143</v>
      </c>
      <c r="K32" s="114">
        <v>20966</v>
      </c>
      <c r="L32" s="423">
        <v>22896</v>
      </c>
      <c r="M32" s="424">
        <v>19268</v>
      </c>
    </row>
    <row r="33" spans="1:13" s="110" customFormat="1" ht="11.1" customHeight="1" x14ac:dyDescent="0.2">
      <c r="A33" s="422" t="s">
        <v>390</v>
      </c>
      <c r="B33" s="115">
        <v>247926</v>
      </c>
      <c r="C33" s="114">
        <v>131383</v>
      </c>
      <c r="D33" s="114">
        <v>116543</v>
      </c>
      <c r="E33" s="114">
        <v>178612</v>
      </c>
      <c r="F33" s="114">
        <v>69298</v>
      </c>
      <c r="G33" s="114">
        <v>27260</v>
      </c>
      <c r="H33" s="114">
        <v>76887</v>
      </c>
      <c r="I33" s="115">
        <v>66457</v>
      </c>
      <c r="J33" s="114">
        <v>45682</v>
      </c>
      <c r="K33" s="114">
        <v>20775</v>
      </c>
      <c r="L33" s="423">
        <v>14182</v>
      </c>
      <c r="M33" s="424">
        <v>14808</v>
      </c>
    </row>
    <row r="34" spans="1:13" ht="15" customHeight="1" x14ac:dyDescent="0.2">
      <c r="A34" s="422" t="s">
        <v>396</v>
      </c>
      <c r="B34" s="115">
        <v>247844</v>
      </c>
      <c r="C34" s="114">
        <v>131547</v>
      </c>
      <c r="D34" s="114">
        <v>116297</v>
      </c>
      <c r="E34" s="114">
        <v>178392</v>
      </c>
      <c r="F34" s="114">
        <v>69431</v>
      </c>
      <c r="G34" s="114">
        <v>26433</v>
      </c>
      <c r="H34" s="114">
        <v>77678</v>
      </c>
      <c r="I34" s="115">
        <v>65153</v>
      </c>
      <c r="J34" s="114">
        <v>44760</v>
      </c>
      <c r="K34" s="114">
        <v>20393</v>
      </c>
      <c r="L34" s="423">
        <v>17812</v>
      </c>
      <c r="M34" s="424">
        <v>17785</v>
      </c>
    </row>
    <row r="35" spans="1:13" ht="11.1" customHeight="1" x14ac:dyDescent="0.2">
      <c r="A35" s="422" t="s">
        <v>388</v>
      </c>
      <c r="B35" s="115">
        <v>248666</v>
      </c>
      <c r="C35" s="114">
        <v>132326</v>
      </c>
      <c r="D35" s="114">
        <v>116340</v>
      </c>
      <c r="E35" s="114">
        <v>178384</v>
      </c>
      <c r="F35" s="114">
        <v>70272</v>
      </c>
      <c r="G35" s="114">
        <v>25574</v>
      </c>
      <c r="H35" s="114">
        <v>78882</v>
      </c>
      <c r="I35" s="115">
        <v>66641</v>
      </c>
      <c r="J35" s="114">
        <v>45870</v>
      </c>
      <c r="K35" s="114">
        <v>20771</v>
      </c>
      <c r="L35" s="423">
        <v>15336</v>
      </c>
      <c r="M35" s="424">
        <v>14746</v>
      </c>
    </row>
    <row r="36" spans="1:13" ht="11.1" customHeight="1" x14ac:dyDescent="0.2">
      <c r="A36" s="422" t="s">
        <v>389</v>
      </c>
      <c r="B36" s="115">
        <v>253690</v>
      </c>
      <c r="C36" s="114">
        <v>134898</v>
      </c>
      <c r="D36" s="114">
        <v>118792</v>
      </c>
      <c r="E36" s="114">
        <v>182544</v>
      </c>
      <c r="F36" s="114">
        <v>71142</v>
      </c>
      <c r="G36" s="114">
        <v>28455</v>
      </c>
      <c r="H36" s="114">
        <v>80076</v>
      </c>
      <c r="I36" s="115">
        <v>66149</v>
      </c>
      <c r="J36" s="114">
        <v>44644</v>
      </c>
      <c r="K36" s="114">
        <v>21505</v>
      </c>
      <c r="L36" s="423">
        <v>22914</v>
      </c>
      <c r="M36" s="424">
        <v>19220</v>
      </c>
    </row>
    <row r="37" spans="1:13" s="110" customFormat="1" ht="11.1" customHeight="1" x14ac:dyDescent="0.2">
      <c r="A37" s="422" t="s">
        <v>390</v>
      </c>
      <c r="B37" s="115">
        <v>253544</v>
      </c>
      <c r="C37" s="114">
        <v>134302</v>
      </c>
      <c r="D37" s="114">
        <v>119242</v>
      </c>
      <c r="E37" s="114">
        <v>181537</v>
      </c>
      <c r="F37" s="114">
        <v>72005</v>
      </c>
      <c r="G37" s="114">
        <v>27860</v>
      </c>
      <c r="H37" s="114">
        <v>80810</v>
      </c>
      <c r="I37" s="115">
        <v>66962</v>
      </c>
      <c r="J37" s="114">
        <v>45559</v>
      </c>
      <c r="K37" s="114">
        <v>21403</v>
      </c>
      <c r="L37" s="423">
        <v>14391</v>
      </c>
      <c r="M37" s="424">
        <v>14789</v>
      </c>
    </row>
    <row r="38" spans="1:13" ht="15" customHeight="1" x14ac:dyDescent="0.2">
      <c r="A38" s="425" t="s">
        <v>397</v>
      </c>
      <c r="B38" s="115">
        <v>253632</v>
      </c>
      <c r="C38" s="114">
        <v>134608</v>
      </c>
      <c r="D38" s="114">
        <v>119024</v>
      </c>
      <c r="E38" s="114">
        <v>181080</v>
      </c>
      <c r="F38" s="114">
        <v>72551</v>
      </c>
      <c r="G38" s="114">
        <v>26900</v>
      </c>
      <c r="H38" s="114">
        <v>81483</v>
      </c>
      <c r="I38" s="115">
        <v>65933</v>
      </c>
      <c r="J38" s="114">
        <v>44772</v>
      </c>
      <c r="K38" s="114">
        <v>21161</v>
      </c>
      <c r="L38" s="423">
        <v>17957</v>
      </c>
      <c r="M38" s="424">
        <v>17603</v>
      </c>
    </row>
    <row r="39" spans="1:13" ht="11.1" customHeight="1" x14ac:dyDescent="0.2">
      <c r="A39" s="422" t="s">
        <v>388</v>
      </c>
      <c r="B39" s="115">
        <v>254591</v>
      </c>
      <c r="C39" s="114">
        <v>135460</v>
      </c>
      <c r="D39" s="114">
        <v>119131</v>
      </c>
      <c r="E39" s="114">
        <v>181108</v>
      </c>
      <c r="F39" s="114">
        <v>73483</v>
      </c>
      <c r="G39" s="114">
        <v>26068</v>
      </c>
      <c r="H39" s="114">
        <v>82728</v>
      </c>
      <c r="I39" s="115">
        <v>67580</v>
      </c>
      <c r="J39" s="114">
        <v>45931</v>
      </c>
      <c r="K39" s="114">
        <v>21649</v>
      </c>
      <c r="L39" s="423">
        <v>16742</v>
      </c>
      <c r="M39" s="424">
        <v>15808</v>
      </c>
    </row>
    <row r="40" spans="1:13" ht="11.1" customHeight="1" x14ac:dyDescent="0.2">
      <c r="A40" s="425" t="s">
        <v>389</v>
      </c>
      <c r="B40" s="115">
        <v>258673</v>
      </c>
      <c r="C40" s="114">
        <v>137437</v>
      </c>
      <c r="D40" s="114">
        <v>121236</v>
      </c>
      <c r="E40" s="114">
        <v>184721</v>
      </c>
      <c r="F40" s="114">
        <v>73952</v>
      </c>
      <c r="G40" s="114">
        <v>28881</v>
      </c>
      <c r="H40" s="114">
        <v>83680</v>
      </c>
      <c r="I40" s="115">
        <v>67142</v>
      </c>
      <c r="J40" s="114">
        <v>44739</v>
      </c>
      <c r="K40" s="114">
        <v>22403</v>
      </c>
      <c r="L40" s="423">
        <v>25605</v>
      </c>
      <c r="M40" s="424">
        <v>21887</v>
      </c>
    </row>
    <row r="41" spans="1:13" s="110" customFormat="1" ht="11.1" customHeight="1" x14ac:dyDescent="0.2">
      <c r="A41" s="422" t="s">
        <v>390</v>
      </c>
      <c r="B41" s="115">
        <v>259474</v>
      </c>
      <c r="C41" s="114">
        <v>137309</v>
      </c>
      <c r="D41" s="114">
        <v>122165</v>
      </c>
      <c r="E41" s="114">
        <v>184118</v>
      </c>
      <c r="F41" s="114">
        <v>75356</v>
      </c>
      <c r="G41" s="114">
        <v>28640</v>
      </c>
      <c r="H41" s="114">
        <v>84525</v>
      </c>
      <c r="I41" s="115">
        <v>67854</v>
      </c>
      <c r="J41" s="114">
        <v>45342</v>
      </c>
      <c r="K41" s="114">
        <v>22512</v>
      </c>
      <c r="L41" s="423">
        <v>16165</v>
      </c>
      <c r="M41" s="424">
        <v>16285</v>
      </c>
    </row>
    <row r="42" spans="1:13" ht="15" customHeight="1" x14ac:dyDescent="0.2">
      <c r="A42" s="422" t="s">
        <v>398</v>
      </c>
      <c r="B42" s="115">
        <v>259993</v>
      </c>
      <c r="C42" s="114">
        <v>137902</v>
      </c>
      <c r="D42" s="114">
        <v>122091</v>
      </c>
      <c r="E42" s="114">
        <v>184497</v>
      </c>
      <c r="F42" s="114">
        <v>75496</v>
      </c>
      <c r="G42" s="114">
        <v>27831</v>
      </c>
      <c r="H42" s="114">
        <v>85400</v>
      </c>
      <c r="I42" s="115">
        <v>66801</v>
      </c>
      <c r="J42" s="114">
        <v>44476</v>
      </c>
      <c r="K42" s="114">
        <v>22325</v>
      </c>
      <c r="L42" s="423">
        <v>19370</v>
      </c>
      <c r="M42" s="424">
        <v>18788</v>
      </c>
    </row>
    <row r="43" spans="1:13" ht="11.1" customHeight="1" x14ac:dyDescent="0.2">
      <c r="A43" s="422" t="s">
        <v>388</v>
      </c>
      <c r="B43" s="115">
        <v>260420</v>
      </c>
      <c r="C43" s="114">
        <v>138409</v>
      </c>
      <c r="D43" s="114">
        <v>122011</v>
      </c>
      <c r="E43" s="114">
        <v>184121</v>
      </c>
      <c r="F43" s="114">
        <v>76299</v>
      </c>
      <c r="G43" s="114">
        <v>26851</v>
      </c>
      <c r="H43" s="114">
        <v>86529</v>
      </c>
      <c r="I43" s="115">
        <v>68508</v>
      </c>
      <c r="J43" s="114">
        <v>45487</v>
      </c>
      <c r="K43" s="114">
        <v>23021</v>
      </c>
      <c r="L43" s="423">
        <v>17279</v>
      </c>
      <c r="M43" s="424">
        <v>16986</v>
      </c>
    </row>
    <row r="44" spans="1:13" ht="11.1" customHeight="1" x14ac:dyDescent="0.2">
      <c r="A44" s="422" t="s">
        <v>389</v>
      </c>
      <c r="B44" s="115">
        <v>264716</v>
      </c>
      <c r="C44" s="114">
        <v>140647</v>
      </c>
      <c r="D44" s="114">
        <v>124069</v>
      </c>
      <c r="E44" s="114">
        <v>187960</v>
      </c>
      <c r="F44" s="114">
        <v>76756</v>
      </c>
      <c r="G44" s="114">
        <v>29558</v>
      </c>
      <c r="H44" s="114">
        <v>87289</v>
      </c>
      <c r="I44" s="115">
        <v>67706</v>
      </c>
      <c r="J44" s="114">
        <v>44067</v>
      </c>
      <c r="K44" s="114">
        <v>23639</v>
      </c>
      <c r="L44" s="423">
        <v>25803</v>
      </c>
      <c r="M44" s="424">
        <v>21838</v>
      </c>
    </row>
    <row r="45" spans="1:13" s="110" customFormat="1" ht="11.1" customHeight="1" x14ac:dyDescent="0.2">
      <c r="A45" s="422" t="s">
        <v>390</v>
      </c>
      <c r="B45" s="115">
        <v>264478</v>
      </c>
      <c r="C45" s="114">
        <v>140018</v>
      </c>
      <c r="D45" s="114">
        <v>124460</v>
      </c>
      <c r="E45" s="114">
        <v>186906</v>
      </c>
      <c r="F45" s="114">
        <v>77572</v>
      </c>
      <c r="G45" s="114">
        <v>29052</v>
      </c>
      <c r="H45" s="114">
        <v>87863</v>
      </c>
      <c r="I45" s="115">
        <v>68039</v>
      </c>
      <c r="J45" s="114">
        <v>44703</v>
      </c>
      <c r="K45" s="114">
        <v>23336</v>
      </c>
      <c r="L45" s="423">
        <v>17568</v>
      </c>
      <c r="M45" s="424">
        <v>17823</v>
      </c>
    </row>
    <row r="46" spans="1:13" ht="15" customHeight="1" x14ac:dyDescent="0.2">
      <c r="A46" s="422" t="s">
        <v>399</v>
      </c>
      <c r="B46" s="115">
        <v>264886</v>
      </c>
      <c r="C46" s="114">
        <v>140014</v>
      </c>
      <c r="D46" s="114">
        <v>124872</v>
      </c>
      <c r="E46" s="114">
        <v>187061</v>
      </c>
      <c r="F46" s="114">
        <v>77825</v>
      </c>
      <c r="G46" s="114">
        <v>28494</v>
      </c>
      <c r="H46" s="114">
        <v>88570</v>
      </c>
      <c r="I46" s="115">
        <v>67434</v>
      </c>
      <c r="J46" s="114">
        <v>44102</v>
      </c>
      <c r="K46" s="114">
        <v>23332</v>
      </c>
      <c r="L46" s="423">
        <v>20240</v>
      </c>
      <c r="M46" s="424">
        <v>20011</v>
      </c>
    </row>
    <row r="47" spans="1:13" ht="11.1" customHeight="1" x14ac:dyDescent="0.2">
      <c r="A47" s="422" t="s">
        <v>388</v>
      </c>
      <c r="B47" s="115">
        <v>265990</v>
      </c>
      <c r="C47" s="114">
        <v>140977</v>
      </c>
      <c r="D47" s="114">
        <v>125013</v>
      </c>
      <c r="E47" s="114">
        <v>186738</v>
      </c>
      <c r="F47" s="114">
        <v>79252</v>
      </c>
      <c r="G47" s="114">
        <v>27814</v>
      </c>
      <c r="H47" s="114">
        <v>89413</v>
      </c>
      <c r="I47" s="115">
        <v>69810</v>
      </c>
      <c r="J47" s="114">
        <v>45518</v>
      </c>
      <c r="K47" s="114">
        <v>24292</v>
      </c>
      <c r="L47" s="423">
        <v>17789</v>
      </c>
      <c r="M47" s="424">
        <v>17422</v>
      </c>
    </row>
    <row r="48" spans="1:13" ht="11.1" customHeight="1" x14ac:dyDescent="0.2">
      <c r="A48" s="422" t="s">
        <v>389</v>
      </c>
      <c r="B48" s="115">
        <v>270109</v>
      </c>
      <c r="C48" s="114">
        <v>142974</v>
      </c>
      <c r="D48" s="114">
        <v>127135</v>
      </c>
      <c r="E48" s="114">
        <v>189542</v>
      </c>
      <c r="F48" s="114">
        <v>80567</v>
      </c>
      <c r="G48" s="114">
        <v>30699</v>
      </c>
      <c r="H48" s="114">
        <v>90200</v>
      </c>
      <c r="I48" s="115">
        <v>69161</v>
      </c>
      <c r="J48" s="114">
        <v>44018</v>
      </c>
      <c r="K48" s="114">
        <v>25143</v>
      </c>
      <c r="L48" s="423">
        <v>26690</v>
      </c>
      <c r="M48" s="424">
        <v>23080</v>
      </c>
    </row>
    <row r="49" spans="1:17" s="110" customFormat="1" ht="11.1" customHeight="1" x14ac:dyDescent="0.2">
      <c r="A49" s="422" t="s">
        <v>390</v>
      </c>
      <c r="B49" s="115">
        <v>270728</v>
      </c>
      <c r="C49" s="114">
        <v>142786</v>
      </c>
      <c r="D49" s="114">
        <v>127942</v>
      </c>
      <c r="E49" s="114">
        <v>188518</v>
      </c>
      <c r="F49" s="114">
        <v>82210</v>
      </c>
      <c r="G49" s="114">
        <v>30536</v>
      </c>
      <c r="H49" s="114">
        <v>90575</v>
      </c>
      <c r="I49" s="115">
        <v>69922</v>
      </c>
      <c r="J49" s="114">
        <v>44667</v>
      </c>
      <c r="K49" s="114">
        <v>25255</v>
      </c>
      <c r="L49" s="423">
        <v>18088</v>
      </c>
      <c r="M49" s="424">
        <v>17661</v>
      </c>
    </row>
    <row r="50" spans="1:17" ht="15" customHeight="1" x14ac:dyDescent="0.2">
      <c r="A50" s="422" t="s">
        <v>400</v>
      </c>
      <c r="B50" s="143">
        <v>270879</v>
      </c>
      <c r="C50" s="144">
        <v>143001</v>
      </c>
      <c r="D50" s="144">
        <v>127878</v>
      </c>
      <c r="E50" s="144">
        <v>188564</v>
      </c>
      <c r="F50" s="144">
        <v>82315</v>
      </c>
      <c r="G50" s="144">
        <v>29536</v>
      </c>
      <c r="H50" s="144">
        <v>91139</v>
      </c>
      <c r="I50" s="143">
        <v>67476</v>
      </c>
      <c r="J50" s="144">
        <v>42836</v>
      </c>
      <c r="K50" s="144">
        <v>24640</v>
      </c>
      <c r="L50" s="426">
        <v>20848</v>
      </c>
      <c r="M50" s="427">
        <v>20651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2.2624827284190179</v>
      </c>
      <c r="C6" s="480">
        <f>'Tabelle 3.3'!J11</f>
        <v>6.2283121274134712E-2</v>
      </c>
      <c r="D6" s="481">
        <f t="shared" ref="D6:E9" si="0">IF(OR(AND(B6&gt;=-50,B6&lt;=50),ISNUMBER(B6)=FALSE),B6,"")</f>
        <v>2.2624827284190179</v>
      </c>
      <c r="E6" s="481">
        <f t="shared" si="0"/>
        <v>6.2283121274134712E-2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2.2624827284190179</v>
      </c>
      <c r="C14" s="480">
        <f>'Tabelle 3.3'!J11</f>
        <v>6.2283121274134712E-2</v>
      </c>
      <c r="D14" s="481">
        <f>IF(OR(AND(B14&gt;=-50,B14&lt;=50),ISNUMBER(B14)=FALSE),B14,"")</f>
        <v>2.2624827284190179</v>
      </c>
      <c r="E14" s="481">
        <f>IF(OR(AND(C14&gt;=-50,C14&lt;=50),ISNUMBER(C14)=FALSE),C14,"")</f>
        <v>6.2283121274134712E-2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5.5643044619422568</v>
      </c>
      <c r="C15" s="480">
        <f>'Tabelle 3.3'!J12</f>
        <v>1.8093249826026443</v>
      </c>
      <c r="D15" s="481">
        <f t="shared" ref="D15:E45" si="3">IF(OR(AND(B15&gt;=-50,B15&lt;=50),ISNUMBER(B15)=FALSE),B15,"")</f>
        <v>5.5643044619422568</v>
      </c>
      <c r="E15" s="481">
        <f t="shared" si="3"/>
        <v>1.8093249826026443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0.26666666666666666</v>
      </c>
      <c r="C16" s="480">
        <f>'Tabelle 3.3'!J13</f>
        <v>-8.0769230769230766</v>
      </c>
      <c r="D16" s="481">
        <f t="shared" si="3"/>
        <v>0.26666666666666666</v>
      </c>
      <c r="E16" s="481">
        <f t="shared" si="3"/>
        <v>-8.0769230769230766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2.648538889379359E-2</v>
      </c>
      <c r="C17" s="480">
        <f>'Tabelle 3.3'!J14</f>
        <v>-5.2247587667686517</v>
      </c>
      <c r="D17" s="481">
        <f t="shared" si="3"/>
        <v>2.648538889379359E-2</v>
      </c>
      <c r="E17" s="481">
        <f t="shared" si="3"/>
        <v>-5.2247587667686517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1.0950116137595398</v>
      </c>
      <c r="C18" s="480">
        <f>'Tabelle 3.3'!J15</f>
        <v>-10.232067510548523</v>
      </c>
      <c r="D18" s="481">
        <f t="shared" si="3"/>
        <v>1.0950116137595398</v>
      </c>
      <c r="E18" s="481">
        <f t="shared" si="3"/>
        <v>-10.232067510548523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-0.16876280789167036</v>
      </c>
      <c r="C19" s="480">
        <f>'Tabelle 3.3'!J16</f>
        <v>-4.2077922077922079</v>
      </c>
      <c r="D19" s="481">
        <f t="shared" si="3"/>
        <v>-0.16876280789167036</v>
      </c>
      <c r="E19" s="481">
        <f t="shared" si="3"/>
        <v>-4.2077922077922079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-0.39543057996485059</v>
      </c>
      <c r="C20" s="480">
        <f>'Tabelle 3.3'!J17</f>
        <v>12.383177570093459</v>
      </c>
      <c r="D20" s="481">
        <f t="shared" si="3"/>
        <v>-0.39543057996485059</v>
      </c>
      <c r="E20" s="481">
        <f t="shared" si="3"/>
        <v>12.383177570093459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3.6021058464948741</v>
      </c>
      <c r="C21" s="480">
        <f>'Tabelle 3.3'!J18</f>
        <v>-0.88633993743482797</v>
      </c>
      <c r="D21" s="481">
        <f t="shared" si="3"/>
        <v>3.6021058464948741</v>
      </c>
      <c r="E21" s="481">
        <f t="shared" si="3"/>
        <v>-0.88633993743482797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2.2029808374733855</v>
      </c>
      <c r="C22" s="480">
        <f>'Tabelle 3.3'!J19</f>
        <v>15.917375455650062</v>
      </c>
      <c r="D22" s="481">
        <f t="shared" si="3"/>
        <v>2.2029808374733855</v>
      </c>
      <c r="E22" s="481">
        <f t="shared" si="3"/>
        <v>15.917375455650062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2.5471584765108735</v>
      </c>
      <c r="C23" s="480">
        <f>'Tabelle 3.3'!J20</f>
        <v>-2.0700037636432067</v>
      </c>
      <c r="D23" s="481">
        <f t="shared" si="3"/>
        <v>2.5471584765108735</v>
      </c>
      <c r="E23" s="481">
        <f t="shared" si="3"/>
        <v>-2.0700037636432067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-0.98384728340675476</v>
      </c>
      <c r="C24" s="480">
        <f>'Tabelle 3.3'!J21</f>
        <v>-12.34503594124388</v>
      </c>
      <c r="D24" s="481">
        <f t="shared" si="3"/>
        <v>-0.98384728340675476</v>
      </c>
      <c r="E24" s="481">
        <f t="shared" si="3"/>
        <v>-12.34503594124388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2.2923115535848742</v>
      </c>
      <c r="C25" s="480">
        <f>'Tabelle 3.3'!J22</f>
        <v>-8.6572438162544163</v>
      </c>
      <c r="D25" s="481">
        <f t="shared" si="3"/>
        <v>2.2923115535848742</v>
      </c>
      <c r="E25" s="481">
        <f t="shared" si="3"/>
        <v>-8.6572438162544163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1.984392419175028</v>
      </c>
      <c r="C26" s="480">
        <f>'Tabelle 3.3'!J23</f>
        <v>3.9933444259567388</v>
      </c>
      <c r="D26" s="481">
        <f t="shared" si="3"/>
        <v>1.984392419175028</v>
      </c>
      <c r="E26" s="481">
        <f t="shared" si="3"/>
        <v>3.9933444259567388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7.6515066019636606</v>
      </c>
      <c r="C27" s="480">
        <f>'Tabelle 3.3'!J24</f>
        <v>0.19884668920262477</v>
      </c>
      <c r="D27" s="481">
        <f t="shared" si="3"/>
        <v>7.6515066019636606</v>
      </c>
      <c r="E27" s="481">
        <f t="shared" si="3"/>
        <v>0.19884668920262477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3.2744900759169489</v>
      </c>
      <c r="C28" s="480">
        <f>'Tabelle 3.3'!J25</f>
        <v>1.5223097112860893</v>
      </c>
      <c r="D28" s="481">
        <f t="shared" si="3"/>
        <v>3.2744900759169489</v>
      </c>
      <c r="E28" s="481">
        <f t="shared" si="3"/>
        <v>1.5223097112860893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-4.9905956112852667</v>
      </c>
      <c r="C29" s="480">
        <f>'Tabelle 3.3'!J26</f>
        <v>-9.5558546433378204</v>
      </c>
      <c r="D29" s="481">
        <f t="shared" si="3"/>
        <v>-4.9905956112852667</v>
      </c>
      <c r="E29" s="481">
        <f t="shared" si="3"/>
        <v>-9.5558546433378204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3.0205082478823004</v>
      </c>
      <c r="C30" s="480">
        <f>'Tabelle 3.3'!J27</f>
        <v>-4.1589648798521255</v>
      </c>
      <c r="D30" s="481">
        <f t="shared" si="3"/>
        <v>3.0205082478823004</v>
      </c>
      <c r="E30" s="481">
        <f t="shared" si="3"/>
        <v>-4.1589648798521255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3.4786678106231963</v>
      </c>
      <c r="C31" s="480">
        <f>'Tabelle 3.3'!J28</f>
        <v>-1.4228187919463087</v>
      </c>
      <c r="D31" s="481">
        <f t="shared" si="3"/>
        <v>3.4786678106231963</v>
      </c>
      <c r="E31" s="481">
        <f t="shared" si="3"/>
        <v>-1.4228187919463087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2.5121003476719612</v>
      </c>
      <c r="C32" s="480">
        <f>'Tabelle 3.3'!J29</f>
        <v>1.7894492214733906</v>
      </c>
      <c r="D32" s="481">
        <f t="shared" si="3"/>
        <v>2.5121003476719612</v>
      </c>
      <c r="E32" s="481">
        <f t="shared" si="3"/>
        <v>1.7894492214733906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3.7133482631112962</v>
      </c>
      <c r="C33" s="480">
        <f>'Tabelle 3.3'!J30</f>
        <v>-1.8286488316965797</v>
      </c>
      <c r="D33" s="481">
        <f t="shared" si="3"/>
        <v>3.7133482631112962</v>
      </c>
      <c r="E33" s="481">
        <f t="shared" si="3"/>
        <v>-1.8286488316965797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2.208818282219013</v>
      </c>
      <c r="C34" s="480">
        <f>'Tabelle 3.3'!J31</f>
        <v>-2.2286215099536748</v>
      </c>
      <c r="D34" s="481">
        <f t="shared" si="3"/>
        <v>2.208818282219013</v>
      </c>
      <c r="E34" s="481">
        <f t="shared" si="3"/>
        <v>-2.2286215099536748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5.5643044619422568</v>
      </c>
      <c r="C37" s="480">
        <f>'Tabelle 3.3'!J34</f>
        <v>1.8093249826026443</v>
      </c>
      <c r="D37" s="481">
        <f t="shared" si="3"/>
        <v>5.5643044619422568</v>
      </c>
      <c r="E37" s="481">
        <f t="shared" si="3"/>
        <v>1.8093249826026443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0.69064022853301965</v>
      </c>
      <c r="C38" s="480">
        <f>'Tabelle 3.3'!J35</f>
        <v>-4.0454333281468804</v>
      </c>
      <c r="D38" s="481">
        <f t="shared" si="3"/>
        <v>0.69064022853301965</v>
      </c>
      <c r="E38" s="481">
        <f t="shared" si="3"/>
        <v>-4.0454333281468804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2.6912926166382434</v>
      </c>
      <c r="C39" s="480">
        <f>'Tabelle 3.3'!J36</f>
        <v>0.4650069667108731</v>
      </c>
      <c r="D39" s="481">
        <f t="shared" si="3"/>
        <v>2.6912926166382434</v>
      </c>
      <c r="E39" s="481">
        <f t="shared" si="3"/>
        <v>0.4650069667108731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2.6912926166382434</v>
      </c>
      <c r="C45" s="480">
        <f>'Tabelle 3.3'!J36</f>
        <v>0.4650069667108731</v>
      </c>
      <c r="D45" s="481">
        <f t="shared" si="3"/>
        <v>2.6912926166382434</v>
      </c>
      <c r="E45" s="481">
        <f t="shared" si="3"/>
        <v>0.4650069667108731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237811</v>
      </c>
      <c r="C51" s="487">
        <v>46089</v>
      </c>
      <c r="D51" s="487">
        <v>19505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238386</v>
      </c>
      <c r="C52" s="487">
        <v>47240</v>
      </c>
      <c r="D52" s="487">
        <v>19787</v>
      </c>
      <c r="E52" s="488">
        <f t="shared" ref="E52:G70" si="11">IF($A$51=37802,IF(COUNTBLANK(B$51:B$70)&gt;0,#N/A,B52/B$51*100),IF(COUNTBLANK(B$51:B$75)&gt;0,#N/A,B52/B$51*100))</f>
        <v>100.24178864728712</v>
      </c>
      <c r="F52" s="488">
        <f t="shared" si="11"/>
        <v>102.4973420989824</v>
      </c>
      <c r="G52" s="488">
        <f t="shared" si="11"/>
        <v>101.44578313253012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242987</v>
      </c>
      <c r="C53" s="487">
        <v>46425</v>
      </c>
      <c r="D53" s="487">
        <v>20509</v>
      </c>
      <c r="E53" s="488">
        <f t="shared" si="11"/>
        <v>102.17651832757946</v>
      </c>
      <c r="F53" s="488">
        <f t="shared" si="11"/>
        <v>100.72902427911214</v>
      </c>
      <c r="G53" s="488">
        <f t="shared" si="11"/>
        <v>105.14739810305049</v>
      </c>
      <c r="H53" s="489">
        <f>IF(ISERROR(L53)=TRUE,IF(MONTH(A53)=MONTH(MAX(A$51:A$75)),A53,""),"")</f>
        <v>41883</v>
      </c>
      <c r="I53" s="488">
        <f t="shared" si="12"/>
        <v>102.17651832757946</v>
      </c>
      <c r="J53" s="488">
        <f t="shared" si="10"/>
        <v>100.72902427911214</v>
      </c>
      <c r="K53" s="488">
        <f t="shared" si="10"/>
        <v>105.14739810305049</v>
      </c>
      <c r="L53" s="488" t="e">
        <f t="shared" si="13"/>
        <v>#N/A</v>
      </c>
    </row>
    <row r="54" spans="1:14" ht="15" customHeight="1" x14ac:dyDescent="0.2">
      <c r="A54" s="490" t="s">
        <v>463</v>
      </c>
      <c r="B54" s="487">
        <v>242206</v>
      </c>
      <c r="C54" s="487">
        <v>46926</v>
      </c>
      <c r="D54" s="487">
        <v>20267</v>
      </c>
      <c r="E54" s="488">
        <f t="shared" si="11"/>
        <v>101.84810626926424</v>
      </c>
      <c r="F54" s="488">
        <f t="shared" si="11"/>
        <v>101.81605155243116</v>
      </c>
      <c r="G54" s="488">
        <f t="shared" si="11"/>
        <v>103.90669059215585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243446</v>
      </c>
      <c r="C55" s="487">
        <v>45633</v>
      </c>
      <c r="D55" s="487">
        <v>19925</v>
      </c>
      <c r="E55" s="488">
        <f t="shared" si="11"/>
        <v>102.36952874341389</v>
      </c>
      <c r="F55" s="488">
        <f t="shared" si="11"/>
        <v>99.010609906919228</v>
      </c>
      <c r="G55" s="488">
        <f t="shared" si="11"/>
        <v>102.15329402717252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243746</v>
      </c>
      <c r="C56" s="487">
        <v>46548</v>
      </c>
      <c r="D56" s="487">
        <v>20380</v>
      </c>
      <c r="E56" s="488">
        <f t="shared" si="11"/>
        <v>102.49567934199848</v>
      </c>
      <c r="F56" s="488">
        <f t="shared" si="11"/>
        <v>100.99589923843</v>
      </c>
      <c r="G56" s="488">
        <f t="shared" si="11"/>
        <v>104.48602922327608</v>
      </c>
      <c r="H56" s="489" t="str">
        <f t="shared" si="14"/>
        <v/>
      </c>
      <c r="I56" s="488" t="str">
        <f t="shared" si="12"/>
        <v/>
      </c>
      <c r="J56" s="488" t="str">
        <f t="shared" si="10"/>
        <v/>
      </c>
      <c r="K56" s="488" t="str">
        <f t="shared" si="10"/>
        <v/>
      </c>
      <c r="L56" s="488" t="e">
        <f t="shared" si="13"/>
        <v>#N/A</v>
      </c>
    </row>
    <row r="57" spans="1:14" ht="15" customHeight="1" x14ac:dyDescent="0.2">
      <c r="A57" s="490">
        <v>42248</v>
      </c>
      <c r="B57" s="487">
        <v>248348</v>
      </c>
      <c r="C57" s="487">
        <v>45143</v>
      </c>
      <c r="D57" s="487">
        <v>20966</v>
      </c>
      <c r="E57" s="488">
        <f t="shared" si="11"/>
        <v>104.43082952428608</v>
      </c>
      <c r="F57" s="488">
        <f t="shared" si="11"/>
        <v>97.947449499880662</v>
      </c>
      <c r="G57" s="488">
        <f t="shared" si="11"/>
        <v>107.49038708023583</v>
      </c>
      <c r="H57" s="489">
        <f t="shared" si="14"/>
        <v>42248</v>
      </c>
      <c r="I57" s="488">
        <f t="shared" si="12"/>
        <v>104.43082952428608</v>
      </c>
      <c r="J57" s="488">
        <f t="shared" si="10"/>
        <v>97.947449499880662</v>
      </c>
      <c r="K57" s="488">
        <f t="shared" si="10"/>
        <v>107.49038708023583</v>
      </c>
      <c r="L57" s="488" t="e">
        <f t="shared" si="13"/>
        <v>#N/A</v>
      </c>
    </row>
    <row r="58" spans="1:14" ht="15" customHeight="1" x14ac:dyDescent="0.2">
      <c r="A58" s="490" t="s">
        <v>466</v>
      </c>
      <c r="B58" s="487">
        <v>247926</v>
      </c>
      <c r="C58" s="487">
        <v>45682</v>
      </c>
      <c r="D58" s="487">
        <v>20775</v>
      </c>
      <c r="E58" s="488">
        <f t="shared" si="11"/>
        <v>104.25337768227709</v>
      </c>
      <c r="F58" s="488">
        <f t="shared" si="11"/>
        <v>99.116925947623074</v>
      </c>
      <c r="G58" s="488">
        <f t="shared" si="11"/>
        <v>106.51115098692642</v>
      </c>
      <c r="H58" s="489" t="str">
        <f t="shared" si="14"/>
        <v/>
      </c>
      <c r="I58" s="488" t="str">
        <f t="shared" si="12"/>
        <v/>
      </c>
      <c r="J58" s="488" t="str">
        <f t="shared" si="10"/>
        <v/>
      </c>
      <c r="K58" s="488" t="str">
        <f t="shared" si="10"/>
        <v/>
      </c>
      <c r="L58" s="488" t="e">
        <f t="shared" si="13"/>
        <v>#N/A</v>
      </c>
    </row>
    <row r="59" spans="1:14" ht="15" customHeight="1" x14ac:dyDescent="0.2">
      <c r="A59" s="490" t="s">
        <v>467</v>
      </c>
      <c r="B59" s="487">
        <v>247844</v>
      </c>
      <c r="C59" s="487">
        <v>44760</v>
      </c>
      <c r="D59" s="487">
        <v>20393</v>
      </c>
      <c r="E59" s="488">
        <f t="shared" si="11"/>
        <v>104.21889651866398</v>
      </c>
      <c r="F59" s="488">
        <f t="shared" si="11"/>
        <v>97.116448610297468</v>
      </c>
      <c r="G59" s="488">
        <f t="shared" si="11"/>
        <v>104.5526788003076</v>
      </c>
      <c r="H59" s="489" t="str">
        <f t="shared" si="14"/>
        <v/>
      </c>
      <c r="I59" s="488" t="str">
        <f t="shared" si="12"/>
        <v/>
      </c>
      <c r="J59" s="488" t="str">
        <f t="shared" si="10"/>
        <v/>
      </c>
      <c r="K59" s="488" t="str">
        <f t="shared" si="10"/>
        <v/>
      </c>
      <c r="L59" s="488" t="e">
        <f t="shared" si="13"/>
        <v>#N/A</v>
      </c>
    </row>
    <row r="60" spans="1:14" ht="15" customHeight="1" x14ac:dyDescent="0.2">
      <c r="A60" s="490" t="s">
        <v>468</v>
      </c>
      <c r="B60" s="487">
        <v>248666</v>
      </c>
      <c r="C60" s="487">
        <v>45870</v>
      </c>
      <c r="D60" s="487">
        <v>20771</v>
      </c>
      <c r="E60" s="488">
        <f t="shared" si="11"/>
        <v>104.56454915878577</v>
      </c>
      <c r="F60" s="488">
        <f t="shared" si="11"/>
        <v>99.524832389507253</v>
      </c>
      <c r="G60" s="488">
        <f t="shared" si="11"/>
        <v>106.49064342476289</v>
      </c>
      <c r="H60" s="489" t="str">
        <f t="shared" si="14"/>
        <v/>
      </c>
      <c r="I60" s="488" t="str">
        <f t="shared" si="12"/>
        <v/>
      </c>
      <c r="J60" s="488" t="str">
        <f t="shared" si="10"/>
        <v/>
      </c>
      <c r="K60" s="488" t="str">
        <f t="shared" si="10"/>
        <v/>
      </c>
      <c r="L60" s="488" t="e">
        <f t="shared" si="13"/>
        <v>#N/A</v>
      </c>
    </row>
    <row r="61" spans="1:14" ht="15" customHeight="1" x14ac:dyDescent="0.2">
      <c r="A61" s="490">
        <v>42614</v>
      </c>
      <c r="B61" s="487">
        <v>253690</v>
      </c>
      <c r="C61" s="487">
        <v>44644</v>
      </c>
      <c r="D61" s="487">
        <v>21505</v>
      </c>
      <c r="E61" s="488">
        <f t="shared" si="11"/>
        <v>106.67715118308236</v>
      </c>
      <c r="F61" s="488">
        <f t="shared" si="11"/>
        <v>96.864761656794457</v>
      </c>
      <c r="G61" s="488">
        <f t="shared" si="11"/>
        <v>110.25378108177391</v>
      </c>
      <c r="H61" s="489">
        <f t="shared" si="14"/>
        <v>42614</v>
      </c>
      <c r="I61" s="488">
        <f t="shared" si="12"/>
        <v>106.67715118308236</v>
      </c>
      <c r="J61" s="488">
        <f t="shared" si="10"/>
        <v>96.864761656794457</v>
      </c>
      <c r="K61" s="488">
        <f t="shared" si="10"/>
        <v>110.25378108177391</v>
      </c>
      <c r="L61" s="488" t="e">
        <f t="shared" si="13"/>
        <v>#N/A</v>
      </c>
    </row>
    <row r="62" spans="1:14" ht="15" customHeight="1" x14ac:dyDescent="0.2">
      <c r="A62" s="490" t="s">
        <v>469</v>
      </c>
      <c r="B62" s="487">
        <v>253544</v>
      </c>
      <c r="C62" s="487">
        <v>45559</v>
      </c>
      <c r="D62" s="487">
        <v>21403</v>
      </c>
      <c r="E62" s="488">
        <f t="shared" si="11"/>
        <v>106.6157578917712</v>
      </c>
      <c r="F62" s="488">
        <f t="shared" si="11"/>
        <v>98.850050988305242</v>
      </c>
      <c r="G62" s="488">
        <f t="shared" si="11"/>
        <v>109.73083824660344</v>
      </c>
      <c r="H62" s="489" t="str">
        <f t="shared" si="14"/>
        <v/>
      </c>
      <c r="I62" s="488" t="str">
        <f t="shared" si="12"/>
        <v/>
      </c>
      <c r="J62" s="488" t="str">
        <f t="shared" si="10"/>
        <v/>
      </c>
      <c r="K62" s="488" t="str">
        <f t="shared" si="10"/>
        <v/>
      </c>
      <c r="L62" s="488" t="e">
        <f t="shared" si="13"/>
        <v>#N/A</v>
      </c>
    </row>
    <row r="63" spans="1:14" ht="15" customHeight="1" x14ac:dyDescent="0.2">
      <c r="A63" s="490" t="s">
        <v>470</v>
      </c>
      <c r="B63" s="487">
        <v>253632</v>
      </c>
      <c r="C63" s="487">
        <v>44772</v>
      </c>
      <c r="D63" s="487">
        <v>21161</v>
      </c>
      <c r="E63" s="488">
        <f t="shared" si="11"/>
        <v>106.65276206735601</v>
      </c>
      <c r="F63" s="488">
        <f t="shared" si="11"/>
        <v>97.142485191694334</v>
      </c>
      <c r="G63" s="488">
        <f t="shared" si="11"/>
        <v>108.49013073570879</v>
      </c>
      <c r="H63" s="489" t="str">
        <f t="shared" si="14"/>
        <v/>
      </c>
      <c r="I63" s="488" t="str">
        <f t="shared" si="12"/>
        <v/>
      </c>
      <c r="J63" s="488" t="str">
        <f t="shared" si="10"/>
        <v/>
      </c>
      <c r="K63" s="488" t="str">
        <f t="shared" si="10"/>
        <v/>
      </c>
      <c r="L63" s="488" t="e">
        <f t="shared" si="13"/>
        <v>#N/A</v>
      </c>
    </row>
    <row r="64" spans="1:14" ht="15" customHeight="1" x14ac:dyDescent="0.2">
      <c r="A64" s="490" t="s">
        <v>471</v>
      </c>
      <c r="B64" s="487">
        <v>254591</v>
      </c>
      <c r="C64" s="487">
        <v>45931</v>
      </c>
      <c r="D64" s="487">
        <v>21649</v>
      </c>
      <c r="E64" s="488">
        <f t="shared" si="11"/>
        <v>107.05602348083141</v>
      </c>
      <c r="F64" s="488">
        <f t="shared" si="11"/>
        <v>99.657185011607979</v>
      </c>
      <c r="G64" s="488">
        <f t="shared" si="11"/>
        <v>110.99205331966162</v>
      </c>
      <c r="H64" s="489" t="str">
        <f t="shared" si="14"/>
        <v/>
      </c>
      <c r="I64" s="488" t="str">
        <f t="shared" si="12"/>
        <v/>
      </c>
      <c r="J64" s="488" t="str">
        <f t="shared" si="10"/>
        <v/>
      </c>
      <c r="K64" s="488" t="str">
        <f t="shared" si="10"/>
        <v/>
      </c>
      <c r="L64" s="488" t="e">
        <f t="shared" si="13"/>
        <v>#N/A</v>
      </c>
    </row>
    <row r="65" spans="1:12" ht="15" customHeight="1" x14ac:dyDescent="0.2">
      <c r="A65" s="490">
        <v>42979</v>
      </c>
      <c r="B65" s="487">
        <v>258673</v>
      </c>
      <c r="C65" s="487">
        <v>44739</v>
      </c>
      <c r="D65" s="487">
        <v>22403</v>
      </c>
      <c r="E65" s="488">
        <f t="shared" si="11"/>
        <v>108.77251262557242</v>
      </c>
      <c r="F65" s="488">
        <f t="shared" si="11"/>
        <v>97.070884592852963</v>
      </c>
      <c r="G65" s="488">
        <f t="shared" si="11"/>
        <v>114.85772878749039</v>
      </c>
      <c r="H65" s="489">
        <f t="shared" si="14"/>
        <v>42979</v>
      </c>
      <c r="I65" s="488">
        <f t="shared" si="12"/>
        <v>108.77251262557242</v>
      </c>
      <c r="J65" s="488">
        <f t="shared" si="10"/>
        <v>97.070884592852963</v>
      </c>
      <c r="K65" s="488">
        <f t="shared" si="10"/>
        <v>114.85772878749039</v>
      </c>
      <c r="L65" s="488" t="e">
        <f t="shared" si="13"/>
        <v>#N/A</v>
      </c>
    </row>
    <row r="66" spans="1:12" ht="15" customHeight="1" x14ac:dyDescent="0.2">
      <c r="A66" s="490" t="s">
        <v>472</v>
      </c>
      <c r="B66" s="487">
        <v>259474</v>
      </c>
      <c r="C66" s="487">
        <v>45342</v>
      </c>
      <c r="D66" s="487">
        <v>22512</v>
      </c>
      <c r="E66" s="488">
        <f t="shared" si="11"/>
        <v>109.10933472379327</v>
      </c>
      <c r="F66" s="488">
        <f t="shared" si="11"/>
        <v>98.379222808045313</v>
      </c>
      <c r="G66" s="488">
        <f t="shared" si="11"/>
        <v>115.41655985644705</v>
      </c>
      <c r="H66" s="489" t="str">
        <f t="shared" si="14"/>
        <v/>
      </c>
      <c r="I66" s="488" t="str">
        <f t="shared" si="12"/>
        <v/>
      </c>
      <c r="J66" s="488" t="str">
        <f t="shared" si="10"/>
        <v/>
      </c>
      <c r="K66" s="488" t="str">
        <f t="shared" si="10"/>
        <v/>
      </c>
      <c r="L66" s="488" t="e">
        <f t="shared" si="13"/>
        <v>#N/A</v>
      </c>
    </row>
    <row r="67" spans="1:12" ht="15" customHeight="1" x14ac:dyDescent="0.2">
      <c r="A67" s="490" t="s">
        <v>473</v>
      </c>
      <c r="B67" s="487">
        <v>259993</v>
      </c>
      <c r="C67" s="487">
        <v>44476</v>
      </c>
      <c r="D67" s="487">
        <v>22325</v>
      </c>
      <c r="E67" s="488">
        <f t="shared" si="11"/>
        <v>109.3275752593446</v>
      </c>
      <c r="F67" s="488">
        <f t="shared" si="11"/>
        <v>96.500249517238387</v>
      </c>
      <c r="G67" s="488">
        <f t="shared" si="11"/>
        <v>114.45783132530121</v>
      </c>
      <c r="H67" s="489" t="str">
        <f t="shared" si="14"/>
        <v/>
      </c>
      <c r="I67" s="488" t="str">
        <f t="shared" si="12"/>
        <v/>
      </c>
      <c r="J67" s="488" t="str">
        <f t="shared" si="12"/>
        <v/>
      </c>
      <c r="K67" s="488" t="str">
        <f t="shared" si="12"/>
        <v/>
      </c>
      <c r="L67" s="488" t="e">
        <f t="shared" si="13"/>
        <v>#N/A</v>
      </c>
    </row>
    <row r="68" spans="1:12" ht="15" customHeight="1" x14ac:dyDescent="0.2">
      <c r="A68" s="490" t="s">
        <v>474</v>
      </c>
      <c r="B68" s="487">
        <v>260420</v>
      </c>
      <c r="C68" s="487">
        <v>45487</v>
      </c>
      <c r="D68" s="487">
        <v>23021</v>
      </c>
      <c r="E68" s="488">
        <f t="shared" si="11"/>
        <v>109.50712961133</v>
      </c>
      <c r="F68" s="488">
        <f t="shared" si="11"/>
        <v>98.693831499924059</v>
      </c>
      <c r="G68" s="488">
        <f t="shared" si="11"/>
        <v>118.02614714175851</v>
      </c>
      <c r="H68" s="489" t="str">
        <f t="shared" si="14"/>
        <v/>
      </c>
      <c r="I68" s="488" t="str">
        <f t="shared" si="12"/>
        <v/>
      </c>
      <c r="J68" s="488" t="str">
        <f t="shared" si="12"/>
        <v/>
      </c>
      <c r="K68" s="488" t="str">
        <f t="shared" si="12"/>
        <v/>
      </c>
      <c r="L68" s="488" t="e">
        <f t="shared" si="13"/>
        <v>#N/A</v>
      </c>
    </row>
    <row r="69" spans="1:12" ht="15" customHeight="1" x14ac:dyDescent="0.2">
      <c r="A69" s="490">
        <v>43344</v>
      </c>
      <c r="B69" s="487">
        <v>264716</v>
      </c>
      <c r="C69" s="487">
        <v>44067</v>
      </c>
      <c r="D69" s="487">
        <v>23639</v>
      </c>
      <c r="E69" s="488">
        <f t="shared" si="11"/>
        <v>111.31360618306134</v>
      </c>
      <c r="F69" s="488">
        <f t="shared" si="11"/>
        <v>95.612836034628657</v>
      </c>
      <c r="G69" s="488">
        <f t="shared" si="11"/>
        <v>121.19456549602666</v>
      </c>
      <c r="H69" s="489">
        <f t="shared" si="14"/>
        <v>43344</v>
      </c>
      <c r="I69" s="488">
        <f t="shared" si="12"/>
        <v>111.31360618306134</v>
      </c>
      <c r="J69" s="488">
        <f t="shared" si="12"/>
        <v>95.612836034628657</v>
      </c>
      <c r="K69" s="488">
        <f t="shared" si="12"/>
        <v>121.19456549602666</v>
      </c>
      <c r="L69" s="488" t="e">
        <f t="shared" si="13"/>
        <v>#N/A</v>
      </c>
    </row>
    <row r="70" spans="1:12" ht="15" customHeight="1" x14ac:dyDescent="0.2">
      <c r="A70" s="490" t="s">
        <v>475</v>
      </c>
      <c r="B70" s="487">
        <v>264478</v>
      </c>
      <c r="C70" s="487">
        <v>44703</v>
      </c>
      <c r="D70" s="487">
        <v>23336</v>
      </c>
      <c r="E70" s="488">
        <f t="shared" si="11"/>
        <v>111.21352670818423</v>
      </c>
      <c r="F70" s="488">
        <f t="shared" si="11"/>
        <v>96.992774848662364</v>
      </c>
      <c r="G70" s="488">
        <f t="shared" si="11"/>
        <v>119.64111766213792</v>
      </c>
      <c r="H70" s="489" t="str">
        <f t="shared" si="14"/>
        <v/>
      </c>
      <c r="I70" s="488" t="str">
        <f t="shared" si="12"/>
        <v/>
      </c>
      <c r="J70" s="488" t="str">
        <f t="shared" si="12"/>
        <v/>
      </c>
      <c r="K70" s="488" t="str">
        <f t="shared" si="12"/>
        <v/>
      </c>
      <c r="L70" s="488" t="e">
        <f t="shared" si="13"/>
        <v>#N/A</v>
      </c>
    </row>
    <row r="71" spans="1:12" ht="15" customHeight="1" x14ac:dyDescent="0.2">
      <c r="A71" s="490" t="s">
        <v>476</v>
      </c>
      <c r="B71" s="487">
        <v>264886</v>
      </c>
      <c r="C71" s="487">
        <v>44102</v>
      </c>
      <c r="D71" s="487">
        <v>23332</v>
      </c>
      <c r="E71" s="491">
        <f t="shared" ref="E71:G75" si="15">IF($A$51=37802,IF(COUNTBLANK(B$51:B$70)&gt;0,#N/A,IF(ISBLANK(B71)=FALSE,B71/B$51*100,#N/A)),IF(COUNTBLANK(B$51:B$75)&gt;0,#N/A,B71/B$51*100))</f>
        <v>111.38509152225929</v>
      </c>
      <c r="F71" s="491">
        <f t="shared" si="15"/>
        <v>95.688776063702846</v>
      </c>
      <c r="G71" s="491">
        <f t="shared" si="15"/>
        <v>119.62061009997436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265990</v>
      </c>
      <c r="C72" s="487">
        <v>45518</v>
      </c>
      <c r="D72" s="487">
        <v>24292</v>
      </c>
      <c r="E72" s="491">
        <f t="shared" si="15"/>
        <v>111.84932572505058</v>
      </c>
      <c r="F72" s="491">
        <f t="shared" si="15"/>
        <v>98.761092668532626</v>
      </c>
      <c r="G72" s="491">
        <f t="shared" si="15"/>
        <v>124.54242501922583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270109</v>
      </c>
      <c r="C73" s="487">
        <v>44018</v>
      </c>
      <c r="D73" s="487">
        <v>25143</v>
      </c>
      <c r="E73" s="491">
        <f t="shared" si="15"/>
        <v>113.58137344361698</v>
      </c>
      <c r="F73" s="491">
        <f t="shared" si="15"/>
        <v>95.506519993924798</v>
      </c>
      <c r="G73" s="491">
        <f t="shared" si="15"/>
        <v>128.90540886952064</v>
      </c>
      <c r="H73" s="492">
        <f>IF(A$51=37802,IF(ISERROR(L73)=TRUE,IF(ISBLANK(A73)=FALSE,IF(MONTH(A73)=MONTH(MAX(A$51:A$75)),A73,""),""),""),IF(ISERROR(L73)=TRUE,IF(MONTH(A73)=MONTH(MAX(A$51:A$75)),A73,""),""))</f>
        <v>43709</v>
      </c>
      <c r="I73" s="488">
        <f t="shared" si="12"/>
        <v>113.58137344361698</v>
      </c>
      <c r="J73" s="488">
        <f t="shared" si="12"/>
        <v>95.506519993924798</v>
      </c>
      <c r="K73" s="488">
        <f t="shared" si="12"/>
        <v>128.90540886952064</v>
      </c>
      <c r="L73" s="488" t="e">
        <f t="shared" si="13"/>
        <v>#N/A</v>
      </c>
    </row>
    <row r="74" spans="1:12" ht="15" customHeight="1" x14ac:dyDescent="0.2">
      <c r="A74" s="490" t="s">
        <v>478</v>
      </c>
      <c r="B74" s="487">
        <v>270728</v>
      </c>
      <c r="C74" s="487">
        <v>44667</v>
      </c>
      <c r="D74" s="487">
        <v>25255</v>
      </c>
      <c r="E74" s="491">
        <f t="shared" si="15"/>
        <v>113.84166417869652</v>
      </c>
      <c r="F74" s="491">
        <f t="shared" si="15"/>
        <v>96.91466510447178</v>
      </c>
      <c r="G74" s="491">
        <f t="shared" si="15"/>
        <v>129.47962061009997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270879</v>
      </c>
      <c r="C75" s="493">
        <v>42836</v>
      </c>
      <c r="D75" s="493">
        <v>24640</v>
      </c>
      <c r="E75" s="491">
        <f t="shared" si="15"/>
        <v>113.90515997998409</v>
      </c>
      <c r="F75" s="491">
        <f t="shared" si="15"/>
        <v>92.94191672633383</v>
      </c>
      <c r="G75" s="491">
        <f t="shared" si="15"/>
        <v>126.3265829274545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113.58137344361698</v>
      </c>
      <c r="J77" s="488">
        <f>IF(J75&lt;&gt;"",J75,IF(J74&lt;&gt;"",J74,IF(J73&lt;&gt;"",J73,IF(J72&lt;&gt;"",J72,IF(J71&lt;&gt;"",J71,IF(J70&lt;&gt;"",J70,""))))))</f>
        <v>95.506519993924798</v>
      </c>
      <c r="K77" s="488">
        <f>IF(K75&lt;&gt;"",K75,IF(K74&lt;&gt;"",K74,IF(K73&lt;&gt;"",K73,IF(K72&lt;&gt;"",K72,IF(K71&lt;&gt;"",K71,IF(K70&lt;&gt;"",K70,""))))))</f>
        <v>128.90540886952064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+13,6%</v>
      </c>
      <c r="J79" s="488" t="str">
        <f>"GeB - ausschließlich: "&amp;IF(J77&gt;100,"+","")&amp;TEXT(J77-100,"0,0")&amp;"%"</f>
        <v>GeB - ausschließlich: -4,5%</v>
      </c>
      <c r="K79" s="488" t="str">
        <f>"GeB - im Nebenjob: "&amp;IF(K77&gt;100,"+","")&amp;TEXT(K77-100,"0,0")&amp;"%"</f>
        <v>GeB - im Nebenjob: +28,9%</v>
      </c>
    </row>
    <row r="81" spans="9:9" ht="15" customHeight="1" x14ac:dyDescent="0.2">
      <c r="I81" s="488" t="str">
        <f>IF(ISERROR(HLOOKUP(1,I$78:K$79,2,FALSE)),"",HLOOKUP(1,I$78:K$79,2,FALSE))</f>
        <v>GeB - im Nebenjob: +28,9%</v>
      </c>
    </row>
    <row r="82" spans="9:9" ht="15" customHeight="1" x14ac:dyDescent="0.2">
      <c r="I82" s="488" t="str">
        <f>IF(ISERROR(HLOOKUP(2,I$78:K$79,2,FALSE)),"",HLOOKUP(2,I$78:K$79,2,FALSE))</f>
        <v>SvB: +13,6%</v>
      </c>
    </row>
    <row r="83" spans="9:9" ht="15" customHeight="1" x14ac:dyDescent="0.2">
      <c r="I83" s="488" t="str">
        <f>IF(ISERROR(HLOOKUP(3,I$78:K$79,2,FALSE)),"",HLOOKUP(3,I$78:K$79,2,FALSE))</f>
        <v>GeB - ausschließlich: -4,5%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270879</v>
      </c>
      <c r="E12" s="114">
        <v>270728</v>
      </c>
      <c r="F12" s="114">
        <v>270109</v>
      </c>
      <c r="G12" s="114">
        <v>265990</v>
      </c>
      <c r="H12" s="114">
        <v>264886</v>
      </c>
      <c r="I12" s="115">
        <v>5993</v>
      </c>
      <c r="J12" s="116">
        <v>2.2624827284190179</v>
      </c>
      <c r="N12" s="117"/>
    </row>
    <row r="13" spans="1:15" s="110" customFormat="1" ht="13.5" customHeight="1" x14ac:dyDescent="0.2">
      <c r="A13" s="118" t="s">
        <v>105</v>
      </c>
      <c r="B13" s="119" t="s">
        <v>106</v>
      </c>
      <c r="C13" s="113">
        <v>52.791467777125582</v>
      </c>
      <c r="D13" s="114">
        <v>143001</v>
      </c>
      <c r="E13" s="114">
        <v>142786</v>
      </c>
      <c r="F13" s="114">
        <v>142974</v>
      </c>
      <c r="G13" s="114">
        <v>140977</v>
      </c>
      <c r="H13" s="114">
        <v>140014</v>
      </c>
      <c r="I13" s="115">
        <v>2987</v>
      </c>
      <c r="J13" s="116">
        <v>2.1333580927621525</v>
      </c>
    </row>
    <row r="14" spans="1:15" s="110" customFormat="1" ht="13.5" customHeight="1" x14ac:dyDescent="0.2">
      <c r="A14" s="120"/>
      <c r="B14" s="119" t="s">
        <v>107</v>
      </c>
      <c r="C14" s="113">
        <v>47.208532222874418</v>
      </c>
      <c r="D14" s="114">
        <v>127878</v>
      </c>
      <c r="E14" s="114">
        <v>127942</v>
      </c>
      <c r="F14" s="114">
        <v>127135</v>
      </c>
      <c r="G14" s="114">
        <v>125013</v>
      </c>
      <c r="H14" s="114">
        <v>124872</v>
      </c>
      <c r="I14" s="115">
        <v>3006</v>
      </c>
      <c r="J14" s="116">
        <v>2.4072650394003459</v>
      </c>
    </row>
    <row r="15" spans="1:15" s="110" customFormat="1" ht="13.5" customHeight="1" x14ac:dyDescent="0.2">
      <c r="A15" s="118" t="s">
        <v>105</v>
      </c>
      <c r="B15" s="121" t="s">
        <v>108</v>
      </c>
      <c r="C15" s="113">
        <v>10.903761458067994</v>
      </c>
      <c r="D15" s="114">
        <v>29536</v>
      </c>
      <c r="E15" s="114">
        <v>30536</v>
      </c>
      <c r="F15" s="114">
        <v>30699</v>
      </c>
      <c r="G15" s="114">
        <v>27814</v>
      </c>
      <c r="H15" s="114">
        <v>28494</v>
      </c>
      <c r="I15" s="115">
        <v>1042</v>
      </c>
      <c r="J15" s="116">
        <v>3.656910226714396</v>
      </c>
    </row>
    <row r="16" spans="1:15" s="110" customFormat="1" ht="13.5" customHeight="1" x14ac:dyDescent="0.2">
      <c r="A16" s="118"/>
      <c r="B16" s="121" t="s">
        <v>109</v>
      </c>
      <c r="C16" s="113">
        <v>67.87864692353412</v>
      </c>
      <c r="D16" s="114">
        <v>183869</v>
      </c>
      <c r="E16" s="114">
        <v>183397</v>
      </c>
      <c r="F16" s="114">
        <v>183283</v>
      </c>
      <c r="G16" s="114">
        <v>183067</v>
      </c>
      <c r="H16" s="114">
        <v>182235</v>
      </c>
      <c r="I16" s="115">
        <v>1634</v>
      </c>
      <c r="J16" s="116">
        <v>0.8966444426153044</v>
      </c>
    </row>
    <row r="17" spans="1:10" s="110" customFormat="1" ht="13.5" customHeight="1" x14ac:dyDescent="0.2">
      <c r="A17" s="118"/>
      <c r="B17" s="121" t="s">
        <v>110</v>
      </c>
      <c r="C17" s="113">
        <v>20.089412615965063</v>
      </c>
      <c r="D17" s="114">
        <v>54418</v>
      </c>
      <c r="E17" s="114">
        <v>53733</v>
      </c>
      <c r="F17" s="114">
        <v>53146</v>
      </c>
      <c r="G17" s="114">
        <v>52260</v>
      </c>
      <c r="H17" s="114">
        <v>51413</v>
      </c>
      <c r="I17" s="115">
        <v>3005</v>
      </c>
      <c r="J17" s="116">
        <v>5.8448252387528443</v>
      </c>
    </row>
    <row r="18" spans="1:10" s="110" customFormat="1" ht="13.5" customHeight="1" x14ac:dyDescent="0.2">
      <c r="A18" s="120"/>
      <c r="B18" s="121" t="s">
        <v>111</v>
      </c>
      <c r="C18" s="113">
        <v>1.1281790024328207</v>
      </c>
      <c r="D18" s="114">
        <v>3056</v>
      </c>
      <c r="E18" s="114">
        <v>3062</v>
      </c>
      <c r="F18" s="114">
        <v>2981</v>
      </c>
      <c r="G18" s="114">
        <v>2849</v>
      </c>
      <c r="H18" s="114">
        <v>2744</v>
      </c>
      <c r="I18" s="115">
        <v>312</v>
      </c>
      <c r="J18" s="116">
        <v>11.370262390670554</v>
      </c>
    </row>
    <row r="19" spans="1:10" s="110" customFormat="1" ht="13.5" customHeight="1" x14ac:dyDescent="0.2">
      <c r="A19" s="120"/>
      <c r="B19" s="121" t="s">
        <v>112</v>
      </c>
      <c r="C19" s="113">
        <v>0.34295755669505573</v>
      </c>
      <c r="D19" s="114">
        <v>929</v>
      </c>
      <c r="E19" s="114">
        <v>942</v>
      </c>
      <c r="F19" s="114">
        <v>955</v>
      </c>
      <c r="G19" s="114">
        <v>814</v>
      </c>
      <c r="H19" s="114">
        <v>778</v>
      </c>
      <c r="I19" s="115">
        <v>151</v>
      </c>
      <c r="J19" s="116">
        <v>19.408740359897173</v>
      </c>
    </row>
    <row r="20" spans="1:10" s="110" customFormat="1" ht="13.5" customHeight="1" x14ac:dyDescent="0.2">
      <c r="A20" s="118" t="s">
        <v>113</v>
      </c>
      <c r="B20" s="122" t="s">
        <v>114</v>
      </c>
      <c r="C20" s="113">
        <v>69.611893133096331</v>
      </c>
      <c r="D20" s="114">
        <v>188564</v>
      </c>
      <c r="E20" s="114">
        <v>188518</v>
      </c>
      <c r="F20" s="114">
        <v>189542</v>
      </c>
      <c r="G20" s="114">
        <v>186738</v>
      </c>
      <c r="H20" s="114">
        <v>187061</v>
      </c>
      <c r="I20" s="115">
        <v>1503</v>
      </c>
      <c r="J20" s="116">
        <v>0.80348121735690492</v>
      </c>
    </row>
    <row r="21" spans="1:10" s="110" customFormat="1" ht="13.5" customHeight="1" x14ac:dyDescent="0.2">
      <c r="A21" s="120"/>
      <c r="B21" s="122" t="s">
        <v>115</v>
      </c>
      <c r="C21" s="113">
        <v>30.388106866903673</v>
      </c>
      <c r="D21" s="114">
        <v>82315</v>
      </c>
      <c r="E21" s="114">
        <v>82210</v>
      </c>
      <c r="F21" s="114">
        <v>80567</v>
      </c>
      <c r="G21" s="114">
        <v>79252</v>
      </c>
      <c r="H21" s="114">
        <v>77825</v>
      </c>
      <c r="I21" s="115">
        <v>4490</v>
      </c>
      <c r="J21" s="116">
        <v>5.76935432059107</v>
      </c>
    </row>
    <row r="22" spans="1:10" s="110" customFormat="1" ht="13.5" customHeight="1" x14ac:dyDescent="0.2">
      <c r="A22" s="118" t="s">
        <v>113</v>
      </c>
      <c r="B22" s="122" t="s">
        <v>116</v>
      </c>
      <c r="C22" s="113">
        <v>90.911070994798422</v>
      </c>
      <c r="D22" s="114">
        <v>246259</v>
      </c>
      <c r="E22" s="114">
        <v>246999</v>
      </c>
      <c r="F22" s="114">
        <v>246703</v>
      </c>
      <c r="G22" s="114">
        <v>243088</v>
      </c>
      <c r="H22" s="114">
        <v>242837</v>
      </c>
      <c r="I22" s="115">
        <v>3422</v>
      </c>
      <c r="J22" s="116">
        <v>1.4091757022200078</v>
      </c>
    </row>
    <row r="23" spans="1:10" s="110" customFormat="1" ht="13.5" customHeight="1" x14ac:dyDescent="0.2">
      <c r="A23" s="123"/>
      <c r="B23" s="124" t="s">
        <v>117</v>
      </c>
      <c r="C23" s="125">
        <v>9.0383529177234117</v>
      </c>
      <c r="D23" s="114">
        <v>24483</v>
      </c>
      <c r="E23" s="114">
        <v>23606</v>
      </c>
      <c r="F23" s="114">
        <v>23287</v>
      </c>
      <c r="G23" s="114">
        <v>22785</v>
      </c>
      <c r="H23" s="114">
        <v>21925</v>
      </c>
      <c r="I23" s="115">
        <v>2558</v>
      </c>
      <c r="J23" s="116">
        <v>11.667046750285063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67476</v>
      </c>
      <c r="E26" s="114">
        <v>69922</v>
      </c>
      <c r="F26" s="114">
        <v>69161</v>
      </c>
      <c r="G26" s="114">
        <v>69810</v>
      </c>
      <c r="H26" s="140">
        <v>67434</v>
      </c>
      <c r="I26" s="115">
        <v>42</v>
      </c>
      <c r="J26" s="116">
        <v>6.2283121274134712E-2</v>
      </c>
    </row>
    <row r="27" spans="1:10" s="110" customFormat="1" ht="13.5" customHeight="1" x14ac:dyDescent="0.2">
      <c r="A27" s="118" t="s">
        <v>105</v>
      </c>
      <c r="B27" s="119" t="s">
        <v>106</v>
      </c>
      <c r="C27" s="113">
        <v>43.630327820262018</v>
      </c>
      <c r="D27" s="115">
        <v>29440</v>
      </c>
      <c r="E27" s="114">
        <v>30209</v>
      </c>
      <c r="F27" s="114">
        <v>29630</v>
      </c>
      <c r="G27" s="114">
        <v>29610</v>
      </c>
      <c r="H27" s="140">
        <v>28017</v>
      </c>
      <c r="I27" s="115">
        <v>1423</v>
      </c>
      <c r="J27" s="116">
        <v>5.0790591426633833</v>
      </c>
    </row>
    <row r="28" spans="1:10" s="110" customFormat="1" ht="13.5" customHeight="1" x14ac:dyDescent="0.2">
      <c r="A28" s="120"/>
      <c r="B28" s="119" t="s">
        <v>107</v>
      </c>
      <c r="C28" s="113">
        <v>56.369672179737982</v>
      </c>
      <c r="D28" s="115">
        <v>38036</v>
      </c>
      <c r="E28" s="114">
        <v>39713</v>
      </c>
      <c r="F28" s="114">
        <v>39531</v>
      </c>
      <c r="G28" s="114">
        <v>40200</v>
      </c>
      <c r="H28" s="140">
        <v>39417</v>
      </c>
      <c r="I28" s="115">
        <v>-1381</v>
      </c>
      <c r="J28" s="116">
        <v>-3.5035644518862421</v>
      </c>
    </row>
    <row r="29" spans="1:10" s="110" customFormat="1" ht="13.5" customHeight="1" x14ac:dyDescent="0.2">
      <c r="A29" s="118" t="s">
        <v>105</v>
      </c>
      <c r="B29" s="121" t="s">
        <v>108</v>
      </c>
      <c r="C29" s="113">
        <v>25.374948129705377</v>
      </c>
      <c r="D29" s="115">
        <v>17122</v>
      </c>
      <c r="E29" s="114">
        <v>18025</v>
      </c>
      <c r="F29" s="114">
        <v>17429</v>
      </c>
      <c r="G29" s="114">
        <v>18263</v>
      </c>
      <c r="H29" s="140">
        <v>16788</v>
      </c>
      <c r="I29" s="115">
        <v>334</v>
      </c>
      <c r="J29" s="116">
        <v>1.9895163211817966</v>
      </c>
    </row>
    <row r="30" spans="1:10" s="110" customFormat="1" ht="13.5" customHeight="1" x14ac:dyDescent="0.2">
      <c r="A30" s="118"/>
      <c r="B30" s="121" t="s">
        <v>109</v>
      </c>
      <c r="C30" s="113">
        <v>46.668445076768037</v>
      </c>
      <c r="D30" s="115">
        <v>31490</v>
      </c>
      <c r="E30" s="114">
        <v>32708</v>
      </c>
      <c r="F30" s="114">
        <v>32562</v>
      </c>
      <c r="G30" s="114">
        <v>32558</v>
      </c>
      <c r="H30" s="140">
        <v>31868</v>
      </c>
      <c r="I30" s="115">
        <v>-378</v>
      </c>
      <c r="J30" s="116">
        <v>-1.1861428392117486</v>
      </c>
    </row>
    <row r="31" spans="1:10" s="110" customFormat="1" ht="13.5" customHeight="1" x14ac:dyDescent="0.2">
      <c r="A31" s="118"/>
      <c r="B31" s="121" t="s">
        <v>110</v>
      </c>
      <c r="C31" s="113">
        <v>15.719663287687474</v>
      </c>
      <c r="D31" s="115">
        <v>10607</v>
      </c>
      <c r="E31" s="114">
        <v>10743</v>
      </c>
      <c r="F31" s="114">
        <v>10776</v>
      </c>
      <c r="G31" s="114">
        <v>10767</v>
      </c>
      <c r="H31" s="140">
        <v>10691</v>
      </c>
      <c r="I31" s="115">
        <v>-84</v>
      </c>
      <c r="J31" s="116">
        <v>-0.78570760452717237</v>
      </c>
    </row>
    <row r="32" spans="1:10" s="110" customFormat="1" ht="13.5" customHeight="1" x14ac:dyDescent="0.2">
      <c r="A32" s="120"/>
      <c r="B32" s="121" t="s">
        <v>111</v>
      </c>
      <c r="C32" s="113">
        <v>12.236943505839113</v>
      </c>
      <c r="D32" s="115">
        <v>8257</v>
      </c>
      <c r="E32" s="114">
        <v>8446</v>
      </c>
      <c r="F32" s="114">
        <v>8394</v>
      </c>
      <c r="G32" s="114">
        <v>8222</v>
      </c>
      <c r="H32" s="140">
        <v>8087</v>
      </c>
      <c r="I32" s="115">
        <v>170</v>
      </c>
      <c r="J32" s="116">
        <v>2.1021392358105602</v>
      </c>
    </row>
    <row r="33" spans="1:10" s="110" customFormat="1" ht="13.5" customHeight="1" x14ac:dyDescent="0.2">
      <c r="A33" s="120"/>
      <c r="B33" s="121" t="s">
        <v>112</v>
      </c>
      <c r="C33" s="113">
        <v>1.2478510877941786</v>
      </c>
      <c r="D33" s="115">
        <v>842</v>
      </c>
      <c r="E33" s="114">
        <v>839</v>
      </c>
      <c r="F33" s="114">
        <v>863</v>
      </c>
      <c r="G33" s="114">
        <v>751</v>
      </c>
      <c r="H33" s="140">
        <v>723</v>
      </c>
      <c r="I33" s="115">
        <v>119</v>
      </c>
      <c r="J33" s="116">
        <v>16.459197786998615</v>
      </c>
    </row>
    <row r="34" spans="1:10" s="110" customFormat="1" ht="13.5" customHeight="1" x14ac:dyDescent="0.2">
      <c r="A34" s="118" t="s">
        <v>113</v>
      </c>
      <c r="B34" s="122" t="s">
        <v>116</v>
      </c>
      <c r="C34" s="113">
        <v>89.258402987728971</v>
      </c>
      <c r="D34" s="115">
        <v>60228</v>
      </c>
      <c r="E34" s="114">
        <v>62440</v>
      </c>
      <c r="F34" s="114">
        <v>61962</v>
      </c>
      <c r="G34" s="114">
        <v>62629</v>
      </c>
      <c r="H34" s="140">
        <v>60643</v>
      </c>
      <c r="I34" s="115">
        <v>-415</v>
      </c>
      <c r="J34" s="116">
        <v>-0.68433289909799977</v>
      </c>
    </row>
    <row r="35" spans="1:10" s="110" customFormat="1" ht="13.5" customHeight="1" x14ac:dyDescent="0.2">
      <c r="A35" s="118"/>
      <c r="B35" s="119" t="s">
        <v>117</v>
      </c>
      <c r="C35" s="113">
        <v>10.523741774853281</v>
      </c>
      <c r="D35" s="115">
        <v>7101</v>
      </c>
      <c r="E35" s="114">
        <v>7322</v>
      </c>
      <c r="F35" s="114">
        <v>7048</v>
      </c>
      <c r="G35" s="114">
        <v>7017</v>
      </c>
      <c r="H35" s="140">
        <v>6640</v>
      </c>
      <c r="I35" s="115">
        <v>461</v>
      </c>
      <c r="J35" s="116">
        <v>6.9427710843373491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42836</v>
      </c>
      <c r="E37" s="114">
        <v>44667</v>
      </c>
      <c r="F37" s="114">
        <v>44018</v>
      </c>
      <c r="G37" s="114">
        <v>45518</v>
      </c>
      <c r="H37" s="140">
        <v>44102</v>
      </c>
      <c r="I37" s="115">
        <v>-1266</v>
      </c>
      <c r="J37" s="116">
        <v>-2.8706181125572536</v>
      </c>
    </row>
    <row r="38" spans="1:10" s="110" customFormat="1" ht="13.5" customHeight="1" x14ac:dyDescent="0.2">
      <c r="A38" s="118" t="s">
        <v>105</v>
      </c>
      <c r="B38" s="119" t="s">
        <v>106</v>
      </c>
      <c r="C38" s="113">
        <v>39.788962554860397</v>
      </c>
      <c r="D38" s="115">
        <v>17044</v>
      </c>
      <c r="E38" s="114">
        <v>17708</v>
      </c>
      <c r="F38" s="114">
        <v>17275</v>
      </c>
      <c r="G38" s="114">
        <v>17879</v>
      </c>
      <c r="H38" s="140">
        <v>16988</v>
      </c>
      <c r="I38" s="115">
        <v>56</v>
      </c>
      <c r="J38" s="116">
        <v>0.32964445490934779</v>
      </c>
    </row>
    <row r="39" spans="1:10" s="110" customFormat="1" ht="13.5" customHeight="1" x14ac:dyDescent="0.2">
      <c r="A39" s="120"/>
      <c r="B39" s="119" t="s">
        <v>107</v>
      </c>
      <c r="C39" s="113">
        <v>60.211037445139603</v>
      </c>
      <c r="D39" s="115">
        <v>25792</v>
      </c>
      <c r="E39" s="114">
        <v>26959</v>
      </c>
      <c r="F39" s="114">
        <v>26743</v>
      </c>
      <c r="G39" s="114">
        <v>27639</v>
      </c>
      <c r="H39" s="140">
        <v>27114</v>
      </c>
      <c r="I39" s="115">
        <v>-1322</v>
      </c>
      <c r="J39" s="116">
        <v>-4.8757099653315628</v>
      </c>
    </row>
    <row r="40" spans="1:10" s="110" customFormat="1" ht="13.5" customHeight="1" x14ac:dyDescent="0.2">
      <c r="A40" s="118" t="s">
        <v>105</v>
      </c>
      <c r="B40" s="121" t="s">
        <v>108</v>
      </c>
      <c r="C40" s="113">
        <v>31.966103277616959</v>
      </c>
      <c r="D40" s="115">
        <v>13693</v>
      </c>
      <c r="E40" s="114">
        <v>14457</v>
      </c>
      <c r="F40" s="114">
        <v>13814</v>
      </c>
      <c r="G40" s="114">
        <v>15027</v>
      </c>
      <c r="H40" s="140">
        <v>13702</v>
      </c>
      <c r="I40" s="115">
        <v>-9</v>
      </c>
      <c r="J40" s="116">
        <v>-6.5683841774923368E-2</v>
      </c>
    </row>
    <row r="41" spans="1:10" s="110" customFormat="1" ht="13.5" customHeight="1" x14ac:dyDescent="0.2">
      <c r="A41" s="118"/>
      <c r="B41" s="121" t="s">
        <v>109</v>
      </c>
      <c r="C41" s="113">
        <v>33.772994677374172</v>
      </c>
      <c r="D41" s="115">
        <v>14467</v>
      </c>
      <c r="E41" s="114">
        <v>15264</v>
      </c>
      <c r="F41" s="114">
        <v>15248</v>
      </c>
      <c r="G41" s="114">
        <v>15609</v>
      </c>
      <c r="H41" s="140">
        <v>15609</v>
      </c>
      <c r="I41" s="115">
        <v>-1142</v>
      </c>
      <c r="J41" s="116">
        <v>-7.316291882888077</v>
      </c>
    </row>
    <row r="42" spans="1:10" s="110" customFormat="1" ht="13.5" customHeight="1" x14ac:dyDescent="0.2">
      <c r="A42" s="118"/>
      <c r="B42" s="121" t="s">
        <v>110</v>
      </c>
      <c r="C42" s="113">
        <v>15.566346064058269</v>
      </c>
      <c r="D42" s="115">
        <v>6668</v>
      </c>
      <c r="E42" s="114">
        <v>6765</v>
      </c>
      <c r="F42" s="114">
        <v>6831</v>
      </c>
      <c r="G42" s="114">
        <v>6910</v>
      </c>
      <c r="H42" s="140">
        <v>6958</v>
      </c>
      <c r="I42" s="115">
        <v>-290</v>
      </c>
      <c r="J42" s="116">
        <v>-4.1678643288301238</v>
      </c>
    </row>
    <row r="43" spans="1:10" s="110" customFormat="1" ht="13.5" customHeight="1" x14ac:dyDescent="0.2">
      <c r="A43" s="120"/>
      <c r="B43" s="121" t="s">
        <v>111</v>
      </c>
      <c r="C43" s="113">
        <v>18.694555980950604</v>
      </c>
      <c r="D43" s="115">
        <v>8008</v>
      </c>
      <c r="E43" s="114">
        <v>8181</v>
      </c>
      <c r="F43" s="114">
        <v>8125</v>
      </c>
      <c r="G43" s="114">
        <v>7972</v>
      </c>
      <c r="H43" s="140">
        <v>7833</v>
      </c>
      <c r="I43" s="115">
        <v>175</v>
      </c>
      <c r="J43" s="116">
        <v>2.2341376228775691</v>
      </c>
    </row>
    <row r="44" spans="1:10" s="110" customFormat="1" ht="13.5" customHeight="1" x14ac:dyDescent="0.2">
      <c r="A44" s="120"/>
      <c r="B44" s="121" t="s">
        <v>112</v>
      </c>
      <c r="C44" s="113">
        <v>1.8372397049210945</v>
      </c>
      <c r="D44" s="115">
        <v>787</v>
      </c>
      <c r="E44" s="114">
        <v>774</v>
      </c>
      <c r="F44" s="114">
        <v>796</v>
      </c>
      <c r="G44" s="114">
        <v>700</v>
      </c>
      <c r="H44" s="140">
        <v>665</v>
      </c>
      <c r="I44" s="115">
        <v>122</v>
      </c>
      <c r="J44" s="116">
        <v>18.345864661654137</v>
      </c>
    </row>
    <row r="45" spans="1:10" s="110" customFormat="1" ht="13.5" customHeight="1" x14ac:dyDescent="0.2">
      <c r="A45" s="118" t="s">
        <v>113</v>
      </c>
      <c r="B45" s="122" t="s">
        <v>116</v>
      </c>
      <c r="C45" s="113">
        <v>89.716593519469612</v>
      </c>
      <c r="D45" s="115">
        <v>38431</v>
      </c>
      <c r="E45" s="114">
        <v>39998</v>
      </c>
      <c r="F45" s="114">
        <v>39514</v>
      </c>
      <c r="G45" s="114">
        <v>40850</v>
      </c>
      <c r="H45" s="140">
        <v>39572</v>
      </c>
      <c r="I45" s="115">
        <v>-1141</v>
      </c>
      <c r="J45" s="116">
        <v>-2.8833518649550185</v>
      </c>
    </row>
    <row r="46" spans="1:10" s="110" customFormat="1" ht="13.5" customHeight="1" x14ac:dyDescent="0.2">
      <c r="A46" s="118"/>
      <c r="B46" s="119" t="s">
        <v>117</v>
      </c>
      <c r="C46" s="113">
        <v>9.9495751237277048</v>
      </c>
      <c r="D46" s="115">
        <v>4262</v>
      </c>
      <c r="E46" s="114">
        <v>4515</v>
      </c>
      <c r="F46" s="114">
        <v>4360</v>
      </c>
      <c r="G46" s="114">
        <v>4512</v>
      </c>
      <c r="H46" s="140">
        <v>4383</v>
      </c>
      <c r="I46" s="115">
        <v>-121</v>
      </c>
      <c r="J46" s="116">
        <v>-2.760666210358202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24640</v>
      </c>
      <c r="E48" s="114">
        <v>25255</v>
      </c>
      <c r="F48" s="114">
        <v>25143</v>
      </c>
      <c r="G48" s="114">
        <v>24292</v>
      </c>
      <c r="H48" s="140">
        <v>23332</v>
      </c>
      <c r="I48" s="115">
        <v>1308</v>
      </c>
      <c r="J48" s="116">
        <v>5.606034630550317</v>
      </c>
    </row>
    <row r="49" spans="1:12" s="110" customFormat="1" ht="13.5" customHeight="1" x14ac:dyDescent="0.2">
      <c r="A49" s="118" t="s">
        <v>105</v>
      </c>
      <c r="B49" s="119" t="s">
        <v>106</v>
      </c>
      <c r="C49" s="113">
        <v>50.308441558441558</v>
      </c>
      <c r="D49" s="115">
        <v>12396</v>
      </c>
      <c r="E49" s="114">
        <v>12501</v>
      </c>
      <c r="F49" s="114">
        <v>12355</v>
      </c>
      <c r="G49" s="114">
        <v>11731</v>
      </c>
      <c r="H49" s="140">
        <v>11029</v>
      </c>
      <c r="I49" s="115">
        <v>1367</v>
      </c>
      <c r="J49" s="116">
        <v>12.394596064919757</v>
      </c>
    </row>
    <row r="50" spans="1:12" s="110" customFormat="1" ht="13.5" customHeight="1" x14ac:dyDescent="0.2">
      <c r="A50" s="120"/>
      <c r="B50" s="119" t="s">
        <v>107</v>
      </c>
      <c r="C50" s="113">
        <v>49.691558441558442</v>
      </c>
      <c r="D50" s="115">
        <v>12244</v>
      </c>
      <c r="E50" s="114">
        <v>12754</v>
      </c>
      <c r="F50" s="114">
        <v>12788</v>
      </c>
      <c r="G50" s="114">
        <v>12561</v>
      </c>
      <c r="H50" s="140">
        <v>12303</v>
      </c>
      <c r="I50" s="115">
        <v>-59</v>
      </c>
      <c r="J50" s="116">
        <v>-0.47955783142323011</v>
      </c>
    </row>
    <row r="51" spans="1:12" s="110" customFormat="1" ht="13.5" customHeight="1" x14ac:dyDescent="0.2">
      <c r="A51" s="118" t="s">
        <v>105</v>
      </c>
      <c r="B51" s="121" t="s">
        <v>108</v>
      </c>
      <c r="C51" s="113">
        <v>13.916396103896103</v>
      </c>
      <c r="D51" s="115">
        <v>3429</v>
      </c>
      <c r="E51" s="114">
        <v>3568</v>
      </c>
      <c r="F51" s="114">
        <v>3615</v>
      </c>
      <c r="G51" s="114">
        <v>3236</v>
      </c>
      <c r="H51" s="140">
        <v>3086</v>
      </c>
      <c r="I51" s="115">
        <v>343</v>
      </c>
      <c r="J51" s="116">
        <v>11.114711600777706</v>
      </c>
    </row>
    <row r="52" spans="1:12" s="110" customFormat="1" ht="13.5" customHeight="1" x14ac:dyDescent="0.2">
      <c r="A52" s="118"/>
      <c r="B52" s="121" t="s">
        <v>109</v>
      </c>
      <c r="C52" s="113">
        <v>69.086850649350652</v>
      </c>
      <c r="D52" s="115">
        <v>17023</v>
      </c>
      <c r="E52" s="114">
        <v>17444</v>
      </c>
      <c r="F52" s="114">
        <v>17314</v>
      </c>
      <c r="G52" s="114">
        <v>16949</v>
      </c>
      <c r="H52" s="140">
        <v>16259</v>
      </c>
      <c r="I52" s="115">
        <v>764</v>
      </c>
      <c r="J52" s="116">
        <v>4.6989359739221355</v>
      </c>
    </row>
    <row r="53" spans="1:12" s="110" customFormat="1" ht="13.5" customHeight="1" x14ac:dyDescent="0.2">
      <c r="A53" s="118"/>
      <c r="B53" s="121" t="s">
        <v>110</v>
      </c>
      <c r="C53" s="113">
        <v>15.9862012987013</v>
      </c>
      <c r="D53" s="115">
        <v>3939</v>
      </c>
      <c r="E53" s="114">
        <v>3978</v>
      </c>
      <c r="F53" s="114">
        <v>3945</v>
      </c>
      <c r="G53" s="114">
        <v>3857</v>
      </c>
      <c r="H53" s="140">
        <v>3733</v>
      </c>
      <c r="I53" s="115">
        <v>206</v>
      </c>
      <c r="J53" s="116">
        <v>5.5183498526654162</v>
      </c>
    </row>
    <row r="54" spans="1:12" s="110" customFormat="1" ht="13.5" customHeight="1" x14ac:dyDescent="0.2">
      <c r="A54" s="120"/>
      <c r="B54" s="121" t="s">
        <v>111</v>
      </c>
      <c r="C54" s="113">
        <v>1.010551948051948</v>
      </c>
      <c r="D54" s="115">
        <v>249</v>
      </c>
      <c r="E54" s="114">
        <v>265</v>
      </c>
      <c r="F54" s="114">
        <v>269</v>
      </c>
      <c r="G54" s="114">
        <v>250</v>
      </c>
      <c r="H54" s="140">
        <v>254</v>
      </c>
      <c r="I54" s="115">
        <v>-5</v>
      </c>
      <c r="J54" s="116">
        <v>-1.9685039370078741</v>
      </c>
    </row>
    <row r="55" spans="1:12" s="110" customFormat="1" ht="13.5" customHeight="1" x14ac:dyDescent="0.2">
      <c r="A55" s="120"/>
      <c r="B55" s="121" t="s">
        <v>112</v>
      </c>
      <c r="C55" s="113">
        <v>0.22321428571428573</v>
      </c>
      <c r="D55" s="115">
        <v>55</v>
      </c>
      <c r="E55" s="114">
        <v>65</v>
      </c>
      <c r="F55" s="114">
        <v>67</v>
      </c>
      <c r="G55" s="114">
        <v>51</v>
      </c>
      <c r="H55" s="140">
        <v>58</v>
      </c>
      <c r="I55" s="115">
        <v>-3</v>
      </c>
      <c r="J55" s="116">
        <v>-5.1724137931034484</v>
      </c>
    </row>
    <row r="56" spans="1:12" s="110" customFormat="1" ht="13.5" customHeight="1" x14ac:dyDescent="0.2">
      <c r="A56" s="118" t="s">
        <v>113</v>
      </c>
      <c r="B56" s="122" t="s">
        <v>116</v>
      </c>
      <c r="C56" s="113">
        <v>88.461850649350652</v>
      </c>
      <c r="D56" s="115">
        <v>21797</v>
      </c>
      <c r="E56" s="114">
        <v>22442</v>
      </c>
      <c r="F56" s="114">
        <v>22448</v>
      </c>
      <c r="G56" s="114">
        <v>21779</v>
      </c>
      <c r="H56" s="140">
        <v>21071</v>
      </c>
      <c r="I56" s="115">
        <v>726</v>
      </c>
      <c r="J56" s="116">
        <v>3.4454938066536949</v>
      </c>
    </row>
    <row r="57" spans="1:12" s="110" customFormat="1" ht="13.5" customHeight="1" x14ac:dyDescent="0.2">
      <c r="A57" s="142"/>
      <c r="B57" s="124" t="s">
        <v>117</v>
      </c>
      <c r="C57" s="125">
        <v>11.521915584415584</v>
      </c>
      <c r="D57" s="143">
        <v>2839</v>
      </c>
      <c r="E57" s="144">
        <v>2807</v>
      </c>
      <c r="F57" s="144">
        <v>2688</v>
      </c>
      <c r="G57" s="144">
        <v>2505</v>
      </c>
      <c r="H57" s="145">
        <v>2257</v>
      </c>
      <c r="I57" s="143">
        <v>582</v>
      </c>
      <c r="J57" s="146">
        <v>25.786442179884801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270879</v>
      </c>
      <c r="E12" s="236">
        <v>270728</v>
      </c>
      <c r="F12" s="114">
        <v>270109</v>
      </c>
      <c r="G12" s="114">
        <v>265990</v>
      </c>
      <c r="H12" s="140">
        <v>264886</v>
      </c>
      <c r="I12" s="115">
        <v>5993</v>
      </c>
      <c r="J12" s="116">
        <v>2.2624827284190179</v>
      </c>
    </row>
    <row r="13" spans="1:15" s="110" customFormat="1" ht="12" customHeight="1" x14ac:dyDescent="0.2">
      <c r="A13" s="118" t="s">
        <v>105</v>
      </c>
      <c r="B13" s="119" t="s">
        <v>106</v>
      </c>
      <c r="C13" s="113">
        <v>52.791467777125582</v>
      </c>
      <c r="D13" s="115">
        <v>143001</v>
      </c>
      <c r="E13" s="114">
        <v>142786</v>
      </c>
      <c r="F13" s="114">
        <v>142974</v>
      </c>
      <c r="G13" s="114">
        <v>140977</v>
      </c>
      <c r="H13" s="140">
        <v>140014</v>
      </c>
      <c r="I13" s="115">
        <v>2987</v>
      </c>
      <c r="J13" s="116">
        <v>2.1333580927621525</v>
      </c>
    </row>
    <row r="14" spans="1:15" s="110" customFormat="1" ht="12" customHeight="1" x14ac:dyDescent="0.2">
      <c r="A14" s="118"/>
      <c r="B14" s="119" t="s">
        <v>107</v>
      </c>
      <c r="C14" s="113">
        <v>47.208532222874418</v>
      </c>
      <c r="D14" s="115">
        <v>127878</v>
      </c>
      <c r="E14" s="114">
        <v>127942</v>
      </c>
      <c r="F14" s="114">
        <v>127135</v>
      </c>
      <c r="G14" s="114">
        <v>125013</v>
      </c>
      <c r="H14" s="140">
        <v>124872</v>
      </c>
      <c r="I14" s="115">
        <v>3006</v>
      </c>
      <c r="J14" s="116">
        <v>2.4072650394003459</v>
      </c>
    </row>
    <row r="15" spans="1:15" s="110" customFormat="1" ht="12" customHeight="1" x14ac:dyDescent="0.2">
      <c r="A15" s="118" t="s">
        <v>105</v>
      </c>
      <c r="B15" s="121" t="s">
        <v>108</v>
      </c>
      <c r="C15" s="113">
        <v>10.903761458067994</v>
      </c>
      <c r="D15" s="115">
        <v>29536</v>
      </c>
      <c r="E15" s="114">
        <v>30536</v>
      </c>
      <c r="F15" s="114">
        <v>30699</v>
      </c>
      <c r="G15" s="114">
        <v>27814</v>
      </c>
      <c r="H15" s="140">
        <v>28494</v>
      </c>
      <c r="I15" s="115">
        <v>1042</v>
      </c>
      <c r="J15" s="116">
        <v>3.656910226714396</v>
      </c>
    </row>
    <row r="16" spans="1:15" s="110" customFormat="1" ht="12" customHeight="1" x14ac:dyDescent="0.2">
      <c r="A16" s="118"/>
      <c r="B16" s="121" t="s">
        <v>109</v>
      </c>
      <c r="C16" s="113">
        <v>67.87864692353412</v>
      </c>
      <c r="D16" s="115">
        <v>183869</v>
      </c>
      <c r="E16" s="114">
        <v>183397</v>
      </c>
      <c r="F16" s="114">
        <v>183283</v>
      </c>
      <c r="G16" s="114">
        <v>183067</v>
      </c>
      <c r="H16" s="140">
        <v>182235</v>
      </c>
      <c r="I16" s="115">
        <v>1634</v>
      </c>
      <c r="J16" s="116">
        <v>0.8966444426153044</v>
      </c>
    </row>
    <row r="17" spans="1:10" s="110" customFormat="1" ht="12" customHeight="1" x14ac:dyDescent="0.2">
      <c r="A17" s="118"/>
      <c r="B17" s="121" t="s">
        <v>110</v>
      </c>
      <c r="C17" s="113">
        <v>20.089412615965063</v>
      </c>
      <c r="D17" s="115">
        <v>54418</v>
      </c>
      <c r="E17" s="114">
        <v>53733</v>
      </c>
      <c r="F17" s="114">
        <v>53146</v>
      </c>
      <c r="G17" s="114">
        <v>52260</v>
      </c>
      <c r="H17" s="140">
        <v>51413</v>
      </c>
      <c r="I17" s="115">
        <v>3005</v>
      </c>
      <c r="J17" s="116">
        <v>5.8448252387528443</v>
      </c>
    </row>
    <row r="18" spans="1:10" s="110" customFormat="1" ht="12" customHeight="1" x14ac:dyDescent="0.2">
      <c r="A18" s="120"/>
      <c r="B18" s="121" t="s">
        <v>111</v>
      </c>
      <c r="C18" s="113">
        <v>1.1281790024328207</v>
      </c>
      <c r="D18" s="115">
        <v>3056</v>
      </c>
      <c r="E18" s="114">
        <v>3062</v>
      </c>
      <c r="F18" s="114">
        <v>2981</v>
      </c>
      <c r="G18" s="114">
        <v>2849</v>
      </c>
      <c r="H18" s="140">
        <v>2744</v>
      </c>
      <c r="I18" s="115">
        <v>312</v>
      </c>
      <c r="J18" s="116">
        <v>11.370262390670554</v>
      </c>
    </row>
    <row r="19" spans="1:10" s="110" customFormat="1" ht="12" customHeight="1" x14ac:dyDescent="0.2">
      <c r="A19" s="120"/>
      <c r="B19" s="121" t="s">
        <v>112</v>
      </c>
      <c r="C19" s="113">
        <v>0.34295755669505573</v>
      </c>
      <c r="D19" s="115">
        <v>929</v>
      </c>
      <c r="E19" s="114">
        <v>942</v>
      </c>
      <c r="F19" s="114">
        <v>955</v>
      </c>
      <c r="G19" s="114">
        <v>814</v>
      </c>
      <c r="H19" s="140">
        <v>778</v>
      </c>
      <c r="I19" s="115">
        <v>151</v>
      </c>
      <c r="J19" s="116">
        <v>19.408740359897173</v>
      </c>
    </row>
    <row r="20" spans="1:10" s="110" customFormat="1" ht="12" customHeight="1" x14ac:dyDescent="0.2">
      <c r="A20" s="118" t="s">
        <v>113</v>
      </c>
      <c r="B20" s="119" t="s">
        <v>181</v>
      </c>
      <c r="C20" s="113">
        <v>69.611893133096331</v>
      </c>
      <c r="D20" s="115">
        <v>188564</v>
      </c>
      <c r="E20" s="114">
        <v>188518</v>
      </c>
      <c r="F20" s="114">
        <v>189542</v>
      </c>
      <c r="G20" s="114">
        <v>186738</v>
      </c>
      <c r="H20" s="140">
        <v>187061</v>
      </c>
      <c r="I20" s="115">
        <v>1503</v>
      </c>
      <c r="J20" s="116">
        <v>0.80348121735690492</v>
      </c>
    </row>
    <row r="21" spans="1:10" s="110" customFormat="1" ht="12" customHeight="1" x14ac:dyDescent="0.2">
      <c r="A21" s="118"/>
      <c r="B21" s="119" t="s">
        <v>182</v>
      </c>
      <c r="C21" s="113">
        <v>30.388106866903673</v>
      </c>
      <c r="D21" s="115">
        <v>82315</v>
      </c>
      <c r="E21" s="114">
        <v>82210</v>
      </c>
      <c r="F21" s="114">
        <v>80567</v>
      </c>
      <c r="G21" s="114">
        <v>79252</v>
      </c>
      <c r="H21" s="140">
        <v>77825</v>
      </c>
      <c r="I21" s="115">
        <v>4490</v>
      </c>
      <c r="J21" s="116">
        <v>5.76935432059107</v>
      </c>
    </row>
    <row r="22" spans="1:10" s="110" customFormat="1" ht="12" customHeight="1" x14ac:dyDescent="0.2">
      <c r="A22" s="118" t="s">
        <v>113</v>
      </c>
      <c r="B22" s="119" t="s">
        <v>116</v>
      </c>
      <c r="C22" s="113">
        <v>90.911070994798422</v>
      </c>
      <c r="D22" s="115">
        <v>246259</v>
      </c>
      <c r="E22" s="114">
        <v>246999</v>
      </c>
      <c r="F22" s="114">
        <v>246703</v>
      </c>
      <c r="G22" s="114">
        <v>243088</v>
      </c>
      <c r="H22" s="140">
        <v>242837</v>
      </c>
      <c r="I22" s="115">
        <v>3422</v>
      </c>
      <c r="J22" s="116">
        <v>1.4091757022200078</v>
      </c>
    </row>
    <row r="23" spans="1:10" s="110" customFormat="1" ht="12" customHeight="1" x14ac:dyDescent="0.2">
      <c r="A23" s="118"/>
      <c r="B23" s="119" t="s">
        <v>117</v>
      </c>
      <c r="C23" s="113">
        <v>9.0383529177234117</v>
      </c>
      <c r="D23" s="115">
        <v>24483</v>
      </c>
      <c r="E23" s="114">
        <v>23606</v>
      </c>
      <c r="F23" s="114">
        <v>23287</v>
      </c>
      <c r="G23" s="114">
        <v>22785</v>
      </c>
      <c r="H23" s="140">
        <v>21925</v>
      </c>
      <c r="I23" s="115">
        <v>2558</v>
      </c>
      <c r="J23" s="116">
        <v>11.667046750285063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238214</v>
      </c>
      <c r="E64" s="236">
        <v>238123</v>
      </c>
      <c r="F64" s="236">
        <v>238272</v>
      </c>
      <c r="G64" s="236">
        <v>234530</v>
      </c>
      <c r="H64" s="140">
        <v>234076</v>
      </c>
      <c r="I64" s="115">
        <v>4138</v>
      </c>
      <c r="J64" s="116">
        <v>1.76780191049061</v>
      </c>
    </row>
    <row r="65" spans="1:12" s="110" customFormat="1" ht="12" customHeight="1" x14ac:dyDescent="0.2">
      <c r="A65" s="118" t="s">
        <v>105</v>
      </c>
      <c r="B65" s="119" t="s">
        <v>106</v>
      </c>
      <c r="C65" s="113">
        <v>53.26597093369827</v>
      </c>
      <c r="D65" s="235">
        <v>126887</v>
      </c>
      <c r="E65" s="236">
        <v>126725</v>
      </c>
      <c r="F65" s="236">
        <v>127235</v>
      </c>
      <c r="G65" s="236">
        <v>125243</v>
      </c>
      <c r="H65" s="140">
        <v>124895</v>
      </c>
      <c r="I65" s="115">
        <v>1992</v>
      </c>
      <c r="J65" s="116">
        <v>1.5949397493894872</v>
      </c>
    </row>
    <row r="66" spans="1:12" s="110" customFormat="1" ht="12" customHeight="1" x14ac:dyDescent="0.2">
      <c r="A66" s="118"/>
      <c r="B66" s="119" t="s">
        <v>107</v>
      </c>
      <c r="C66" s="113">
        <v>46.73402906630173</v>
      </c>
      <c r="D66" s="235">
        <v>111327</v>
      </c>
      <c r="E66" s="236">
        <v>111398</v>
      </c>
      <c r="F66" s="236">
        <v>111037</v>
      </c>
      <c r="G66" s="236">
        <v>109287</v>
      </c>
      <c r="H66" s="140">
        <v>109181</v>
      </c>
      <c r="I66" s="115">
        <v>2146</v>
      </c>
      <c r="J66" s="116">
        <v>1.9655434553631126</v>
      </c>
    </row>
    <row r="67" spans="1:12" s="110" customFormat="1" ht="12" customHeight="1" x14ac:dyDescent="0.2">
      <c r="A67" s="118" t="s">
        <v>105</v>
      </c>
      <c r="B67" s="121" t="s">
        <v>108</v>
      </c>
      <c r="C67" s="113">
        <v>10.813386282922078</v>
      </c>
      <c r="D67" s="235">
        <v>25759</v>
      </c>
      <c r="E67" s="236">
        <v>26496</v>
      </c>
      <c r="F67" s="236">
        <v>26757</v>
      </c>
      <c r="G67" s="236">
        <v>24329</v>
      </c>
      <c r="H67" s="140">
        <v>25131</v>
      </c>
      <c r="I67" s="115">
        <v>628</v>
      </c>
      <c r="J67" s="116">
        <v>2.4989057339540808</v>
      </c>
    </row>
    <row r="68" spans="1:12" s="110" customFormat="1" ht="12" customHeight="1" x14ac:dyDescent="0.2">
      <c r="A68" s="118"/>
      <c r="B68" s="121" t="s">
        <v>109</v>
      </c>
      <c r="C68" s="113">
        <v>68.567338611500588</v>
      </c>
      <c r="D68" s="235">
        <v>163337</v>
      </c>
      <c r="E68" s="236">
        <v>163029</v>
      </c>
      <c r="F68" s="236">
        <v>163452</v>
      </c>
      <c r="G68" s="236">
        <v>163068</v>
      </c>
      <c r="H68" s="140">
        <v>162631</v>
      </c>
      <c r="I68" s="115">
        <v>706</v>
      </c>
      <c r="J68" s="116">
        <v>0.43411157774348064</v>
      </c>
    </row>
    <row r="69" spans="1:12" s="110" customFormat="1" ht="12" customHeight="1" x14ac:dyDescent="0.2">
      <c r="A69" s="118"/>
      <c r="B69" s="121" t="s">
        <v>110</v>
      </c>
      <c r="C69" s="113">
        <v>19.386769879184264</v>
      </c>
      <c r="D69" s="235">
        <v>46182</v>
      </c>
      <c r="E69" s="236">
        <v>45667</v>
      </c>
      <c r="F69" s="236">
        <v>45179</v>
      </c>
      <c r="G69" s="236">
        <v>44378</v>
      </c>
      <c r="H69" s="140">
        <v>43657</v>
      </c>
      <c r="I69" s="115">
        <v>2525</v>
      </c>
      <c r="J69" s="116">
        <v>5.7837231142772065</v>
      </c>
    </row>
    <row r="70" spans="1:12" s="110" customFormat="1" ht="12" customHeight="1" x14ac:dyDescent="0.2">
      <c r="A70" s="120"/>
      <c r="B70" s="121" t="s">
        <v>111</v>
      </c>
      <c r="C70" s="113">
        <v>1.2325052263930751</v>
      </c>
      <c r="D70" s="235">
        <v>2936</v>
      </c>
      <c r="E70" s="236">
        <v>2931</v>
      </c>
      <c r="F70" s="236">
        <v>2884</v>
      </c>
      <c r="G70" s="236">
        <v>2755</v>
      </c>
      <c r="H70" s="140">
        <v>2657</v>
      </c>
      <c r="I70" s="115">
        <v>279</v>
      </c>
      <c r="J70" s="116">
        <v>10.500564546480994</v>
      </c>
    </row>
    <row r="71" spans="1:12" s="110" customFormat="1" ht="12" customHeight="1" x14ac:dyDescent="0.2">
      <c r="A71" s="120"/>
      <c r="B71" s="121" t="s">
        <v>112</v>
      </c>
      <c r="C71" s="113">
        <v>0.36311887630449929</v>
      </c>
      <c r="D71" s="235">
        <v>865</v>
      </c>
      <c r="E71" s="236">
        <v>868</v>
      </c>
      <c r="F71" s="236">
        <v>898</v>
      </c>
      <c r="G71" s="236">
        <v>757</v>
      </c>
      <c r="H71" s="140">
        <v>734</v>
      </c>
      <c r="I71" s="115">
        <v>131</v>
      </c>
      <c r="J71" s="116">
        <v>17.847411444141688</v>
      </c>
    </row>
    <row r="72" spans="1:12" s="110" customFormat="1" ht="12" customHeight="1" x14ac:dyDescent="0.2">
      <c r="A72" s="118" t="s">
        <v>113</v>
      </c>
      <c r="B72" s="119" t="s">
        <v>181</v>
      </c>
      <c r="C72" s="113">
        <v>69.335555424954038</v>
      </c>
      <c r="D72" s="235">
        <v>165167</v>
      </c>
      <c r="E72" s="236">
        <v>165273</v>
      </c>
      <c r="F72" s="236">
        <v>166417</v>
      </c>
      <c r="G72" s="236">
        <v>163422</v>
      </c>
      <c r="H72" s="140">
        <v>163799</v>
      </c>
      <c r="I72" s="115">
        <v>1368</v>
      </c>
      <c r="J72" s="116">
        <v>0.83516993388238026</v>
      </c>
    </row>
    <row r="73" spans="1:12" s="110" customFormat="1" ht="12" customHeight="1" x14ac:dyDescent="0.2">
      <c r="A73" s="118"/>
      <c r="B73" s="119" t="s">
        <v>182</v>
      </c>
      <c r="C73" s="113">
        <v>30.664444575045966</v>
      </c>
      <c r="D73" s="115">
        <v>73047</v>
      </c>
      <c r="E73" s="114">
        <v>72850</v>
      </c>
      <c r="F73" s="114">
        <v>71855</v>
      </c>
      <c r="G73" s="114">
        <v>71108</v>
      </c>
      <c r="H73" s="140">
        <v>70277</v>
      </c>
      <c r="I73" s="115">
        <v>2770</v>
      </c>
      <c r="J73" s="116">
        <v>3.9415455981331018</v>
      </c>
    </row>
    <row r="74" spans="1:12" s="110" customFormat="1" ht="12" customHeight="1" x14ac:dyDescent="0.2">
      <c r="A74" s="118" t="s">
        <v>113</v>
      </c>
      <c r="B74" s="119" t="s">
        <v>116</v>
      </c>
      <c r="C74" s="113">
        <v>90.111832218089617</v>
      </c>
      <c r="D74" s="115">
        <v>214659</v>
      </c>
      <c r="E74" s="114">
        <v>215331</v>
      </c>
      <c r="F74" s="114">
        <v>215560</v>
      </c>
      <c r="G74" s="114">
        <v>212656</v>
      </c>
      <c r="H74" s="140">
        <v>212744</v>
      </c>
      <c r="I74" s="115">
        <v>1915</v>
      </c>
      <c r="J74" s="116">
        <v>0.90014289474673781</v>
      </c>
    </row>
    <row r="75" spans="1:12" s="110" customFormat="1" ht="12" customHeight="1" x14ac:dyDescent="0.2">
      <c r="A75" s="142"/>
      <c r="B75" s="124" t="s">
        <v>117</v>
      </c>
      <c r="C75" s="125">
        <v>9.8340147934210425</v>
      </c>
      <c r="D75" s="143">
        <v>23426</v>
      </c>
      <c r="E75" s="144">
        <v>22671</v>
      </c>
      <c r="F75" s="144">
        <v>22596</v>
      </c>
      <c r="G75" s="144">
        <v>21756</v>
      </c>
      <c r="H75" s="145">
        <v>21209</v>
      </c>
      <c r="I75" s="143">
        <v>2217</v>
      </c>
      <c r="J75" s="146">
        <v>10.453109528973549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270879</v>
      </c>
      <c r="G11" s="114">
        <v>270728</v>
      </c>
      <c r="H11" s="114">
        <v>270109</v>
      </c>
      <c r="I11" s="114">
        <v>265990</v>
      </c>
      <c r="J11" s="140">
        <v>264886</v>
      </c>
      <c r="K11" s="114">
        <v>5993</v>
      </c>
      <c r="L11" s="116">
        <v>2.2624827284190179</v>
      </c>
    </row>
    <row r="12" spans="1:17" s="110" customFormat="1" ht="24.95" customHeight="1" x14ac:dyDescent="0.2">
      <c r="A12" s="604" t="s">
        <v>185</v>
      </c>
      <c r="B12" s="605"/>
      <c r="C12" s="605"/>
      <c r="D12" s="606"/>
      <c r="E12" s="113">
        <v>52.791467777125582</v>
      </c>
      <c r="F12" s="115">
        <v>143001</v>
      </c>
      <c r="G12" s="114">
        <v>142786</v>
      </c>
      <c r="H12" s="114">
        <v>142974</v>
      </c>
      <c r="I12" s="114">
        <v>140977</v>
      </c>
      <c r="J12" s="140">
        <v>140014</v>
      </c>
      <c r="K12" s="114">
        <v>2987</v>
      </c>
      <c r="L12" s="116">
        <v>2.1333580927621525</v>
      </c>
    </row>
    <row r="13" spans="1:17" s="110" customFormat="1" ht="15" customHeight="1" x14ac:dyDescent="0.2">
      <c r="A13" s="120"/>
      <c r="B13" s="612" t="s">
        <v>107</v>
      </c>
      <c r="C13" s="612"/>
      <c r="E13" s="113">
        <v>47.208532222874418</v>
      </c>
      <c r="F13" s="115">
        <v>127878</v>
      </c>
      <c r="G13" s="114">
        <v>127942</v>
      </c>
      <c r="H13" s="114">
        <v>127135</v>
      </c>
      <c r="I13" s="114">
        <v>125013</v>
      </c>
      <c r="J13" s="140">
        <v>124872</v>
      </c>
      <c r="K13" s="114">
        <v>3006</v>
      </c>
      <c r="L13" s="116">
        <v>2.4072650394003459</v>
      </c>
    </row>
    <row r="14" spans="1:17" s="110" customFormat="1" ht="24.95" customHeight="1" x14ac:dyDescent="0.2">
      <c r="A14" s="604" t="s">
        <v>186</v>
      </c>
      <c r="B14" s="605"/>
      <c r="C14" s="605"/>
      <c r="D14" s="606"/>
      <c r="E14" s="113">
        <v>10.903761458067994</v>
      </c>
      <c r="F14" s="115">
        <v>29536</v>
      </c>
      <c r="G14" s="114">
        <v>30536</v>
      </c>
      <c r="H14" s="114">
        <v>30699</v>
      </c>
      <c r="I14" s="114">
        <v>27814</v>
      </c>
      <c r="J14" s="140">
        <v>28494</v>
      </c>
      <c r="K14" s="114">
        <v>1042</v>
      </c>
      <c r="L14" s="116">
        <v>3.656910226714396</v>
      </c>
    </row>
    <row r="15" spans="1:17" s="110" customFormat="1" ht="15" customHeight="1" x14ac:dyDescent="0.2">
      <c r="A15" s="120"/>
      <c r="B15" s="119"/>
      <c r="C15" s="258" t="s">
        <v>106</v>
      </c>
      <c r="E15" s="113">
        <v>53.964653304442038</v>
      </c>
      <c r="F15" s="115">
        <v>15939</v>
      </c>
      <c r="G15" s="114">
        <v>16438</v>
      </c>
      <c r="H15" s="114">
        <v>16681</v>
      </c>
      <c r="I15" s="114">
        <v>15027</v>
      </c>
      <c r="J15" s="140">
        <v>15241</v>
      </c>
      <c r="K15" s="114">
        <v>698</v>
      </c>
      <c r="L15" s="116">
        <v>4.5797519847779018</v>
      </c>
    </row>
    <row r="16" spans="1:17" s="110" customFormat="1" ht="15" customHeight="1" x14ac:dyDescent="0.2">
      <c r="A16" s="120"/>
      <c r="B16" s="119"/>
      <c r="C16" s="258" t="s">
        <v>107</v>
      </c>
      <c r="E16" s="113">
        <v>46.035346695557962</v>
      </c>
      <c r="F16" s="115">
        <v>13597</v>
      </c>
      <c r="G16" s="114">
        <v>14098</v>
      </c>
      <c r="H16" s="114">
        <v>14018</v>
      </c>
      <c r="I16" s="114">
        <v>12787</v>
      </c>
      <c r="J16" s="140">
        <v>13253</v>
      </c>
      <c r="K16" s="114">
        <v>344</v>
      </c>
      <c r="L16" s="116">
        <v>2.5956387233079301</v>
      </c>
    </row>
    <row r="17" spans="1:12" s="110" customFormat="1" ht="15" customHeight="1" x14ac:dyDescent="0.2">
      <c r="A17" s="120"/>
      <c r="B17" s="121" t="s">
        <v>109</v>
      </c>
      <c r="C17" s="258"/>
      <c r="E17" s="113">
        <v>67.87864692353412</v>
      </c>
      <c r="F17" s="115">
        <v>183869</v>
      </c>
      <c r="G17" s="114">
        <v>183397</v>
      </c>
      <c r="H17" s="114">
        <v>183283</v>
      </c>
      <c r="I17" s="114">
        <v>183067</v>
      </c>
      <c r="J17" s="140">
        <v>182235</v>
      </c>
      <c r="K17" s="114">
        <v>1634</v>
      </c>
      <c r="L17" s="116">
        <v>0.8966444426153044</v>
      </c>
    </row>
    <row r="18" spans="1:12" s="110" customFormat="1" ht="15" customHeight="1" x14ac:dyDescent="0.2">
      <c r="A18" s="120"/>
      <c r="B18" s="119"/>
      <c r="C18" s="258" t="s">
        <v>106</v>
      </c>
      <c r="E18" s="113">
        <v>52.622247360892807</v>
      </c>
      <c r="F18" s="115">
        <v>96756</v>
      </c>
      <c r="G18" s="114">
        <v>96369</v>
      </c>
      <c r="H18" s="114">
        <v>96586</v>
      </c>
      <c r="I18" s="114">
        <v>96677</v>
      </c>
      <c r="J18" s="140">
        <v>95965</v>
      </c>
      <c r="K18" s="114">
        <v>791</v>
      </c>
      <c r="L18" s="116">
        <v>0.82425884437034336</v>
      </c>
    </row>
    <row r="19" spans="1:12" s="110" customFormat="1" ht="15" customHeight="1" x14ac:dyDescent="0.2">
      <c r="A19" s="120"/>
      <c r="B19" s="119"/>
      <c r="C19" s="258" t="s">
        <v>107</v>
      </c>
      <c r="E19" s="113">
        <v>47.377752639107193</v>
      </c>
      <c r="F19" s="115">
        <v>87113</v>
      </c>
      <c r="G19" s="114">
        <v>87028</v>
      </c>
      <c r="H19" s="114">
        <v>86697</v>
      </c>
      <c r="I19" s="114">
        <v>86390</v>
      </c>
      <c r="J19" s="140">
        <v>86270</v>
      </c>
      <c r="K19" s="114">
        <v>843</v>
      </c>
      <c r="L19" s="116">
        <v>0.97716471542830652</v>
      </c>
    </row>
    <row r="20" spans="1:12" s="110" customFormat="1" ht="15" customHeight="1" x14ac:dyDescent="0.2">
      <c r="A20" s="120"/>
      <c r="B20" s="121" t="s">
        <v>110</v>
      </c>
      <c r="C20" s="258"/>
      <c r="E20" s="113">
        <v>20.089412615965063</v>
      </c>
      <c r="F20" s="115">
        <v>54418</v>
      </c>
      <c r="G20" s="114">
        <v>53733</v>
      </c>
      <c r="H20" s="114">
        <v>53146</v>
      </c>
      <c r="I20" s="114">
        <v>52260</v>
      </c>
      <c r="J20" s="140">
        <v>51413</v>
      </c>
      <c r="K20" s="114">
        <v>3005</v>
      </c>
      <c r="L20" s="116">
        <v>5.8448252387528443</v>
      </c>
    </row>
    <row r="21" spans="1:12" s="110" customFormat="1" ht="15" customHeight="1" x14ac:dyDescent="0.2">
      <c r="A21" s="120"/>
      <c r="B21" s="119"/>
      <c r="C21" s="258" t="s">
        <v>106</v>
      </c>
      <c r="E21" s="113">
        <v>52.098570325995077</v>
      </c>
      <c r="F21" s="115">
        <v>28351</v>
      </c>
      <c r="G21" s="114">
        <v>28034</v>
      </c>
      <c r="H21" s="114">
        <v>27803</v>
      </c>
      <c r="I21" s="114">
        <v>27462</v>
      </c>
      <c r="J21" s="140">
        <v>27071</v>
      </c>
      <c r="K21" s="114">
        <v>1280</v>
      </c>
      <c r="L21" s="116">
        <v>4.7283070444386981</v>
      </c>
    </row>
    <row r="22" spans="1:12" s="110" customFormat="1" ht="15" customHeight="1" x14ac:dyDescent="0.2">
      <c r="A22" s="120"/>
      <c r="B22" s="119"/>
      <c r="C22" s="258" t="s">
        <v>107</v>
      </c>
      <c r="E22" s="113">
        <v>47.901429674004923</v>
      </c>
      <c r="F22" s="115">
        <v>26067</v>
      </c>
      <c r="G22" s="114">
        <v>25699</v>
      </c>
      <c r="H22" s="114">
        <v>25343</v>
      </c>
      <c r="I22" s="114">
        <v>24798</v>
      </c>
      <c r="J22" s="140">
        <v>24342</v>
      </c>
      <c r="K22" s="114">
        <v>1725</v>
      </c>
      <c r="L22" s="116">
        <v>7.0865171308848902</v>
      </c>
    </row>
    <row r="23" spans="1:12" s="110" customFormat="1" ht="15" customHeight="1" x14ac:dyDescent="0.2">
      <c r="A23" s="120"/>
      <c r="B23" s="121" t="s">
        <v>111</v>
      </c>
      <c r="C23" s="258"/>
      <c r="E23" s="113">
        <v>1.1281790024328207</v>
      </c>
      <c r="F23" s="115">
        <v>3056</v>
      </c>
      <c r="G23" s="114">
        <v>3062</v>
      </c>
      <c r="H23" s="114">
        <v>2981</v>
      </c>
      <c r="I23" s="114">
        <v>2849</v>
      </c>
      <c r="J23" s="140">
        <v>2744</v>
      </c>
      <c r="K23" s="114">
        <v>312</v>
      </c>
      <c r="L23" s="116">
        <v>11.370262390670554</v>
      </c>
    </row>
    <row r="24" spans="1:12" s="110" customFormat="1" ht="15" customHeight="1" x14ac:dyDescent="0.2">
      <c r="A24" s="120"/>
      <c r="B24" s="119"/>
      <c r="C24" s="258" t="s">
        <v>106</v>
      </c>
      <c r="E24" s="113">
        <v>63.972513089005233</v>
      </c>
      <c r="F24" s="115">
        <v>1955</v>
      </c>
      <c r="G24" s="114">
        <v>1945</v>
      </c>
      <c r="H24" s="114">
        <v>1904</v>
      </c>
      <c r="I24" s="114">
        <v>1811</v>
      </c>
      <c r="J24" s="140">
        <v>1737</v>
      </c>
      <c r="K24" s="114">
        <v>218</v>
      </c>
      <c r="L24" s="116">
        <v>12.550374208405296</v>
      </c>
    </row>
    <row r="25" spans="1:12" s="110" customFormat="1" ht="15" customHeight="1" x14ac:dyDescent="0.2">
      <c r="A25" s="120"/>
      <c r="B25" s="119"/>
      <c r="C25" s="258" t="s">
        <v>107</v>
      </c>
      <c r="E25" s="113">
        <v>36.027486910994767</v>
      </c>
      <c r="F25" s="115">
        <v>1101</v>
      </c>
      <c r="G25" s="114">
        <v>1117</v>
      </c>
      <c r="H25" s="114">
        <v>1077</v>
      </c>
      <c r="I25" s="114">
        <v>1038</v>
      </c>
      <c r="J25" s="140">
        <v>1007</v>
      </c>
      <c r="K25" s="114">
        <v>94</v>
      </c>
      <c r="L25" s="116">
        <v>9.3346573982125118</v>
      </c>
    </row>
    <row r="26" spans="1:12" s="110" customFormat="1" ht="15" customHeight="1" x14ac:dyDescent="0.2">
      <c r="A26" s="120"/>
      <c r="C26" s="121" t="s">
        <v>187</v>
      </c>
      <c r="D26" s="110" t="s">
        <v>188</v>
      </c>
      <c r="E26" s="113">
        <v>0.34295755669505573</v>
      </c>
      <c r="F26" s="115">
        <v>929</v>
      </c>
      <c r="G26" s="114">
        <v>942</v>
      </c>
      <c r="H26" s="114">
        <v>955</v>
      </c>
      <c r="I26" s="114">
        <v>814</v>
      </c>
      <c r="J26" s="140">
        <v>778</v>
      </c>
      <c r="K26" s="114">
        <v>151</v>
      </c>
      <c r="L26" s="116">
        <v>19.408740359897173</v>
      </c>
    </row>
    <row r="27" spans="1:12" s="110" customFormat="1" ht="15" customHeight="1" x14ac:dyDescent="0.2">
      <c r="A27" s="120"/>
      <c r="B27" s="119"/>
      <c r="D27" s="259" t="s">
        <v>106</v>
      </c>
      <c r="E27" s="113">
        <v>57.265877287405814</v>
      </c>
      <c r="F27" s="115">
        <v>532</v>
      </c>
      <c r="G27" s="114">
        <v>522</v>
      </c>
      <c r="H27" s="114">
        <v>529</v>
      </c>
      <c r="I27" s="114">
        <v>434</v>
      </c>
      <c r="J27" s="140">
        <v>407</v>
      </c>
      <c r="K27" s="114">
        <v>125</v>
      </c>
      <c r="L27" s="116">
        <v>30.712530712530711</v>
      </c>
    </row>
    <row r="28" spans="1:12" s="110" customFormat="1" ht="15" customHeight="1" x14ac:dyDescent="0.2">
      <c r="A28" s="120"/>
      <c r="B28" s="119"/>
      <c r="D28" s="259" t="s">
        <v>107</v>
      </c>
      <c r="E28" s="113">
        <v>42.734122712594186</v>
      </c>
      <c r="F28" s="115">
        <v>397</v>
      </c>
      <c r="G28" s="114">
        <v>420</v>
      </c>
      <c r="H28" s="114">
        <v>426</v>
      </c>
      <c r="I28" s="114">
        <v>380</v>
      </c>
      <c r="J28" s="140">
        <v>371</v>
      </c>
      <c r="K28" s="114">
        <v>26</v>
      </c>
      <c r="L28" s="116">
        <v>7.0080862533692718</v>
      </c>
    </row>
    <row r="29" spans="1:12" s="110" customFormat="1" ht="24.95" customHeight="1" x14ac:dyDescent="0.2">
      <c r="A29" s="604" t="s">
        <v>189</v>
      </c>
      <c r="B29" s="605"/>
      <c r="C29" s="605"/>
      <c r="D29" s="606"/>
      <c r="E29" s="113">
        <v>90.911070994798422</v>
      </c>
      <c r="F29" s="115">
        <v>246259</v>
      </c>
      <c r="G29" s="114">
        <v>246999</v>
      </c>
      <c r="H29" s="114">
        <v>246703</v>
      </c>
      <c r="I29" s="114">
        <v>243088</v>
      </c>
      <c r="J29" s="140">
        <v>242837</v>
      </c>
      <c r="K29" s="114">
        <v>3422</v>
      </c>
      <c r="L29" s="116">
        <v>1.4091757022200078</v>
      </c>
    </row>
    <row r="30" spans="1:12" s="110" customFormat="1" ht="15" customHeight="1" x14ac:dyDescent="0.2">
      <c r="A30" s="120"/>
      <c r="B30" s="119"/>
      <c r="C30" s="258" t="s">
        <v>106</v>
      </c>
      <c r="E30" s="113">
        <v>51.792218761547801</v>
      </c>
      <c r="F30" s="115">
        <v>127543</v>
      </c>
      <c r="G30" s="114">
        <v>127921</v>
      </c>
      <c r="H30" s="114">
        <v>128231</v>
      </c>
      <c r="I30" s="114">
        <v>126425</v>
      </c>
      <c r="J30" s="140">
        <v>126107</v>
      </c>
      <c r="K30" s="114">
        <v>1436</v>
      </c>
      <c r="L30" s="116">
        <v>1.1387155352200908</v>
      </c>
    </row>
    <row r="31" spans="1:12" s="110" customFormat="1" ht="15" customHeight="1" x14ac:dyDescent="0.2">
      <c r="A31" s="120"/>
      <c r="B31" s="119"/>
      <c r="C31" s="258" t="s">
        <v>107</v>
      </c>
      <c r="E31" s="113">
        <v>48.207781238452199</v>
      </c>
      <c r="F31" s="115">
        <v>118716</v>
      </c>
      <c r="G31" s="114">
        <v>119078</v>
      </c>
      <c r="H31" s="114">
        <v>118472</v>
      </c>
      <c r="I31" s="114">
        <v>116663</v>
      </c>
      <c r="J31" s="140">
        <v>116730</v>
      </c>
      <c r="K31" s="114">
        <v>1986</v>
      </c>
      <c r="L31" s="116">
        <v>1.7013621177075302</v>
      </c>
    </row>
    <row r="32" spans="1:12" s="110" customFormat="1" ht="15" customHeight="1" x14ac:dyDescent="0.2">
      <c r="A32" s="120"/>
      <c r="B32" s="119" t="s">
        <v>117</v>
      </c>
      <c r="C32" s="258"/>
      <c r="E32" s="113">
        <v>9.0383529177234117</v>
      </c>
      <c r="F32" s="115">
        <v>24483</v>
      </c>
      <c r="G32" s="114">
        <v>23606</v>
      </c>
      <c r="H32" s="114">
        <v>23287</v>
      </c>
      <c r="I32" s="114">
        <v>22785</v>
      </c>
      <c r="J32" s="140">
        <v>21925</v>
      </c>
      <c r="K32" s="114">
        <v>2558</v>
      </c>
      <c r="L32" s="116">
        <v>11.667046750285063</v>
      </c>
    </row>
    <row r="33" spans="1:12" s="110" customFormat="1" ht="15" customHeight="1" x14ac:dyDescent="0.2">
      <c r="A33" s="120"/>
      <c r="B33" s="119"/>
      <c r="C33" s="258" t="s">
        <v>106</v>
      </c>
      <c r="E33" s="113">
        <v>62.749663031491238</v>
      </c>
      <c r="F33" s="115">
        <v>15363</v>
      </c>
      <c r="G33" s="114">
        <v>14779</v>
      </c>
      <c r="H33" s="114">
        <v>14660</v>
      </c>
      <c r="I33" s="114">
        <v>14480</v>
      </c>
      <c r="J33" s="140">
        <v>13829</v>
      </c>
      <c r="K33" s="114">
        <v>1534</v>
      </c>
      <c r="L33" s="116">
        <v>11.092631426711982</v>
      </c>
    </row>
    <row r="34" spans="1:12" s="110" customFormat="1" ht="15" customHeight="1" x14ac:dyDescent="0.2">
      <c r="A34" s="120"/>
      <c r="B34" s="119"/>
      <c r="C34" s="258" t="s">
        <v>107</v>
      </c>
      <c r="E34" s="113">
        <v>37.250336968508762</v>
      </c>
      <c r="F34" s="115">
        <v>9120</v>
      </c>
      <c r="G34" s="114">
        <v>8827</v>
      </c>
      <c r="H34" s="114">
        <v>8627</v>
      </c>
      <c r="I34" s="114">
        <v>8305</v>
      </c>
      <c r="J34" s="140">
        <v>8096</v>
      </c>
      <c r="K34" s="114">
        <v>1024</v>
      </c>
      <c r="L34" s="116">
        <v>12.648221343873518</v>
      </c>
    </row>
    <row r="35" spans="1:12" s="110" customFormat="1" ht="24.95" customHeight="1" x14ac:dyDescent="0.2">
      <c r="A35" s="604" t="s">
        <v>190</v>
      </c>
      <c r="B35" s="605"/>
      <c r="C35" s="605"/>
      <c r="D35" s="606"/>
      <c r="E35" s="113">
        <v>69.611893133096331</v>
      </c>
      <c r="F35" s="115">
        <v>188564</v>
      </c>
      <c r="G35" s="114">
        <v>188518</v>
      </c>
      <c r="H35" s="114">
        <v>189542</v>
      </c>
      <c r="I35" s="114">
        <v>186738</v>
      </c>
      <c r="J35" s="140">
        <v>187061</v>
      </c>
      <c r="K35" s="114">
        <v>1503</v>
      </c>
      <c r="L35" s="116">
        <v>0.80348121735690492</v>
      </c>
    </row>
    <row r="36" spans="1:12" s="110" customFormat="1" ht="15" customHeight="1" x14ac:dyDescent="0.2">
      <c r="A36" s="120"/>
      <c r="B36" s="119"/>
      <c r="C36" s="258" t="s">
        <v>106</v>
      </c>
      <c r="E36" s="113">
        <v>65.361362720349589</v>
      </c>
      <c r="F36" s="115">
        <v>123248</v>
      </c>
      <c r="G36" s="114">
        <v>123188</v>
      </c>
      <c r="H36" s="114">
        <v>124082</v>
      </c>
      <c r="I36" s="114">
        <v>122472</v>
      </c>
      <c r="J36" s="140">
        <v>122448</v>
      </c>
      <c r="K36" s="114">
        <v>800</v>
      </c>
      <c r="L36" s="116">
        <v>0.65333856004181368</v>
      </c>
    </row>
    <row r="37" spans="1:12" s="110" customFormat="1" ht="15" customHeight="1" x14ac:dyDescent="0.2">
      <c r="A37" s="120"/>
      <c r="B37" s="119"/>
      <c r="C37" s="258" t="s">
        <v>107</v>
      </c>
      <c r="E37" s="113">
        <v>34.638637279650411</v>
      </c>
      <c r="F37" s="115">
        <v>65316</v>
      </c>
      <c r="G37" s="114">
        <v>65330</v>
      </c>
      <c r="H37" s="114">
        <v>65460</v>
      </c>
      <c r="I37" s="114">
        <v>64266</v>
      </c>
      <c r="J37" s="140">
        <v>64613</v>
      </c>
      <c r="K37" s="114">
        <v>703</v>
      </c>
      <c r="L37" s="116">
        <v>1.0880163434602943</v>
      </c>
    </row>
    <row r="38" spans="1:12" s="110" customFormat="1" ht="15" customHeight="1" x14ac:dyDescent="0.2">
      <c r="A38" s="120"/>
      <c r="B38" s="119" t="s">
        <v>182</v>
      </c>
      <c r="C38" s="258"/>
      <c r="E38" s="113">
        <v>30.388106866903673</v>
      </c>
      <c r="F38" s="115">
        <v>82315</v>
      </c>
      <c r="G38" s="114">
        <v>82210</v>
      </c>
      <c r="H38" s="114">
        <v>80567</v>
      </c>
      <c r="I38" s="114">
        <v>79252</v>
      </c>
      <c r="J38" s="140">
        <v>77825</v>
      </c>
      <c r="K38" s="114">
        <v>4490</v>
      </c>
      <c r="L38" s="116">
        <v>5.76935432059107</v>
      </c>
    </row>
    <row r="39" spans="1:12" s="110" customFormat="1" ht="15" customHeight="1" x14ac:dyDescent="0.2">
      <c r="A39" s="120"/>
      <c r="B39" s="119"/>
      <c r="C39" s="258" t="s">
        <v>106</v>
      </c>
      <c r="E39" s="113">
        <v>23.996841401931604</v>
      </c>
      <c r="F39" s="115">
        <v>19753</v>
      </c>
      <c r="G39" s="114">
        <v>19598</v>
      </c>
      <c r="H39" s="114">
        <v>18892</v>
      </c>
      <c r="I39" s="114">
        <v>18505</v>
      </c>
      <c r="J39" s="140">
        <v>17566</v>
      </c>
      <c r="K39" s="114">
        <v>2187</v>
      </c>
      <c r="L39" s="116">
        <v>12.450187862916998</v>
      </c>
    </row>
    <row r="40" spans="1:12" s="110" customFormat="1" ht="15" customHeight="1" x14ac:dyDescent="0.2">
      <c r="A40" s="120"/>
      <c r="B40" s="119"/>
      <c r="C40" s="258" t="s">
        <v>107</v>
      </c>
      <c r="E40" s="113">
        <v>76.003158598068396</v>
      </c>
      <c r="F40" s="115">
        <v>62562</v>
      </c>
      <c r="G40" s="114">
        <v>62612</v>
      </c>
      <c r="H40" s="114">
        <v>61675</v>
      </c>
      <c r="I40" s="114">
        <v>60747</v>
      </c>
      <c r="J40" s="140">
        <v>60259</v>
      </c>
      <c r="K40" s="114">
        <v>2303</v>
      </c>
      <c r="L40" s="116">
        <v>3.8218357423787319</v>
      </c>
    </row>
    <row r="41" spans="1:12" s="110" customFormat="1" ht="24.75" customHeight="1" x14ac:dyDescent="0.2">
      <c r="A41" s="604" t="s">
        <v>518</v>
      </c>
      <c r="B41" s="605"/>
      <c r="C41" s="605"/>
      <c r="D41" s="606"/>
      <c r="E41" s="113">
        <v>5.2942457702516625</v>
      </c>
      <c r="F41" s="115">
        <v>14341</v>
      </c>
      <c r="G41" s="114">
        <v>15736</v>
      </c>
      <c r="H41" s="114">
        <v>15806</v>
      </c>
      <c r="I41" s="114">
        <v>12939</v>
      </c>
      <c r="J41" s="140">
        <v>14109</v>
      </c>
      <c r="K41" s="114">
        <v>232</v>
      </c>
      <c r="L41" s="116">
        <v>1.6443404918846127</v>
      </c>
    </row>
    <row r="42" spans="1:12" s="110" customFormat="1" ht="15" customHeight="1" x14ac:dyDescent="0.2">
      <c r="A42" s="120"/>
      <c r="B42" s="119"/>
      <c r="C42" s="258" t="s">
        <v>106</v>
      </c>
      <c r="E42" s="113">
        <v>54.682379192524927</v>
      </c>
      <c r="F42" s="115">
        <v>7842</v>
      </c>
      <c r="G42" s="114">
        <v>8746</v>
      </c>
      <c r="H42" s="114">
        <v>8865</v>
      </c>
      <c r="I42" s="114">
        <v>7102</v>
      </c>
      <c r="J42" s="140">
        <v>7699</v>
      </c>
      <c r="K42" s="114">
        <v>143</v>
      </c>
      <c r="L42" s="116">
        <v>1.857384075854007</v>
      </c>
    </row>
    <row r="43" spans="1:12" s="110" customFormat="1" ht="15" customHeight="1" x14ac:dyDescent="0.2">
      <c r="A43" s="123"/>
      <c r="B43" s="124"/>
      <c r="C43" s="260" t="s">
        <v>107</v>
      </c>
      <c r="D43" s="261"/>
      <c r="E43" s="125">
        <v>45.317620807475073</v>
      </c>
      <c r="F43" s="143">
        <v>6499</v>
      </c>
      <c r="G43" s="144">
        <v>6990</v>
      </c>
      <c r="H43" s="144">
        <v>6941</v>
      </c>
      <c r="I43" s="144">
        <v>5837</v>
      </c>
      <c r="J43" s="145">
        <v>6410</v>
      </c>
      <c r="K43" s="144">
        <v>89</v>
      </c>
      <c r="L43" s="146">
        <v>1.3884555382215289</v>
      </c>
    </row>
    <row r="44" spans="1:12" s="110" customFormat="1" ht="45.75" customHeight="1" x14ac:dyDescent="0.2">
      <c r="A44" s="604" t="s">
        <v>191</v>
      </c>
      <c r="B44" s="605"/>
      <c r="C44" s="605"/>
      <c r="D44" s="606"/>
      <c r="E44" s="113">
        <v>1.2400370645195826</v>
      </c>
      <c r="F44" s="115">
        <v>3359</v>
      </c>
      <c r="G44" s="114">
        <v>3370</v>
      </c>
      <c r="H44" s="114">
        <v>3391</v>
      </c>
      <c r="I44" s="114">
        <v>3290</v>
      </c>
      <c r="J44" s="140">
        <v>3339</v>
      </c>
      <c r="K44" s="114">
        <v>20</v>
      </c>
      <c r="L44" s="116">
        <v>0.59898173105720276</v>
      </c>
    </row>
    <row r="45" spans="1:12" s="110" customFormat="1" ht="15" customHeight="1" x14ac:dyDescent="0.2">
      <c r="A45" s="120"/>
      <c r="B45" s="119"/>
      <c r="C45" s="258" t="s">
        <v>106</v>
      </c>
      <c r="E45" s="113">
        <v>59.601071747543912</v>
      </c>
      <c r="F45" s="115">
        <v>2002</v>
      </c>
      <c r="G45" s="114">
        <v>2011</v>
      </c>
      <c r="H45" s="114">
        <v>2030</v>
      </c>
      <c r="I45" s="114">
        <v>1963</v>
      </c>
      <c r="J45" s="140">
        <v>1993</v>
      </c>
      <c r="K45" s="114">
        <v>9</v>
      </c>
      <c r="L45" s="116">
        <v>0.45158053186151531</v>
      </c>
    </row>
    <row r="46" spans="1:12" s="110" customFormat="1" ht="15" customHeight="1" x14ac:dyDescent="0.2">
      <c r="A46" s="123"/>
      <c r="B46" s="124"/>
      <c r="C46" s="260" t="s">
        <v>107</v>
      </c>
      <c r="D46" s="261"/>
      <c r="E46" s="125">
        <v>40.398928252456088</v>
      </c>
      <c r="F46" s="143">
        <v>1357</v>
      </c>
      <c r="G46" s="144">
        <v>1359</v>
      </c>
      <c r="H46" s="144">
        <v>1361</v>
      </c>
      <c r="I46" s="144">
        <v>1327</v>
      </c>
      <c r="J46" s="145">
        <v>1346</v>
      </c>
      <c r="K46" s="144">
        <v>11</v>
      </c>
      <c r="L46" s="146">
        <v>0.81723625557206536</v>
      </c>
    </row>
    <row r="47" spans="1:12" s="110" customFormat="1" ht="39" customHeight="1" x14ac:dyDescent="0.2">
      <c r="A47" s="604" t="s">
        <v>519</v>
      </c>
      <c r="B47" s="607"/>
      <c r="C47" s="607"/>
      <c r="D47" s="608"/>
      <c r="E47" s="113">
        <v>0.32228411947770036</v>
      </c>
      <c r="F47" s="115">
        <v>873</v>
      </c>
      <c r="G47" s="114">
        <v>942</v>
      </c>
      <c r="H47" s="114">
        <v>832</v>
      </c>
      <c r="I47" s="114">
        <v>781</v>
      </c>
      <c r="J47" s="140">
        <v>884</v>
      </c>
      <c r="K47" s="114">
        <v>-11</v>
      </c>
      <c r="L47" s="116">
        <v>-1.244343891402715</v>
      </c>
    </row>
    <row r="48" spans="1:12" s="110" customFormat="1" ht="15" customHeight="1" x14ac:dyDescent="0.2">
      <c r="A48" s="120"/>
      <c r="B48" s="119"/>
      <c r="C48" s="258" t="s">
        <v>106</v>
      </c>
      <c r="E48" s="113">
        <v>39.747995418098512</v>
      </c>
      <c r="F48" s="115">
        <v>347</v>
      </c>
      <c r="G48" s="114">
        <v>371</v>
      </c>
      <c r="H48" s="114">
        <v>331</v>
      </c>
      <c r="I48" s="114">
        <v>316</v>
      </c>
      <c r="J48" s="140">
        <v>355</v>
      </c>
      <c r="K48" s="114">
        <v>-8</v>
      </c>
      <c r="L48" s="116">
        <v>-2.2535211267605635</v>
      </c>
    </row>
    <row r="49" spans="1:12" s="110" customFormat="1" ht="15" customHeight="1" x14ac:dyDescent="0.2">
      <c r="A49" s="123"/>
      <c r="B49" s="124"/>
      <c r="C49" s="260" t="s">
        <v>107</v>
      </c>
      <c r="D49" s="261"/>
      <c r="E49" s="125">
        <v>60.252004581901488</v>
      </c>
      <c r="F49" s="143">
        <v>526</v>
      </c>
      <c r="G49" s="144">
        <v>571</v>
      </c>
      <c r="H49" s="144">
        <v>501</v>
      </c>
      <c r="I49" s="144">
        <v>465</v>
      </c>
      <c r="J49" s="145">
        <v>529</v>
      </c>
      <c r="K49" s="144">
        <v>-3</v>
      </c>
      <c r="L49" s="146">
        <v>-0.56710775047258977</v>
      </c>
    </row>
    <row r="50" spans="1:12" s="110" customFormat="1" ht="24.95" customHeight="1" x14ac:dyDescent="0.2">
      <c r="A50" s="609" t="s">
        <v>192</v>
      </c>
      <c r="B50" s="610"/>
      <c r="C50" s="610"/>
      <c r="D50" s="611"/>
      <c r="E50" s="262">
        <v>13.660342809889286</v>
      </c>
      <c r="F50" s="263">
        <v>37003</v>
      </c>
      <c r="G50" s="264">
        <v>38142</v>
      </c>
      <c r="H50" s="264">
        <v>38058</v>
      </c>
      <c r="I50" s="264">
        <v>35625</v>
      </c>
      <c r="J50" s="265">
        <v>35571</v>
      </c>
      <c r="K50" s="263">
        <v>1432</v>
      </c>
      <c r="L50" s="266">
        <v>4.0257513142728625</v>
      </c>
    </row>
    <row r="51" spans="1:12" s="110" customFormat="1" ht="15" customHeight="1" x14ac:dyDescent="0.2">
      <c r="A51" s="120"/>
      <c r="B51" s="119"/>
      <c r="C51" s="258" t="s">
        <v>106</v>
      </c>
      <c r="E51" s="113">
        <v>57.33859416804043</v>
      </c>
      <c r="F51" s="115">
        <v>21217</v>
      </c>
      <c r="G51" s="114">
        <v>21716</v>
      </c>
      <c r="H51" s="114">
        <v>21857</v>
      </c>
      <c r="I51" s="114">
        <v>20472</v>
      </c>
      <c r="J51" s="140">
        <v>20169</v>
      </c>
      <c r="K51" s="114">
        <v>1048</v>
      </c>
      <c r="L51" s="116">
        <v>5.1960930140314341</v>
      </c>
    </row>
    <row r="52" spans="1:12" s="110" customFormat="1" ht="15" customHeight="1" x14ac:dyDescent="0.2">
      <c r="A52" s="120"/>
      <c r="B52" s="119"/>
      <c r="C52" s="258" t="s">
        <v>107</v>
      </c>
      <c r="E52" s="113">
        <v>42.66140583195957</v>
      </c>
      <c r="F52" s="115">
        <v>15786</v>
      </c>
      <c r="G52" s="114">
        <v>16426</v>
      </c>
      <c r="H52" s="114">
        <v>16201</v>
      </c>
      <c r="I52" s="114">
        <v>15153</v>
      </c>
      <c r="J52" s="140">
        <v>15402</v>
      </c>
      <c r="K52" s="114">
        <v>384</v>
      </c>
      <c r="L52" s="116">
        <v>2.4931827035449943</v>
      </c>
    </row>
    <row r="53" spans="1:12" s="110" customFormat="1" ht="15" customHeight="1" x14ac:dyDescent="0.2">
      <c r="A53" s="120"/>
      <c r="B53" s="119"/>
      <c r="C53" s="258" t="s">
        <v>187</v>
      </c>
      <c r="D53" s="110" t="s">
        <v>193</v>
      </c>
      <c r="E53" s="113">
        <v>25.846552982190634</v>
      </c>
      <c r="F53" s="115">
        <v>9564</v>
      </c>
      <c r="G53" s="114">
        <v>11178</v>
      </c>
      <c r="H53" s="114">
        <v>11286</v>
      </c>
      <c r="I53" s="114">
        <v>8681</v>
      </c>
      <c r="J53" s="140">
        <v>9422</v>
      </c>
      <c r="K53" s="114">
        <v>142</v>
      </c>
      <c r="L53" s="116">
        <v>1.5071110167692634</v>
      </c>
    </row>
    <row r="54" spans="1:12" s="110" customFormat="1" ht="15" customHeight="1" x14ac:dyDescent="0.2">
      <c r="A54" s="120"/>
      <c r="B54" s="119"/>
      <c r="D54" s="267" t="s">
        <v>194</v>
      </c>
      <c r="E54" s="113">
        <v>56.231702216645758</v>
      </c>
      <c r="F54" s="115">
        <v>5378</v>
      </c>
      <c r="G54" s="114">
        <v>6303</v>
      </c>
      <c r="H54" s="114">
        <v>6474</v>
      </c>
      <c r="I54" s="114">
        <v>4950</v>
      </c>
      <c r="J54" s="140">
        <v>5324</v>
      </c>
      <c r="K54" s="114">
        <v>54</v>
      </c>
      <c r="L54" s="116">
        <v>1.0142749812171299</v>
      </c>
    </row>
    <row r="55" spans="1:12" s="110" customFormat="1" ht="15" customHeight="1" x14ac:dyDescent="0.2">
      <c r="A55" s="120"/>
      <c r="B55" s="119"/>
      <c r="D55" s="267" t="s">
        <v>195</v>
      </c>
      <c r="E55" s="113">
        <v>43.768297783354242</v>
      </c>
      <c r="F55" s="115">
        <v>4186</v>
      </c>
      <c r="G55" s="114">
        <v>4875</v>
      </c>
      <c r="H55" s="114">
        <v>4812</v>
      </c>
      <c r="I55" s="114">
        <v>3731</v>
      </c>
      <c r="J55" s="140">
        <v>4098</v>
      </c>
      <c r="K55" s="114">
        <v>88</v>
      </c>
      <c r="L55" s="116">
        <v>2.1473889702293802</v>
      </c>
    </row>
    <row r="56" spans="1:12" s="110" customFormat="1" ht="15" customHeight="1" x14ac:dyDescent="0.2">
      <c r="A56" s="120"/>
      <c r="B56" s="119" t="s">
        <v>196</v>
      </c>
      <c r="C56" s="258"/>
      <c r="E56" s="113">
        <v>59.329811465635949</v>
      </c>
      <c r="F56" s="115">
        <v>160712</v>
      </c>
      <c r="G56" s="114">
        <v>159881</v>
      </c>
      <c r="H56" s="114">
        <v>160164</v>
      </c>
      <c r="I56" s="114">
        <v>159486</v>
      </c>
      <c r="J56" s="140">
        <v>159256</v>
      </c>
      <c r="K56" s="114">
        <v>1456</v>
      </c>
      <c r="L56" s="116">
        <v>0.91425126839805093</v>
      </c>
    </row>
    <row r="57" spans="1:12" s="110" customFormat="1" ht="15" customHeight="1" x14ac:dyDescent="0.2">
      <c r="A57" s="120"/>
      <c r="B57" s="119"/>
      <c r="C57" s="258" t="s">
        <v>106</v>
      </c>
      <c r="E57" s="113">
        <v>50.963835930111003</v>
      </c>
      <c r="F57" s="115">
        <v>81905</v>
      </c>
      <c r="G57" s="114">
        <v>81421</v>
      </c>
      <c r="H57" s="114">
        <v>81727</v>
      </c>
      <c r="I57" s="114">
        <v>81607</v>
      </c>
      <c r="J57" s="140">
        <v>81410</v>
      </c>
      <c r="K57" s="114">
        <v>495</v>
      </c>
      <c r="L57" s="116">
        <v>0.6080334111288539</v>
      </c>
    </row>
    <row r="58" spans="1:12" s="110" customFormat="1" ht="15" customHeight="1" x14ac:dyDescent="0.2">
      <c r="A58" s="120"/>
      <c r="B58" s="119"/>
      <c r="C58" s="258" t="s">
        <v>107</v>
      </c>
      <c r="E58" s="113">
        <v>49.036164069888997</v>
      </c>
      <c r="F58" s="115">
        <v>78807</v>
      </c>
      <c r="G58" s="114">
        <v>78460</v>
      </c>
      <c r="H58" s="114">
        <v>78437</v>
      </c>
      <c r="I58" s="114">
        <v>77879</v>
      </c>
      <c r="J58" s="140">
        <v>77846</v>
      </c>
      <c r="K58" s="114">
        <v>961</v>
      </c>
      <c r="L58" s="116">
        <v>1.234488605708707</v>
      </c>
    </row>
    <row r="59" spans="1:12" s="110" customFormat="1" ht="15" customHeight="1" x14ac:dyDescent="0.2">
      <c r="A59" s="120"/>
      <c r="B59" s="119"/>
      <c r="C59" s="258" t="s">
        <v>105</v>
      </c>
      <c r="D59" s="110" t="s">
        <v>197</v>
      </c>
      <c r="E59" s="113">
        <v>92.841231519737164</v>
      </c>
      <c r="F59" s="115">
        <v>149207</v>
      </c>
      <c r="G59" s="114">
        <v>148465</v>
      </c>
      <c r="H59" s="114">
        <v>148787</v>
      </c>
      <c r="I59" s="114">
        <v>148327</v>
      </c>
      <c r="J59" s="140">
        <v>148245</v>
      </c>
      <c r="K59" s="114">
        <v>962</v>
      </c>
      <c r="L59" s="116">
        <v>0.64892576478127428</v>
      </c>
    </row>
    <row r="60" spans="1:12" s="110" customFormat="1" ht="15" customHeight="1" x14ac:dyDescent="0.2">
      <c r="A60" s="120"/>
      <c r="B60" s="119"/>
      <c r="C60" s="258"/>
      <c r="D60" s="267" t="s">
        <v>198</v>
      </c>
      <c r="E60" s="113">
        <v>49.30331686851153</v>
      </c>
      <c r="F60" s="115">
        <v>73564</v>
      </c>
      <c r="G60" s="114">
        <v>73121</v>
      </c>
      <c r="H60" s="114">
        <v>73433</v>
      </c>
      <c r="I60" s="114">
        <v>73450</v>
      </c>
      <c r="J60" s="140">
        <v>73346</v>
      </c>
      <c r="K60" s="114">
        <v>218</v>
      </c>
      <c r="L60" s="116">
        <v>0.29722138903280343</v>
      </c>
    </row>
    <row r="61" spans="1:12" s="110" customFormat="1" ht="15" customHeight="1" x14ac:dyDescent="0.2">
      <c r="A61" s="120"/>
      <c r="B61" s="119"/>
      <c r="C61" s="258"/>
      <c r="D61" s="267" t="s">
        <v>199</v>
      </c>
      <c r="E61" s="113">
        <v>50.69668313148847</v>
      </c>
      <c r="F61" s="115">
        <v>75643</v>
      </c>
      <c r="G61" s="114">
        <v>75344</v>
      </c>
      <c r="H61" s="114">
        <v>75354</v>
      </c>
      <c r="I61" s="114">
        <v>74877</v>
      </c>
      <c r="J61" s="140">
        <v>74899</v>
      </c>
      <c r="K61" s="114">
        <v>744</v>
      </c>
      <c r="L61" s="116">
        <v>0.99333769476227984</v>
      </c>
    </row>
    <row r="62" spans="1:12" s="110" customFormat="1" ht="15" customHeight="1" x14ac:dyDescent="0.2">
      <c r="A62" s="120"/>
      <c r="B62" s="119"/>
      <c r="C62" s="258"/>
      <c r="D62" s="258" t="s">
        <v>200</v>
      </c>
      <c r="E62" s="113">
        <v>7.1587684802628306</v>
      </c>
      <c r="F62" s="115">
        <v>11505</v>
      </c>
      <c r="G62" s="114">
        <v>11416</v>
      </c>
      <c r="H62" s="114">
        <v>11377</v>
      </c>
      <c r="I62" s="114">
        <v>11159</v>
      </c>
      <c r="J62" s="140">
        <v>11011</v>
      </c>
      <c r="K62" s="114">
        <v>494</v>
      </c>
      <c r="L62" s="116">
        <v>4.4864226682408503</v>
      </c>
    </row>
    <row r="63" spans="1:12" s="110" customFormat="1" ht="15" customHeight="1" x14ac:dyDescent="0.2">
      <c r="A63" s="120"/>
      <c r="B63" s="119"/>
      <c r="C63" s="258"/>
      <c r="D63" s="267" t="s">
        <v>198</v>
      </c>
      <c r="E63" s="113">
        <v>72.498913515862668</v>
      </c>
      <c r="F63" s="115">
        <v>8341</v>
      </c>
      <c r="G63" s="114">
        <v>8300</v>
      </c>
      <c r="H63" s="114">
        <v>8294</v>
      </c>
      <c r="I63" s="114">
        <v>8157</v>
      </c>
      <c r="J63" s="140">
        <v>8064</v>
      </c>
      <c r="K63" s="114">
        <v>277</v>
      </c>
      <c r="L63" s="116">
        <v>3.4350198412698414</v>
      </c>
    </row>
    <row r="64" spans="1:12" s="110" customFormat="1" ht="15" customHeight="1" x14ac:dyDescent="0.2">
      <c r="A64" s="120"/>
      <c r="B64" s="119"/>
      <c r="C64" s="258"/>
      <c r="D64" s="267" t="s">
        <v>199</v>
      </c>
      <c r="E64" s="113">
        <v>27.501086484137332</v>
      </c>
      <c r="F64" s="115">
        <v>3164</v>
      </c>
      <c r="G64" s="114">
        <v>3116</v>
      </c>
      <c r="H64" s="114">
        <v>3083</v>
      </c>
      <c r="I64" s="114">
        <v>3002</v>
      </c>
      <c r="J64" s="140">
        <v>2947</v>
      </c>
      <c r="K64" s="114">
        <v>217</v>
      </c>
      <c r="L64" s="116">
        <v>7.3634204275534438</v>
      </c>
    </row>
    <row r="65" spans="1:12" s="110" customFormat="1" ht="15" customHeight="1" x14ac:dyDescent="0.2">
      <c r="A65" s="120"/>
      <c r="B65" s="119" t="s">
        <v>201</v>
      </c>
      <c r="C65" s="258"/>
      <c r="E65" s="113">
        <v>19.056109923619033</v>
      </c>
      <c r="F65" s="115">
        <v>51619</v>
      </c>
      <c r="G65" s="114">
        <v>51096</v>
      </c>
      <c r="H65" s="114">
        <v>50217</v>
      </c>
      <c r="I65" s="114">
        <v>49685</v>
      </c>
      <c r="J65" s="140">
        <v>48979</v>
      </c>
      <c r="K65" s="114">
        <v>2640</v>
      </c>
      <c r="L65" s="116">
        <v>5.3900651299536539</v>
      </c>
    </row>
    <row r="66" spans="1:12" s="110" customFormat="1" ht="15" customHeight="1" x14ac:dyDescent="0.2">
      <c r="A66" s="120"/>
      <c r="B66" s="119"/>
      <c r="C66" s="258" t="s">
        <v>106</v>
      </c>
      <c r="E66" s="113">
        <v>52.273387706077223</v>
      </c>
      <c r="F66" s="115">
        <v>26983</v>
      </c>
      <c r="G66" s="114">
        <v>26787</v>
      </c>
      <c r="H66" s="114">
        <v>26447</v>
      </c>
      <c r="I66" s="114">
        <v>26263</v>
      </c>
      <c r="J66" s="140">
        <v>25943</v>
      </c>
      <c r="K66" s="114">
        <v>1040</v>
      </c>
      <c r="L66" s="116">
        <v>4.0087884978606949</v>
      </c>
    </row>
    <row r="67" spans="1:12" s="110" customFormat="1" ht="15" customHeight="1" x14ac:dyDescent="0.2">
      <c r="A67" s="120"/>
      <c r="B67" s="119"/>
      <c r="C67" s="258" t="s">
        <v>107</v>
      </c>
      <c r="E67" s="113">
        <v>47.726612293922777</v>
      </c>
      <c r="F67" s="115">
        <v>24636</v>
      </c>
      <c r="G67" s="114">
        <v>24309</v>
      </c>
      <c r="H67" s="114">
        <v>23770</v>
      </c>
      <c r="I67" s="114">
        <v>23422</v>
      </c>
      <c r="J67" s="140">
        <v>23036</v>
      </c>
      <c r="K67" s="114">
        <v>1600</v>
      </c>
      <c r="L67" s="116">
        <v>6.9456502865080747</v>
      </c>
    </row>
    <row r="68" spans="1:12" s="110" customFormat="1" ht="15" customHeight="1" x14ac:dyDescent="0.2">
      <c r="A68" s="120"/>
      <c r="B68" s="119"/>
      <c r="C68" s="258" t="s">
        <v>105</v>
      </c>
      <c r="D68" s="110" t="s">
        <v>202</v>
      </c>
      <c r="E68" s="113">
        <v>20.52151339623007</v>
      </c>
      <c r="F68" s="115">
        <v>10593</v>
      </c>
      <c r="G68" s="114">
        <v>10274</v>
      </c>
      <c r="H68" s="114">
        <v>9837</v>
      </c>
      <c r="I68" s="114">
        <v>9472</v>
      </c>
      <c r="J68" s="140">
        <v>9149</v>
      </c>
      <c r="K68" s="114">
        <v>1444</v>
      </c>
      <c r="L68" s="116">
        <v>15.783145698983496</v>
      </c>
    </row>
    <row r="69" spans="1:12" s="110" customFormat="1" ht="15" customHeight="1" x14ac:dyDescent="0.2">
      <c r="A69" s="120"/>
      <c r="B69" s="119"/>
      <c r="C69" s="258"/>
      <c r="D69" s="267" t="s">
        <v>198</v>
      </c>
      <c r="E69" s="113">
        <v>49.476069102237325</v>
      </c>
      <c r="F69" s="115">
        <v>5241</v>
      </c>
      <c r="G69" s="114">
        <v>5066</v>
      </c>
      <c r="H69" s="114">
        <v>4882</v>
      </c>
      <c r="I69" s="114">
        <v>4718</v>
      </c>
      <c r="J69" s="140">
        <v>4577</v>
      </c>
      <c r="K69" s="114">
        <v>664</v>
      </c>
      <c r="L69" s="116">
        <v>14.507319204719249</v>
      </c>
    </row>
    <row r="70" spans="1:12" s="110" customFormat="1" ht="15" customHeight="1" x14ac:dyDescent="0.2">
      <c r="A70" s="120"/>
      <c r="B70" s="119"/>
      <c r="C70" s="258"/>
      <c r="D70" s="267" t="s">
        <v>199</v>
      </c>
      <c r="E70" s="113">
        <v>50.523930897762675</v>
      </c>
      <c r="F70" s="115">
        <v>5352</v>
      </c>
      <c r="G70" s="114">
        <v>5208</v>
      </c>
      <c r="H70" s="114">
        <v>4955</v>
      </c>
      <c r="I70" s="114">
        <v>4754</v>
      </c>
      <c r="J70" s="140">
        <v>4572</v>
      </c>
      <c r="K70" s="114">
        <v>780</v>
      </c>
      <c r="L70" s="116">
        <v>17.060367454068242</v>
      </c>
    </row>
    <row r="71" spans="1:12" s="110" customFormat="1" ht="15" customHeight="1" x14ac:dyDescent="0.2">
      <c r="A71" s="120"/>
      <c r="B71" s="119"/>
      <c r="C71" s="258"/>
      <c r="D71" s="110" t="s">
        <v>203</v>
      </c>
      <c r="E71" s="113">
        <v>70.768515469110213</v>
      </c>
      <c r="F71" s="115">
        <v>36530</v>
      </c>
      <c r="G71" s="114">
        <v>36368</v>
      </c>
      <c r="H71" s="114">
        <v>35978</v>
      </c>
      <c r="I71" s="114">
        <v>35897</v>
      </c>
      <c r="J71" s="140">
        <v>35587</v>
      </c>
      <c r="K71" s="114">
        <v>943</v>
      </c>
      <c r="L71" s="116">
        <v>2.6498440441734341</v>
      </c>
    </row>
    <row r="72" spans="1:12" s="110" customFormat="1" ht="15" customHeight="1" x14ac:dyDescent="0.2">
      <c r="A72" s="120"/>
      <c r="B72" s="119"/>
      <c r="C72" s="258"/>
      <c r="D72" s="267" t="s">
        <v>198</v>
      </c>
      <c r="E72" s="113">
        <v>52.649876813577883</v>
      </c>
      <c r="F72" s="115">
        <v>19233</v>
      </c>
      <c r="G72" s="114">
        <v>19211</v>
      </c>
      <c r="H72" s="114">
        <v>19070</v>
      </c>
      <c r="I72" s="114">
        <v>19092</v>
      </c>
      <c r="J72" s="140">
        <v>18964</v>
      </c>
      <c r="K72" s="114">
        <v>269</v>
      </c>
      <c r="L72" s="116">
        <v>1.418477114532799</v>
      </c>
    </row>
    <row r="73" spans="1:12" s="110" customFormat="1" ht="15" customHeight="1" x14ac:dyDescent="0.2">
      <c r="A73" s="120"/>
      <c r="B73" s="119"/>
      <c r="C73" s="258"/>
      <c r="D73" s="267" t="s">
        <v>199</v>
      </c>
      <c r="E73" s="113">
        <v>47.350123186422117</v>
      </c>
      <c r="F73" s="115">
        <v>17297</v>
      </c>
      <c r="G73" s="114">
        <v>17157</v>
      </c>
      <c r="H73" s="114">
        <v>16908</v>
      </c>
      <c r="I73" s="114">
        <v>16805</v>
      </c>
      <c r="J73" s="140">
        <v>16623</v>
      </c>
      <c r="K73" s="114">
        <v>674</v>
      </c>
      <c r="L73" s="116">
        <v>4.0546231125548937</v>
      </c>
    </row>
    <row r="74" spans="1:12" s="110" customFormat="1" ht="15" customHeight="1" x14ac:dyDescent="0.2">
      <c r="A74" s="120"/>
      <c r="B74" s="119"/>
      <c r="C74" s="258"/>
      <c r="D74" s="110" t="s">
        <v>204</v>
      </c>
      <c r="E74" s="113">
        <v>8.7099711346597175</v>
      </c>
      <c r="F74" s="115">
        <v>4496</v>
      </c>
      <c r="G74" s="114">
        <v>4454</v>
      </c>
      <c r="H74" s="114">
        <v>4402</v>
      </c>
      <c r="I74" s="114">
        <v>4316</v>
      </c>
      <c r="J74" s="140">
        <v>4243</v>
      </c>
      <c r="K74" s="114">
        <v>253</v>
      </c>
      <c r="L74" s="116">
        <v>5.9627621965590381</v>
      </c>
    </row>
    <row r="75" spans="1:12" s="110" customFormat="1" ht="15" customHeight="1" x14ac:dyDescent="0.2">
      <c r="A75" s="120"/>
      <c r="B75" s="119"/>
      <c r="C75" s="258"/>
      <c r="D75" s="267" t="s">
        <v>198</v>
      </c>
      <c r="E75" s="113">
        <v>55.805160142348754</v>
      </c>
      <c r="F75" s="115">
        <v>2509</v>
      </c>
      <c r="G75" s="114">
        <v>2510</v>
      </c>
      <c r="H75" s="114">
        <v>2495</v>
      </c>
      <c r="I75" s="114">
        <v>2453</v>
      </c>
      <c r="J75" s="140">
        <v>2402</v>
      </c>
      <c r="K75" s="114">
        <v>107</v>
      </c>
      <c r="L75" s="116">
        <v>4.454621149042465</v>
      </c>
    </row>
    <row r="76" spans="1:12" s="110" customFormat="1" ht="15" customHeight="1" x14ac:dyDescent="0.2">
      <c r="A76" s="120"/>
      <c r="B76" s="119"/>
      <c r="C76" s="258"/>
      <c r="D76" s="267" t="s">
        <v>199</v>
      </c>
      <c r="E76" s="113">
        <v>44.194839857651246</v>
      </c>
      <c r="F76" s="115">
        <v>1987</v>
      </c>
      <c r="G76" s="114">
        <v>1944</v>
      </c>
      <c r="H76" s="114">
        <v>1907</v>
      </c>
      <c r="I76" s="114">
        <v>1863</v>
      </c>
      <c r="J76" s="140">
        <v>1841</v>
      </c>
      <c r="K76" s="114">
        <v>146</v>
      </c>
      <c r="L76" s="116">
        <v>7.9304725692558389</v>
      </c>
    </row>
    <row r="77" spans="1:12" s="110" customFormat="1" ht="15" customHeight="1" x14ac:dyDescent="0.2">
      <c r="A77" s="534"/>
      <c r="B77" s="119" t="s">
        <v>205</v>
      </c>
      <c r="C77" s="268"/>
      <c r="D77" s="182"/>
      <c r="E77" s="113">
        <v>7.9537358008557328</v>
      </c>
      <c r="F77" s="115">
        <v>21545</v>
      </c>
      <c r="G77" s="114">
        <v>21609</v>
      </c>
      <c r="H77" s="114">
        <v>21670</v>
      </c>
      <c r="I77" s="114">
        <v>21194</v>
      </c>
      <c r="J77" s="140">
        <v>21080</v>
      </c>
      <c r="K77" s="114">
        <v>465</v>
      </c>
      <c r="L77" s="116">
        <v>2.2058823529411766</v>
      </c>
    </row>
    <row r="78" spans="1:12" s="110" customFormat="1" ht="15" customHeight="1" x14ac:dyDescent="0.2">
      <c r="A78" s="120"/>
      <c r="B78" s="119"/>
      <c r="C78" s="268" t="s">
        <v>106</v>
      </c>
      <c r="D78" s="182"/>
      <c r="E78" s="113">
        <v>59.856115107913666</v>
      </c>
      <c r="F78" s="115">
        <v>12896</v>
      </c>
      <c r="G78" s="114">
        <v>12862</v>
      </c>
      <c r="H78" s="114">
        <v>12943</v>
      </c>
      <c r="I78" s="114">
        <v>12635</v>
      </c>
      <c r="J78" s="140">
        <v>12492</v>
      </c>
      <c r="K78" s="114">
        <v>404</v>
      </c>
      <c r="L78" s="116">
        <v>3.2340698046749918</v>
      </c>
    </row>
    <row r="79" spans="1:12" s="110" customFormat="1" ht="15" customHeight="1" x14ac:dyDescent="0.2">
      <c r="A79" s="123"/>
      <c r="B79" s="124"/>
      <c r="C79" s="260" t="s">
        <v>107</v>
      </c>
      <c r="D79" s="261"/>
      <c r="E79" s="125">
        <v>40.143884892086334</v>
      </c>
      <c r="F79" s="143">
        <v>8649</v>
      </c>
      <c r="G79" s="144">
        <v>8747</v>
      </c>
      <c r="H79" s="144">
        <v>8727</v>
      </c>
      <c r="I79" s="144">
        <v>8559</v>
      </c>
      <c r="J79" s="145">
        <v>8588</v>
      </c>
      <c r="K79" s="144">
        <v>61</v>
      </c>
      <c r="L79" s="146">
        <v>0.71029343269678624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270879</v>
      </c>
      <c r="E11" s="114">
        <v>270728</v>
      </c>
      <c r="F11" s="114">
        <v>270109</v>
      </c>
      <c r="G11" s="114">
        <v>265990</v>
      </c>
      <c r="H11" s="140">
        <v>264886</v>
      </c>
      <c r="I11" s="115">
        <v>5993</v>
      </c>
      <c r="J11" s="116">
        <v>2.2624827284190179</v>
      </c>
    </row>
    <row r="12" spans="1:15" s="110" customFormat="1" ht="24.95" customHeight="1" x14ac:dyDescent="0.2">
      <c r="A12" s="193" t="s">
        <v>132</v>
      </c>
      <c r="B12" s="194" t="s">
        <v>133</v>
      </c>
      <c r="C12" s="113">
        <v>0.74239789721610017</v>
      </c>
      <c r="D12" s="115">
        <v>2011</v>
      </c>
      <c r="E12" s="114">
        <v>1968</v>
      </c>
      <c r="F12" s="114">
        <v>1998</v>
      </c>
      <c r="G12" s="114">
        <v>2004</v>
      </c>
      <c r="H12" s="140">
        <v>1905</v>
      </c>
      <c r="I12" s="115">
        <v>106</v>
      </c>
      <c r="J12" s="116">
        <v>5.5643044619422568</v>
      </c>
    </row>
    <row r="13" spans="1:15" s="110" customFormat="1" ht="24.95" customHeight="1" x14ac:dyDescent="0.2">
      <c r="A13" s="193" t="s">
        <v>134</v>
      </c>
      <c r="B13" s="199" t="s">
        <v>214</v>
      </c>
      <c r="C13" s="113">
        <v>1.2492662775630448</v>
      </c>
      <c r="D13" s="115">
        <v>3384</v>
      </c>
      <c r="E13" s="114">
        <v>3367</v>
      </c>
      <c r="F13" s="114">
        <v>3351</v>
      </c>
      <c r="G13" s="114">
        <v>3369</v>
      </c>
      <c r="H13" s="140">
        <v>3375</v>
      </c>
      <c r="I13" s="115">
        <v>9</v>
      </c>
      <c r="J13" s="116">
        <v>0.26666666666666666</v>
      </c>
    </row>
    <row r="14" spans="1:15" s="287" customFormat="1" ht="24" customHeight="1" x14ac:dyDescent="0.2">
      <c r="A14" s="193" t="s">
        <v>215</v>
      </c>
      <c r="B14" s="199" t="s">
        <v>137</v>
      </c>
      <c r="C14" s="113">
        <v>16.730717405188294</v>
      </c>
      <c r="D14" s="115">
        <v>45320</v>
      </c>
      <c r="E14" s="114">
        <v>45694</v>
      </c>
      <c r="F14" s="114">
        <v>45910</v>
      </c>
      <c r="G14" s="114">
        <v>45238</v>
      </c>
      <c r="H14" s="140">
        <v>45308</v>
      </c>
      <c r="I14" s="115">
        <v>12</v>
      </c>
      <c r="J14" s="116">
        <v>2.648538889379359E-2</v>
      </c>
      <c r="K14" s="110"/>
      <c r="L14" s="110"/>
      <c r="M14" s="110"/>
      <c r="N14" s="110"/>
      <c r="O14" s="110"/>
    </row>
    <row r="15" spans="1:15" s="110" customFormat="1" ht="24.75" customHeight="1" x14ac:dyDescent="0.2">
      <c r="A15" s="193" t="s">
        <v>216</v>
      </c>
      <c r="B15" s="199" t="s">
        <v>217</v>
      </c>
      <c r="C15" s="113">
        <v>3.3742002886897842</v>
      </c>
      <c r="D15" s="115">
        <v>9140</v>
      </c>
      <c r="E15" s="114">
        <v>9053</v>
      </c>
      <c r="F15" s="114">
        <v>9133</v>
      </c>
      <c r="G15" s="114">
        <v>9068</v>
      </c>
      <c r="H15" s="140">
        <v>9041</v>
      </c>
      <c r="I15" s="115">
        <v>99</v>
      </c>
      <c r="J15" s="116">
        <v>1.0950116137595398</v>
      </c>
    </row>
    <row r="16" spans="1:15" s="287" customFormat="1" ht="24.95" customHeight="1" x14ac:dyDescent="0.2">
      <c r="A16" s="193" t="s">
        <v>218</v>
      </c>
      <c r="B16" s="199" t="s">
        <v>141</v>
      </c>
      <c r="C16" s="113">
        <v>9.1719919225927438</v>
      </c>
      <c r="D16" s="115">
        <v>24845</v>
      </c>
      <c r="E16" s="114">
        <v>25128</v>
      </c>
      <c r="F16" s="114">
        <v>25250</v>
      </c>
      <c r="G16" s="114">
        <v>24827</v>
      </c>
      <c r="H16" s="140">
        <v>24887</v>
      </c>
      <c r="I16" s="115">
        <v>-42</v>
      </c>
      <c r="J16" s="116">
        <v>-0.16876280789167036</v>
      </c>
      <c r="K16" s="110"/>
      <c r="L16" s="110"/>
      <c r="M16" s="110"/>
      <c r="N16" s="110"/>
      <c r="O16" s="110"/>
    </row>
    <row r="17" spans="1:15" s="110" customFormat="1" ht="24.95" customHeight="1" x14ac:dyDescent="0.2">
      <c r="A17" s="193" t="s">
        <v>219</v>
      </c>
      <c r="B17" s="199" t="s">
        <v>220</v>
      </c>
      <c r="C17" s="113">
        <v>4.1845251939057659</v>
      </c>
      <c r="D17" s="115">
        <v>11335</v>
      </c>
      <c r="E17" s="114">
        <v>11513</v>
      </c>
      <c r="F17" s="114">
        <v>11527</v>
      </c>
      <c r="G17" s="114">
        <v>11343</v>
      </c>
      <c r="H17" s="140">
        <v>11380</v>
      </c>
      <c r="I17" s="115">
        <v>-45</v>
      </c>
      <c r="J17" s="116">
        <v>-0.39543057996485059</v>
      </c>
    </row>
    <row r="18" spans="1:15" s="287" customFormat="1" ht="24.95" customHeight="1" x14ac:dyDescent="0.2">
      <c r="A18" s="201" t="s">
        <v>144</v>
      </c>
      <c r="B18" s="202" t="s">
        <v>145</v>
      </c>
      <c r="C18" s="113">
        <v>4.1409633083406243</v>
      </c>
      <c r="D18" s="115">
        <v>11217</v>
      </c>
      <c r="E18" s="114">
        <v>11090</v>
      </c>
      <c r="F18" s="114">
        <v>11214</v>
      </c>
      <c r="G18" s="114">
        <v>10915</v>
      </c>
      <c r="H18" s="140">
        <v>10827</v>
      </c>
      <c r="I18" s="115">
        <v>390</v>
      </c>
      <c r="J18" s="116">
        <v>3.6021058464948741</v>
      </c>
      <c r="K18" s="110"/>
      <c r="L18" s="110"/>
      <c r="M18" s="110"/>
      <c r="N18" s="110"/>
      <c r="O18" s="110"/>
    </row>
    <row r="19" spans="1:15" s="110" customFormat="1" ht="24.95" customHeight="1" x14ac:dyDescent="0.2">
      <c r="A19" s="193" t="s">
        <v>146</v>
      </c>
      <c r="B19" s="199" t="s">
        <v>147</v>
      </c>
      <c r="C19" s="113">
        <v>13.290435951107321</v>
      </c>
      <c r="D19" s="115">
        <v>36001</v>
      </c>
      <c r="E19" s="114">
        <v>36282</v>
      </c>
      <c r="F19" s="114">
        <v>36142</v>
      </c>
      <c r="G19" s="114">
        <v>35008</v>
      </c>
      <c r="H19" s="140">
        <v>35225</v>
      </c>
      <c r="I19" s="115">
        <v>776</v>
      </c>
      <c r="J19" s="116">
        <v>2.2029808374733855</v>
      </c>
    </row>
    <row r="20" spans="1:15" s="287" customFormat="1" ht="24.95" customHeight="1" x14ac:dyDescent="0.2">
      <c r="A20" s="193" t="s">
        <v>148</v>
      </c>
      <c r="B20" s="199" t="s">
        <v>149</v>
      </c>
      <c r="C20" s="113">
        <v>3.1508533330379986</v>
      </c>
      <c r="D20" s="115">
        <v>8535</v>
      </c>
      <c r="E20" s="114">
        <v>8554</v>
      </c>
      <c r="F20" s="114">
        <v>8407</v>
      </c>
      <c r="G20" s="114">
        <v>8344</v>
      </c>
      <c r="H20" s="140">
        <v>8323</v>
      </c>
      <c r="I20" s="115">
        <v>212</v>
      </c>
      <c r="J20" s="116">
        <v>2.5471584765108735</v>
      </c>
      <c r="K20" s="110"/>
      <c r="L20" s="110"/>
      <c r="M20" s="110"/>
      <c r="N20" s="110"/>
      <c r="O20" s="110"/>
    </row>
    <row r="21" spans="1:15" s="110" customFormat="1" ht="24.95" customHeight="1" x14ac:dyDescent="0.2">
      <c r="A21" s="201" t="s">
        <v>150</v>
      </c>
      <c r="B21" s="202" t="s">
        <v>151</v>
      </c>
      <c r="C21" s="113">
        <v>2.4893033420826272</v>
      </c>
      <c r="D21" s="115">
        <v>6743</v>
      </c>
      <c r="E21" s="114">
        <v>7212</v>
      </c>
      <c r="F21" s="114">
        <v>7097</v>
      </c>
      <c r="G21" s="114">
        <v>6960</v>
      </c>
      <c r="H21" s="140">
        <v>6810</v>
      </c>
      <c r="I21" s="115">
        <v>-67</v>
      </c>
      <c r="J21" s="116">
        <v>-0.98384728340675476</v>
      </c>
    </row>
    <row r="22" spans="1:15" s="110" customFormat="1" ht="24.95" customHeight="1" x14ac:dyDescent="0.2">
      <c r="A22" s="201" t="s">
        <v>152</v>
      </c>
      <c r="B22" s="199" t="s">
        <v>153</v>
      </c>
      <c r="C22" s="113">
        <v>4.5138235152964974</v>
      </c>
      <c r="D22" s="115">
        <v>12227</v>
      </c>
      <c r="E22" s="114">
        <v>12231</v>
      </c>
      <c r="F22" s="114">
        <v>12154</v>
      </c>
      <c r="G22" s="114">
        <v>12021</v>
      </c>
      <c r="H22" s="140">
        <v>11953</v>
      </c>
      <c r="I22" s="115">
        <v>274</v>
      </c>
      <c r="J22" s="116">
        <v>2.2923115535848742</v>
      </c>
    </row>
    <row r="23" spans="1:15" s="110" customFormat="1" ht="24.95" customHeight="1" x14ac:dyDescent="0.2">
      <c r="A23" s="193" t="s">
        <v>154</v>
      </c>
      <c r="B23" s="199" t="s">
        <v>155</v>
      </c>
      <c r="C23" s="113">
        <v>5.0657304552955376</v>
      </c>
      <c r="D23" s="115">
        <v>13722</v>
      </c>
      <c r="E23" s="114">
        <v>13740</v>
      </c>
      <c r="F23" s="114">
        <v>13684</v>
      </c>
      <c r="G23" s="114">
        <v>13427</v>
      </c>
      <c r="H23" s="140">
        <v>13455</v>
      </c>
      <c r="I23" s="115">
        <v>267</v>
      </c>
      <c r="J23" s="116">
        <v>1.984392419175028</v>
      </c>
    </row>
    <row r="24" spans="1:15" s="110" customFormat="1" ht="24.95" customHeight="1" x14ac:dyDescent="0.2">
      <c r="A24" s="193" t="s">
        <v>156</v>
      </c>
      <c r="B24" s="199" t="s">
        <v>221</v>
      </c>
      <c r="C24" s="113">
        <v>7.0429970577268817</v>
      </c>
      <c r="D24" s="115">
        <v>19078</v>
      </c>
      <c r="E24" s="114">
        <v>18548</v>
      </c>
      <c r="F24" s="114">
        <v>18441</v>
      </c>
      <c r="G24" s="114">
        <v>18309</v>
      </c>
      <c r="H24" s="140">
        <v>17722</v>
      </c>
      <c r="I24" s="115">
        <v>1356</v>
      </c>
      <c r="J24" s="116">
        <v>7.6515066019636606</v>
      </c>
    </row>
    <row r="25" spans="1:15" s="110" customFormat="1" ht="24.95" customHeight="1" x14ac:dyDescent="0.2">
      <c r="A25" s="193" t="s">
        <v>222</v>
      </c>
      <c r="B25" s="204" t="s">
        <v>159</v>
      </c>
      <c r="C25" s="113">
        <v>4.1682817789492725</v>
      </c>
      <c r="D25" s="115">
        <v>11291</v>
      </c>
      <c r="E25" s="114">
        <v>11283</v>
      </c>
      <c r="F25" s="114">
        <v>11377</v>
      </c>
      <c r="G25" s="114">
        <v>11129</v>
      </c>
      <c r="H25" s="140">
        <v>10933</v>
      </c>
      <c r="I25" s="115">
        <v>358</v>
      </c>
      <c r="J25" s="116">
        <v>3.2744900759169489</v>
      </c>
    </row>
    <row r="26" spans="1:15" s="110" customFormat="1" ht="24.95" customHeight="1" x14ac:dyDescent="0.2">
      <c r="A26" s="201">
        <v>782.78300000000002</v>
      </c>
      <c r="B26" s="203" t="s">
        <v>160</v>
      </c>
      <c r="C26" s="113">
        <v>2.7971898892125266</v>
      </c>
      <c r="D26" s="115">
        <v>7577</v>
      </c>
      <c r="E26" s="114">
        <v>7083</v>
      </c>
      <c r="F26" s="114">
        <v>7713</v>
      </c>
      <c r="G26" s="114">
        <v>8138</v>
      </c>
      <c r="H26" s="140">
        <v>7975</v>
      </c>
      <c r="I26" s="115">
        <v>-398</v>
      </c>
      <c r="J26" s="116">
        <v>-4.9905956112852667</v>
      </c>
    </row>
    <row r="27" spans="1:15" s="110" customFormat="1" ht="24.95" customHeight="1" x14ac:dyDescent="0.2">
      <c r="A27" s="193" t="s">
        <v>161</v>
      </c>
      <c r="B27" s="199" t="s">
        <v>223</v>
      </c>
      <c r="C27" s="113">
        <v>6.8244492928576967</v>
      </c>
      <c r="D27" s="115">
        <v>18486</v>
      </c>
      <c r="E27" s="114">
        <v>18389</v>
      </c>
      <c r="F27" s="114">
        <v>18265</v>
      </c>
      <c r="G27" s="114">
        <v>17995</v>
      </c>
      <c r="H27" s="140">
        <v>17944</v>
      </c>
      <c r="I27" s="115">
        <v>542</v>
      </c>
      <c r="J27" s="116">
        <v>3.0205082478823004</v>
      </c>
    </row>
    <row r="28" spans="1:15" s="110" customFormat="1" ht="24.95" customHeight="1" x14ac:dyDescent="0.2">
      <c r="A28" s="193" t="s">
        <v>163</v>
      </c>
      <c r="B28" s="199" t="s">
        <v>164</v>
      </c>
      <c r="C28" s="113">
        <v>4.8977587779045253</v>
      </c>
      <c r="D28" s="115">
        <v>13267</v>
      </c>
      <c r="E28" s="114">
        <v>13296</v>
      </c>
      <c r="F28" s="114">
        <v>13014</v>
      </c>
      <c r="G28" s="114">
        <v>12874</v>
      </c>
      <c r="H28" s="140">
        <v>12821</v>
      </c>
      <c r="I28" s="115">
        <v>446</v>
      </c>
      <c r="J28" s="116">
        <v>3.4786678106231963</v>
      </c>
    </row>
    <row r="29" spans="1:15" s="110" customFormat="1" ht="24.95" customHeight="1" x14ac:dyDescent="0.2">
      <c r="A29" s="193">
        <v>86</v>
      </c>
      <c r="B29" s="199" t="s">
        <v>165</v>
      </c>
      <c r="C29" s="113">
        <v>11.102743291285039</v>
      </c>
      <c r="D29" s="115">
        <v>30075</v>
      </c>
      <c r="E29" s="114">
        <v>30096</v>
      </c>
      <c r="F29" s="114">
        <v>29722</v>
      </c>
      <c r="G29" s="114">
        <v>29189</v>
      </c>
      <c r="H29" s="140">
        <v>29338</v>
      </c>
      <c r="I29" s="115">
        <v>737</v>
      </c>
      <c r="J29" s="116">
        <v>2.5121003476719612</v>
      </c>
    </row>
    <row r="30" spans="1:15" s="110" customFormat="1" ht="24.95" customHeight="1" x14ac:dyDescent="0.2">
      <c r="A30" s="193">
        <v>87.88</v>
      </c>
      <c r="B30" s="204" t="s">
        <v>166</v>
      </c>
      <c r="C30" s="113">
        <v>7.351621941900258</v>
      </c>
      <c r="D30" s="115">
        <v>19914</v>
      </c>
      <c r="E30" s="114">
        <v>19819</v>
      </c>
      <c r="F30" s="114">
        <v>19626</v>
      </c>
      <c r="G30" s="114">
        <v>19282</v>
      </c>
      <c r="H30" s="140">
        <v>19201</v>
      </c>
      <c r="I30" s="115">
        <v>713</v>
      </c>
      <c r="J30" s="116">
        <v>3.7133482631112962</v>
      </c>
    </row>
    <row r="31" spans="1:15" s="110" customFormat="1" ht="24.95" customHeight="1" x14ac:dyDescent="0.2">
      <c r="A31" s="193" t="s">
        <v>167</v>
      </c>
      <c r="B31" s="199" t="s">
        <v>168</v>
      </c>
      <c r="C31" s="113">
        <v>4.4414664850357539</v>
      </c>
      <c r="D31" s="115">
        <v>12031</v>
      </c>
      <c r="E31" s="114">
        <v>12076</v>
      </c>
      <c r="F31" s="114">
        <v>11994</v>
      </c>
      <c r="G31" s="114">
        <v>11788</v>
      </c>
      <c r="H31" s="140">
        <v>11771</v>
      </c>
      <c r="I31" s="115">
        <v>260</v>
      </c>
      <c r="J31" s="116">
        <v>2.208818282219013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0.74239789721610017</v>
      </c>
      <c r="D34" s="115">
        <v>2011</v>
      </c>
      <c r="E34" s="114">
        <v>1968</v>
      </c>
      <c r="F34" s="114">
        <v>1998</v>
      </c>
      <c r="G34" s="114">
        <v>2004</v>
      </c>
      <c r="H34" s="140">
        <v>1905</v>
      </c>
      <c r="I34" s="115">
        <v>106</v>
      </c>
      <c r="J34" s="116">
        <v>5.5643044619422568</v>
      </c>
    </row>
    <row r="35" spans="1:10" s="110" customFormat="1" ht="24.95" customHeight="1" x14ac:dyDescent="0.2">
      <c r="A35" s="292" t="s">
        <v>171</v>
      </c>
      <c r="B35" s="293" t="s">
        <v>172</v>
      </c>
      <c r="C35" s="113">
        <v>22.120946991091962</v>
      </c>
      <c r="D35" s="115">
        <v>59921</v>
      </c>
      <c r="E35" s="114">
        <v>60151</v>
      </c>
      <c r="F35" s="114">
        <v>60475</v>
      </c>
      <c r="G35" s="114">
        <v>59522</v>
      </c>
      <c r="H35" s="140">
        <v>59510</v>
      </c>
      <c r="I35" s="115">
        <v>411</v>
      </c>
      <c r="J35" s="116">
        <v>0.69064022853301965</v>
      </c>
    </row>
    <row r="36" spans="1:10" s="110" customFormat="1" ht="24.95" customHeight="1" x14ac:dyDescent="0.2">
      <c r="A36" s="294" t="s">
        <v>173</v>
      </c>
      <c r="B36" s="295" t="s">
        <v>174</v>
      </c>
      <c r="C36" s="125">
        <v>77.136655111691937</v>
      </c>
      <c r="D36" s="143">
        <v>208947</v>
      </c>
      <c r="E36" s="144">
        <v>208609</v>
      </c>
      <c r="F36" s="144">
        <v>207636</v>
      </c>
      <c r="G36" s="144">
        <v>204464</v>
      </c>
      <c r="H36" s="145">
        <v>203471</v>
      </c>
      <c r="I36" s="143">
        <v>5476</v>
      </c>
      <c r="J36" s="146">
        <v>2.6912926166382434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2020-09-28T07:50:23Z</dcterms:created>
  <dcterms:modified xsi:type="dcterms:W3CDTF">2020-09-28T10:33:19Z</dcterms:modified>
</cp:coreProperties>
</file>