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I44" i="24"/>
  <c r="C44" i="24"/>
  <c r="M44" i="24" s="1"/>
  <c r="B44" i="24"/>
  <c r="D44" i="24" s="1"/>
  <c r="M43" i="24"/>
  <c r="H43" i="24"/>
  <c r="G43" i="24"/>
  <c r="F43" i="24"/>
  <c r="E43" i="24"/>
  <c r="C43" i="24"/>
  <c r="I43" i="24" s="1"/>
  <c r="B43" i="24"/>
  <c r="D43" i="24" s="1"/>
  <c r="K42" i="24"/>
  <c r="I42" i="24"/>
  <c r="C42" i="24"/>
  <c r="M42" i="24" s="1"/>
  <c r="B42" i="24"/>
  <c r="D42" i="24" s="1"/>
  <c r="M41" i="24"/>
  <c r="H41" i="24"/>
  <c r="G41" i="24"/>
  <c r="F41" i="24"/>
  <c r="E41" i="24"/>
  <c r="C41" i="24"/>
  <c r="I41" i="24" s="1"/>
  <c r="B41" i="24"/>
  <c r="D41" i="24" s="1"/>
  <c r="K40" i="24"/>
  <c r="I40" i="24"/>
  <c r="C40" i="24"/>
  <c r="M40" i="24" s="1"/>
  <c r="B40" i="24"/>
  <c r="D40" i="24" s="1"/>
  <c r="M36" i="24"/>
  <c r="L36" i="24"/>
  <c r="K36" i="24"/>
  <c r="J36" i="24"/>
  <c r="I36" i="24"/>
  <c r="H36" i="24"/>
  <c r="G36" i="24"/>
  <c r="F36" i="24"/>
  <c r="E36" i="24"/>
  <c r="D36" i="24"/>
  <c r="K57" i="15"/>
  <c r="L57" i="15" s="1"/>
  <c r="C38" i="24"/>
  <c r="C37" i="24"/>
  <c r="C35" i="24"/>
  <c r="C34" i="24"/>
  <c r="C33" i="24"/>
  <c r="C32" i="24"/>
  <c r="C31" i="24"/>
  <c r="C30" i="24"/>
  <c r="G30" i="24" s="1"/>
  <c r="C29" i="24"/>
  <c r="C28" i="24"/>
  <c r="C27" i="24"/>
  <c r="C26" i="24"/>
  <c r="C25" i="24"/>
  <c r="C24" i="24"/>
  <c r="C23" i="24"/>
  <c r="C22" i="24"/>
  <c r="G22" i="24" s="1"/>
  <c r="C21" i="24"/>
  <c r="C20" i="24"/>
  <c r="C19" i="24"/>
  <c r="C18" i="24"/>
  <c r="C17" i="24"/>
  <c r="C16" i="24"/>
  <c r="C15" i="24"/>
  <c r="C9" i="24"/>
  <c r="C8" i="24"/>
  <c r="C7" i="24"/>
  <c r="B38" i="24"/>
  <c r="B37" i="24"/>
  <c r="B35" i="24"/>
  <c r="B34" i="24"/>
  <c r="B33" i="24"/>
  <c r="B32" i="24"/>
  <c r="B31" i="24"/>
  <c r="K31" i="24" s="1"/>
  <c r="B30" i="24"/>
  <c r="B29" i="24"/>
  <c r="B28" i="24"/>
  <c r="B27" i="24"/>
  <c r="B26" i="24"/>
  <c r="B25" i="24"/>
  <c r="B24" i="24"/>
  <c r="B23" i="24"/>
  <c r="B22" i="24"/>
  <c r="B21" i="24"/>
  <c r="B20" i="24"/>
  <c r="B19" i="24"/>
  <c r="B18" i="24"/>
  <c r="B17" i="24"/>
  <c r="B16" i="24"/>
  <c r="B15" i="24"/>
  <c r="K15" i="24" s="1"/>
  <c r="B9" i="24"/>
  <c r="B8" i="24"/>
  <c r="B7" i="24"/>
  <c r="K18" i="24" l="1"/>
  <c r="J18" i="24"/>
  <c r="H18" i="24"/>
  <c r="F18" i="24"/>
  <c r="D18" i="24"/>
  <c r="K28" i="24"/>
  <c r="J28" i="24"/>
  <c r="H28" i="24"/>
  <c r="F28" i="24"/>
  <c r="D28" i="24"/>
  <c r="K34" i="24"/>
  <c r="J34" i="24"/>
  <c r="H34" i="24"/>
  <c r="F34" i="24"/>
  <c r="D34" i="24"/>
  <c r="I16" i="24"/>
  <c r="M16" i="24"/>
  <c r="E16" i="24"/>
  <c r="L16" i="24"/>
  <c r="G16" i="24"/>
  <c r="G19" i="24"/>
  <c r="M19" i="24"/>
  <c r="E19" i="24"/>
  <c r="L19" i="24"/>
  <c r="I19" i="24"/>
  <c r="I32" i="24"/>
  <c r="M32" i="24"/>
  <c r="E32" i="24"/>
  <c r="L32" i="24"/>
  <c r="G32" i="24"/>
  <c r="G35" i="24"/>
  <c r="M35" i="24"/>
  <c r="E35" i="24"/>
  <c r="L35" i="24"/>
  <c r="I35" i="24"/>
  <c r="K22" i="24"/>
  <c r="J22" i="24"/>
  <c r="H22" i="24"/>
  <c r="F22" i="24"/>
  <c r="D22" i="24"/>
  <c r="F25" i="24"/>
  <c r="D25" i="24"/>
  <c r="J25" i="24"/>
  <c r="H25" i="24"/>
  <c r="K25" i="24"/>
  <c r="B45" i="24"/>
  <c r="B39" i="24"/>
  <c r="G29" i="24"/>
  <c r="M29" i="24"/>
  <c r="E29" i="24"/>
  <c r="L29" i="24"/>
  <c r="I29" i="24"/>
  <c r="F19" i="24"/>
  <c r="D19" i="24"/>
  <c r="J19" i="24"/>
  <c r="H19" i="24"/>
  <c r="K19" i="24"/>
  <c r="F29" i="24"/>
  <c r="D29" i="24"/>
  <c r="J29" i="24"/>
  <c r="H29" i="24"/>
  <c r="K29" i="24"/>
  <c r="F35" i="24"/>
  <c r="D35" i="24"/>
  <c r="J35" i="24"/>
  <c r="H35" i="24"/>
  <c r="K35" i="24"/>
  <c r="G17" i="24"/>
  <c r="M17" i="24"/>
  <c r="E17" i="24"/>
  <c r="L17" i="24"/>
  <c r="I17" i="24"/>
  <c r="G23" i="24"/>
  <c r="M23" i="24"/>
  <c r="E23" i="24"/>
  <c r="L23" i="24"/>
  <c r="I23" i="24"/>
  <c r="G33" i="24"/>
  <c r="M33" i="24"/>
  <c r="E33" i="24"/>
  <c r="L33" i="24"/>
  <c r="I33" i="24"/>
  <c r="K8" i="24"/>
  <c r="J8" i="24"/>
  <c r="H8" i="24"/>
  <c r="F8" i="24"/>
  <c r="D8" i="24"/>
  <c r="F9" i="24"/>
  <c r="D9" i="24"/>
  <c r="J9" i="24"/>
  <c r="H9" i="24"/>
  <c r="K9" i="24"/>
  <c r="K20" i="24"/>
  <c r="J20" i="24"/>
  <c r="H20" i="24"/>
  <c r="F20" i="24"/>
  <c r="D20" i="24"/>
  <c r="K26" i="24"/>
  <c r="J26" i="24"/>
  <c r="H26" i="24"/>
  <c r="F26" i="24"/>
  <c r="D26" i="24"/>
  <c r="H37" i="24"/>
  <c r="F37" i="24"/>
  <c r="D37" i="24"/>
  <c r="K37" i="24"/>
  <c r="J37" i="24"/>
  <c r="G7" i="24"/>
  <c r="M7" i="24"/>
  <c r="E7" i="24"/>
  <c r="L7" i="24"/>
  <c r="I7" i="24"/>
  <c r="I24" i="24"/>
  <c r="M24" i="24"/>
  <c r="E24" i="24"/>
  <c r="L24" i="24"/>
  <c r="G24" i="24"/>
  <c r="G27" i="24"/>
  <c r="M27" i="24"/>
  <c r="E27" i="24"/>
  <c r="L27" i="24"/>
  <c r="I27" i="24"/>
  <c r="F7" i="24"/>
  <c r="D7" i="24"/>
  <c r="J7" i="24"/>
  <c r="H7" i="24"/>
  <c r="K7" i="24"/>
  <c r="B14" i="24"/>
  <c r="B6" i="24"/>
  <c r="F17" i="24"/>
  <c r="D17" i="24"/>
  <c r="J17" i="24"/>
  <c r="H17" i="24"/>
  <c r="K17" i="24"/>
  <c r="K30" i="24"/>
  <c r="J30" i="24"/>
  <c r="H30" i="24"/>
  <c r="F30" i="24"/>
  <c r="D30" i="24"/>
  <c r="F33" i="24"/>
  <c r="D33" i="24"/>
  <c r="J33" i="24"/>
  <c r="H33" i="24"/>
  <c r="K33" i="24"/>
  <c r="I8" i="24"/>
  <c r="M8" i="24"/>
  <c r="E8" i="24"/>
  <c r="L8" i="24"/>
  <c r="G8" i="24"/>
  <c r="G9" i="24"/>
  <c r="M9" i="24"/>
  <c r="E9" i="24"/>
  <c r="L9" i="24"/>
  <c r="I9" i="24"/>
  <c r="G21" i="24"/>
  <c r="M21" i="24"/>
  <c r="E21" i="24"/>
  <c r="L21" i="24"/>
  <c r="I21" i="24"/>
  <c r="M38" i="24"/>
  <c r="E38" i="24"/>
  <c r="L38" i="24"/>
  <c r="G38" i="24"/>
  <c r="I38" i="24"/>
  <c r="F21" i="24"/>
  <c r="D21" i="24"/>
  <c r="J21" i="24"/>
  <c r="H21" i="24"/>
  <c r="K21" i="24"/>
  <c r="F27" i="24"/>
  <c r="D27" i="24"/>
  <c r="J27" i="24"/>
  <c r="H27" i="24"/>
  <c r="K27" i="24"/>
  <c r="D38" i="24"/>
  <c r="K38" i="24"/>
  <c r="J38" i="24"/>
  <c r="H38" i="24"/>
  <c r="F38" i="24"/>
  <c r="G15" i="24"/>
  <c r="M15" i="24"/>
  <c r="E15" i="24"/>
  <c r="L15" i="24"/>
  <c r="I15" i="24"/>
  <c r="G25" i="24"/>
  <c r="M25" i="24"/>
  <c r="E25" i="24"/>
  <c r="L25" i="24"/>
  <c r="I25" i="24"/>
  <c r="G31" i="24"/>
  <c r="M31" i="24"/>
  <c r="E31" i="24"/>
  <c r="L31" i="24"/>
  <c r="I31" i="24"/>
  <c r="K16" i="24"/>
  <c r="J16" i="24"/>
  <c r="H16" i="24"/>
  <c r="F16" i="24"/>
  <c r="D16" i="24"/>
  <c r="K24" i="24"/>
  <c r="J24" i="24"/>
  <c r="H24" i="24"/>
  <c r="F24" i="24"/>
  <c r="D24" i="24"/>
  <c r="K32" i="24"/>
  <c r="J32" i="24"/>
  <c r="H32" i="24"/>
  <c r="F32" i="24"/>
  <c r="D32" i="24"/>
  <c r="I20" i="24"/>
  <c r="M20" i="24"/>
  <c r="E20" i="24"/>
  <c r="L20" i="24"/>
  <c r="I28" i="24"/>
  <c r="M28" i="24"/>
  <c r="E28" i="24"/>
  <c r="L28" i="24"/>
  <c r="I37" i="24"/>
  <c r="G37" i="24"/>
  <c r="L37" i="24"/>
  <c r="G20" i="24"/>
  <c r="I18" i="24"/>
  <c r="M18" i="24"/>
  <c r="E18" i="24"/>
  <c r="L18" i="24"/>
  <c r="I26" i="24"/>
  <c r="M26" i="24"/>
  <c r="E26" i="24"/>
  <c r="L26" i="24"/>
  <c r="I34" i="24"/>
  <c r="M34" i="24"/>
  <c r="E34" i="24"/>
  <c r="L34" i="24"/>
  <c r="G26"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E37" i="24"/>
  <c r="M37" i="24"/>
  <c r="F15" i="24"/>
  <c r="D15" i="24"/>
  <c r="J15" i="24"/>
  <c r="H15" i="24"/>
  <c r="F23" i="24"/>
  <c r="D23" i="24"/>
  <c r="J23" i="24"/>
  <c r="H23" i="24"/>
  <c r="F31" i="24"/>
  <c r="D31" i="24"/>
  <c r="J31" i="24"/>
  <c r="H31" i="24"/>
  <c r="G28" i="24"/>
  <c r="C14" i="24"/>
  <c r="C6" i="24"/>
  <c r="I22" i="24"/>
  <c r="M22" i="24"/>
  <c r="E22" i="24"/>
  <c r="L22" i="24"/>
  <c r="I30" i="24"/>
  <c r="M30" i="24"/>
  <c r="E30" i="24"/>
  <c r="L30" i="24"/>
  <c r="C45" i="24"/>
  <c r="C39" i="24"/>
  <c r="G18" i="24"/>
  <c r="K23" i="24"/>
  <c r="G34"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J77" i="24" s="1"/>
  <c r="I75" i="24"/>
  <c r="I77" i="24" s="1"/>
  <c r="F40" i="24"/>
  <c r="J41" i="24"/>
  <c r="F42" i="24"/>
  <c r="J43" i="24"/>
  <c r="F44" i="24"/>
  <c r="G40" i="24"/>
  <c r="K41" i="24"/>
  <c r="G42" i="24"/>
  <c r="K43" i="24"/>
  <c r="G44" i="24"/>
  <c r="H40" i="24"/>
  <c r="L41" i="24"/>
  <c r="H42" i="24"/>
  <c r="L43" i="24"/>
  <c r="H44" i="24"/>
  <c r="J40" i="24"/>
  <c r="J42" i="24"/>
  <c r="J44" i="24"/>
  <c r="K44" i="24"/>
  <c r="L40" i="24"/>
  <c r="L42" i="24"/>
  <c r="L44" i="24"/>
  <c r="E40" i="24"/>
  <c r="E42" i="24"/>
  <c r="E44" i="24"/>
  <c r="I45" i="24" l="1"/>
  <c r="G45" i="24"/>
  <c r="L45" i="24"/>
  <c r="M45" i="24"/>
  <c r="E45" i="24"/>
  <c r="K14" i="24"/>
  <c r="J14" i="24"/>
  <c r="H14" i="24"/>
  <c r="F14" i="24"/>
  <c r="D14" i="24"/>
  <c r="I6" i="24"/>
  <c r="M6" i="24"/>
  <c r="E6" i="24"/>
  <c r="L6" i="24"/>
  <c r="G6" i="24"/>
  <c r="H39" i="24"/>
  <c r="F39" i="24"/>
  <c r="D39" i="24"/>
  <c r="K39" i="24"/>
  <c r="J39" i="24"/>
  <c r="I14" i="24"/>
  <c r="M14" i="24"/>
  <c r="E14" i="24"/>
  <c r="L14" i="24"/>
  <c r="G14" i="24"/>
  <c r="H45" i="24"/>
  <c r="F45" i="24"/>
  <c r="D45" i="24"/>
  <c r="K45" i="24"/>
  <c r="J45" i="24"/>
  <c r="J79" i="24"/>
  <c r="J78" i="24"/>
  <c r="I79" i="24"/>
  <c r="K77" i="24"/>
  <c r="I39" i="24"/>
  <c r="G39" i="24"/>
  <c r="L39" i="24"/>
  <c r="E39" i="24"/>
  <c r="M39" i="24"/>
  <c r="K6" i="24"/>
  <c r="J6" i="24"/>
  <c r="H6" i="24"/>
  <c r="F6" i="24"/>
  <c r="D6" i="24"/>
  <c r="K79" i="24" l="1"/>
  <c r="K78" i="24"/>
  <c r="I78" i="24"/>
  <c r="I83" i="24" l="1"/>
  <c r="I82" i="24"/>
  <c r="I81" i="24"/>
</calcChain>
</file>

<file path=xl/sharedStrings.xml><?xml version="1.0" encoding="utf-8"?>
<sst xmlns="http://schemas.openxmlformats.org/spreadsheetml/2006/main" count="1689" uniqueCount="522">
  <si>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</si>
  <si>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</si>
  <si>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</si>
  <si>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</si>
  <si>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</si>
  <si>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</si>
  <si>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</si>
  <si>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</si>
  <si>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</si>
  <si>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</si>
  <si>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</si>
  <si>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</si>
  <si>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</si>
  <si>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Oberhausen (371)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</si>
  <si>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</si>
  <si>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</si>
  <si>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</si>
  <si>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</si>
  <si>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</si>
  <si>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</si>
  <si>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</si>
  <si>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</si>
  <si>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</si>
  <si>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</si>
  <si>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</si>
  <si>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</si>
  <si>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</si>
  <si>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</si>
  <si>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</si>
  <si>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</si>
  <si>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</si>
  <si>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</si>
  <si>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</si>
  <si>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</si>
  <si>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</si>
  <si>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</si>
  <si>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</si>
  <si>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</si>
  <si>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</si>
  <si>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</si>
  <si>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</si>
  <si>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</si>
  <si>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</si>
  <si>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</si>
  <si>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</si>
  <si>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</si>
  <si>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</si>
  <si>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</si>
  <si>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</si>
  <si>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</si>
  <si>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</si>
  <si>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</si>
  <si>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</si>
  <si>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</si>
  <si>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</si>
  <si>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</si>
  <si>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</si>
  <si>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</si>
  <si>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</si>
  <si>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</si>
  <si>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</si>
  <si>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</si>
  <si>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</si>
  <si>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</si>
  <si>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</si>
  <si>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</si>
  <si>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</si>
  <si>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</si>
  <si>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</si>
  <si>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</si>
  <si>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</si>
  <si>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</si>
  <si>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</si>
  <si>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</si>
  <si>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</si>
  <si>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</si>
  <si>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</si>
  <si>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</si>
  <si>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</si>
  <si>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</si>
  <si>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</si>
  <si>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</si>
  <si>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</si>
  <si>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</si>
  <si>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</si>
  <si>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</si>
  <si>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</si>
  <si>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</si>
  <si>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</si>
  <si>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</si>
  <si>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</si>
  <si>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</si>
  <si>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Oberhausen (371);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</si>
  <si>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</si>
  <si>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</si>
  <si>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</si>
  <si>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</si>
  <si>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</si>
  <si>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</si>
  <si>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</si>
  <si>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</si>
  <si>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</si>
  <si>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</si>
  <si>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</si>
  <si>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</si>
  <si>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</si>
  <si>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</si>
  <si>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</si>
  <si>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</si>
  <si>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</si>
  <si>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</si>
  <si>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</si>
  <si>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</si>
  <si>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</si>
  <si>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</si>
  <si>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</si>
  <si>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</si>
  <si>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</si>
  <si>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</si>
  <si>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</si>
  <si>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</si>
  <si>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</si>
  <si>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</si>
  <si>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</si>
  <si>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</si>
  <si>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</si>
  <si>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</si>
  <si>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</si>
  <si>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</si>
  <si>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</si>
  <si>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</si>
  <si>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</si>
  <si>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</si>
  <si>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</si>
  <si>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</si>
  <si>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</si>
  <si>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</si>
  <si>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</si>
  <si>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</si>
  <si>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</si>
  <si>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</si>
  <si>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</si>
  <si>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</si>
  <si>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</si>
  <si>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</si>
  <si>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</si>
  <si>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</si>
  <si>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</si>
  <si>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</si>
  <si>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</si>
  <si>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</si>
  <si>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</si>
  <si>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</si>
  <si>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</si>
  <si>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</si>
  <si>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</si>
  <si>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</si>
  <si>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</si>
  <si>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</si>
  <si>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</si>
  <si>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</si>
  <si>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</si>
  <si>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</si>
  <si>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</si>
  <si>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</si>
  <si>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</si>
  <si>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</si>
  <si>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</si>
  <si>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</si>
  <si>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</si>
  <si>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</si>
  <si>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</si>
  <si>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</si>
  <si>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</si>
  <si>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</si>
  <si>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</si>
  <si>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</si>
  <si>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</si>
  <si>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</si>
  <si>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</si>
  <si>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</si>
  <si>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</si>
  <si>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</si>
  <si>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Oberhausen (371)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</si>
  <si>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</si>
  <si>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</si>
  <si>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</si>
  <si>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</si>
  <si>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</si>
  <si>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</si>
  <si>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</si>
  <si>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</si>
  <si>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</si>
  <si>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</si>
  <si>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</si>
  <si>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</si>
  <si>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</si>
  <si>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</si>
  <si>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</si>
  <si>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</si>
  <si>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</si>
  <si>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</si>
  <si>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</si>
  <si>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</si>
  <si>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</si>
  <si>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</si>
  <si>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</si>
  <si>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</si>
  <si>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</si>
  <si>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</si>
  <si>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</si>
  <si>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</si>
  <si>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</si>
  <si>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</si>
  <si>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</si>
  <si>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</si>
  <si>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</si>
  <si>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</si>
  <si>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</si>
  <si>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</si>
  <si>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</si>
  <si>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</si>
  <si>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</si>
  <si>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</si>
  <si>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</si>
  <si>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</si>
  <si>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</si>
  <si>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</si>
  <si>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</si>
  <si>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</si>
  <si>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</si>
  <si>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</si>
  <si>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</si>
  <si>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</si>
  <si>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</si>
  <si>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</si>
  <si>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</si>
  <si>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</si>
  <si>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</si>
  <si>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</si>
  <si>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</si>
  <si>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</si>
  <si>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</si>
  <si>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</si>
  <si>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</si>
  <si>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</si>
  <si>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</si>
  <si>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</si>
  <si>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</si>
  <si>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</si>
  <si>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</si>
  <si>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</si>
  <si>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</si>
  <si>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</si>
  <si>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</si>
  <si>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</si>
  <si>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</si>
  <si>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</si>
  <si>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</si>
  <si>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</si>
  <si>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</si>
  <si>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</si>
  <si>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</si>
  <si>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</si>
  <si>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</si>
  <si>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</si>
  <si>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</si>
  <si>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</si>
  <si>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</si>
  <si>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</si>
  <si>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</si>
  <si>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</si>
  <si>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</si>
  <si>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</si>
  <si>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</si>
  <si>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</si>
  <si>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</si>
  <si>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</si>
  <si>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</si>
  <si>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</si>
  <si>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</si>
  <si>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</si>
  <si>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</si>
  <si>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</si>
  <si>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</si>
  <si>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</si>
  <si>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</si>
  <si>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</si>
  <si>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</si>
  <si>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</si>
  <si>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</si>
  <si>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</si>
  <si>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</si>
  <si>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</si>
  <si>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</si>
  <si>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</si>
  <si>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</si>
  <si>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</si>
  <si>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</si>
  <si>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</si>
  <si>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</si>
  <si>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</si>
  <si>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</si>
  <si>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</si>
  <si>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</si>
  <si>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</si>
  <si>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</si>
  <si>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</si>
  <si>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</si>
  <si>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</si>
  <si>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</si>
  <si>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</si>
  <si>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</si>
  <si>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</si>
  <si>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</si>
  <si>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</si>
  <si>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</si>
  <si>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</si>
  <si>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</si>
  <si>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</si>
  <si>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</si>
  <si>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</si>
  <si>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</si>
  <si>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</si>
  <si>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</si>
  <si>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</si>
  <si>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</si>
  <si>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Oberhausen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</si>
  <si>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</si>
  <si>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</si>
  <si>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</si>
  <si>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</si>
  <si>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</si>
  <si>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</si>
  <si>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</si>
  <si>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</si>
  <si>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</si>
  <si>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</si>
  <si>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</si>
  <si>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</si>
  <si>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</si>
  <si>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</si>
  <si>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</si>
  <si>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</si>
  <si>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</si>
  <si>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</si>
  <si>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</si>
  <si>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</si>
  <si>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</si>
  <si>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</si>
  <si>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</si>
  <si>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</si>
  <si>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</si>
  <si>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</si>
  <si>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</si>
  <si>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</si>
  <si>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</si>
  <si>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</si>
  <si>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</si>
  <si>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</si>
  <si>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</si>
  <si>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</si>
  <si>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</si>
  <si>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</si>
  <si>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</si>
  <si>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</si>
  <si>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</si>
  <si>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</si>
  <si>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</si>
  <si>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</si>
  <si>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</si>
  <si>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</si>
  <si>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</si>
  <si>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</si>
  <si>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Oberhausen (371);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</si>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</sst>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{E9CD3885-3759-4F40-BD29-F8039646108C}</c15:txfldGUID>
                      <c15:f>Daten_Diagramme!$D$6</c15:f>
                      <c15:dlblFieldTableCache>
                        <c:ptCount val="1"/>
                        <c:pt idx="0">
                          <c:v>0.8</c:v>
                        </c:pt>
                      </c15:dlblFieldTableCache>
                    </c15:dlblFTEntry>
                  </c15:dlblFieldTable>
                  <c15:showDataLabelsRange val="0"/>
                </c:ext>
                <c:ext xmlns:c16="http://schemas.microsoft.com/office/drawing/2014/chart" uri="{C3380CC4-5D6E-409C-BE32-E72D297353CC}">
                  <c16:uniqueId val="{00000000-E1AC-4AD7-96BE-F978C5456EBD}"/>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{16274084-8685-4A66-AEFE-22344FBC2210}</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E1AC-4AD7-96BE-F978C5456EBD}"/>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{216FEC1B-6967-47F6-9779-84FB0B06B6C3}</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E1AC-4AD7-96BE-F978C5456EBD}"/>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{AFAF381C-1A1A-4D21-86F1-D2230F92B20F}</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E1AC-4AD7-96BE-F978C5456EBD}"/>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0.81041530802144146</c:v>
                </c:pt>
                <c:pt idx="1">
                  <c:v>1.3225681822425275</c:v>
                </c:pt>
                <c:pt idx="2">
                  <c:v>1.1186464311118853</c:v>
                </c:pt>
                <c:pt idx="3">
                  <c:v>1.0875687030768</c:v>
                </c:pt>
              </c:numCache>
            </c:numRef>
          </c:val>
          <c:extLst>
            <c:ext xmlns:c16="http://schemas.microsoft.com/office/drawing/2014/chart" uri="{C3380CC4-5D6E-409C-BE32-E72D297353CC}">
              <c16:uniqueId val="{00000004-E1AC-4AD7-96BE-F978C5456EBD}"/>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{FF65E73A-22C5-4D93-A493-6D3ACA49B025}</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E1AC-4AD7-96BE-F978C5456EBD}"/>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{73FF71ED-7739-451E-913D-0288031774FA}</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E1AC-4AD7-96BE-F978C5456EBD}"/>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{8774809D-501D-4510-8A29-6577F254DF99}</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E1AC-4AD7-96BE-F978C5456EBD}"/>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{6E1FB478-B2A8-4608-BE93-1AA317FA5319}</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E1AC-4AD7-96BE-F978C5456EB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E1AC-4AD7-96BE-F978C5456EBD}"/>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1AC-4AD7-96BE-F978C5456EBD}"/>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{357AE89D-A2B7-483B-BDF5-2DA10F807CA2}</c15:txfldGUID>
                      <c15:f>Daten_Diagramme!$E$6</c15:f>
                      <c15:dlblFieldTableCache>
                        <c:ptCount val="1"/>
                        <c:pt idx="0">
                          <c:v>-7.4</c:v>
                        </c:pt>
                      </c15:dlblFieldTableCache>
                    </c15:dlblFTEntry>
                  </c15:dlblFieldTable>
                  <c15:showDataLabelsRange val="0"/>
                </c:ext>
                <c:ext xmlns:c16="http://schemas.microsoft.com/office/drawing/2014/chart" uri="{C3380CC4-5D6E-409C-BE32-E72D297353CC}">
                  <c16:uniqueId val="{00000000-F015-4327-BE3A-558C6096C29A}"/>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{D816FB58-1A26-4798-B647-D4FF899ABBB8}</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F015-4327-BE3A-558C6096C29A}"/>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{E2ECB065-BB21-4741-9091-6831DDB7F2DD}</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F015-4327-BE3A-558C6096C29A}"/>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{CC013137-1C6D-4A3A-9701-244C2DDA4092}</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F015-4327-BE3A-558C6096C29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-7.3724607571560483</c:v>
                </c:pt>
                <c:pt idx="1">
                  <c:v>-3.156552267354261</c:v>
                </c:pt>
                <c:pt idx="2">
                  <c:v>-2.7637010795899166</c:v>
                </c:pt>
                <c:pt idx="3">
                  <c:v>-2.8655893304673015</c:v>
                </c:pt>
              </c:numCache>
            </c:numRef>
          </c:val>
          <c:extLst>
            <c:ext xmlns:c16="http://schemas.microsoft.com/office/drawing/2014/chart" uri="{C3380CC4-5D6E-409C-BE32-E72D297353CC}">
              <c16:uniqueId val="{00000004-F015-4327-BE3A-558C6096C29A}"/>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{DBEF4801-FA7C-4F55-8C6D-DF555E3ED3BE}</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F015-4327-BE3A-558C6096C29A}"/>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{F397062F-AB66-4AA0-8E92-655A488C1F8F}</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F015-4327-BE3A-558C6096C29A}"/>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{DE065F61-1A8C-4FB2-9973-3FAB86B81AFB}</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F015-4327-BE3A-558C6096C29A}"/>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{406821A2-6658-4E88-84A2-145B856DC290}</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F015-4327-BE3A-558C6096C29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F015-4327-BE3A-558C6096C29A}"/>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015-4327-BE3A-558C6096C29A}"/>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{68BE2325-27EB-403F-9948-13760072247C}</c15:txfldGUID>
                      <c15:f>Daten_Diagramme!$D$14</c15:f>
                      <c15:dlblFieldTableCache>
                        <c:ptCount val="1"/>
                        <c:pt idx="0">
                          <c:v>0.8</c:v>
                        </c:pt>
                      </c15:dlblFieldTableCache>
                    </c15:dlblFTEntry>
                  </c15:dlblFieldTable>
                  <c15:showDataLabelsRange val="0"/>
                </c:ext>
                <c:ext xmlns:c16="http://schemas.microsoft.com/office/drawing/2014/chart" uri="{C3380CC4-5D6E-409C-BE32-E72D297353CC}">
                  <c16:uniqueId val="{00000000-12A9-4C21-A9B4-870796346276}"/>
                </c:ext>
              </c:extLst>
            </c:dLbl>
            <c:dLbl>
              <c:idx val="1"/>
              <c:tx>
                <c:strRef>
                  <c:f>Daten_Diagramme!$D$15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{F72B6DC3-12ED-4505-95B3-4F98F0250309}</c15:txfldGUID>
                      <c15:f>Daten_Diagramme!$D$15</c15:f>
                      <c15:dlblFieldTableCache>
                        <c:ptCount val="1"/>
                        <c:pt idx="0">
                          <c:v>2.8</c:v>
                        </c:pt>
                      </c15:dlblFieldTableCache>
                    </c15:dlblFTEntry>
                  </c15:dlblFieldTable>
                  <c15:showDataLabelsRange val="0"/>
                </c:ext>
                <c:ext xmlns:c16="http://schemas.microsoft.com/office/drawing/2014/chart" uri="{C3380CC4-5D6E-409C-BE32-E72D297353CC}">
                  <c16:uniqueId val="{00000001-12A9-4C21-A9B4-870796346276}"/>
                </c:ext>
              </c:extLst>
            </c:dLbl>
            <c:dLbl>
              <c:idx val="2"/>
              <c:tx>
                <c:strRef>
                  <c:f>Daten_Diagramme!$D$16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{CE4DC999-FB02-4467-A8A7-B4228D7F7E59}</c15:txfldGUID>
                      <c15:f>Daten_Diagramme!$D$16</c15:f>
                      <c15:dlblFieldTableCache>
                        <c:ptCount val="1"/>
                      </c15:dlblFieldTableCache>
                    </c15:dlblFTEntry>
                  </c15:dlblFieldTable>
                  <c15:showDataLabelsRange val="0"/>
                </c:ext>
                <c:ext xmlns:c16="http://schemas.microsoft.com/office/drawing/2014/chart" uri="{C3380CC4-5D6E-409C-BE32-E72D297353CC}">
                  <c16:uniqueId val="{00000002-12A9-4C21-A9B4-870796346276}"/>
                </c:ext>
              </c:extLst>
            </c:dLbl>
            <c:dLbl>
              <c:idx val="3"/>
              <c:tx>
                <c:strRef>
                  <c:f>Daten_Diagramme!$D$17</c:f>
                  <c:strCache>
                    <c:ptCount val="1"/>
                    <c:pt idx="0">
                      <c:v>-22.9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{D9B55BAF-B58C-4F4E-97F7-9183DEEC68A5}</c15:txfldGUID>
                      <c15:f>Daten_Diagramme!$D$17</c15:f>
                      <c15:dlblFieldTableCache>
                        <c:ptCount val="1"/>
                        <c:pt idx="0">
                          <c:v>-22.9</c:v>
                        </c:pt>
                      </c15:dlblFieldTableCache>
                    </c15:dlblFTEntry>
                  </c15:dlblFieldTable>
                  <c15:showDataLabelsRange val="0"/>
                </c:ext>
                <c:ext xmlns:c16="http://schemas.microsoft.com/office/drawing/2014/chart" uri="{C3380CC4-5D6E-409C-BE32-E72D297353CC}">
                  <c16:uniqueId val="{00000003-12A9-4C21-A9B4-870796346276}"/>
                </c:ext>
              </c:extLst>
            </c:dLbl>
            <c:dLbl>
              <c:idx val="4"/>
              <c:tx>
                <c:strRef>
                  <c:f>Daten_Diagramme!$D$18</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{A2E190FD-AF92-4128-BB59-2881A20DBF8C}</c15:txfldGUID>
                      <c15:f>Daten_Diagramme!$D$18</c15:f>
                      <c15:dlblFieldTableCache>
                        <c:ptCount val="1"/>
                        <c:pt idx="0">
                          <c:v>-1.2</c:v>
                        </c:pt>
                      </c15:dlblFieldTableCache>
                    </c15:dlblFTEntry>
                  </c15:dlblFieldTable>
                  <c15:showDataLabelsRange val="0"/>
                </c:ext>
                <c:ext xmlns:c16="http://schemas.microsoft.com/office/drawing/2014/chart" uri="{C3380CC4-5D6E-409C-BE32-E72D297353CC}">
                  <c16:uniqueId val="{00000004-12A9-4C21-A9B4-870796346276}"/>
                </c:ext>
              </c:extLst>
            </c:dLbl>
            <c:dLbl>
              <c:idx val="5"/>
              <c:tx>
                <c:strRef>
                  <c:f>Daten_Diagramme!$D$19</c:f>
                  <c:strCache>
                    <c:ptCount val="1"/>
                    <c:pt idx="0">
                      <c:v>-29.3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{E4A2BF1A-2AA8-4141-9679-BDFBDBD7B431}</c15:txfldGUID>
                      <c15:f>Daten_Diagramme!$D$19</c15:f>
                      <c15:dlblFieldTableCache>
                        <c:ptCount val="1"/>
                        <c:pt idx="0">
                          <c:v>-29.3</c:v>
                        </c:pt>
                      </c15:dlblFieldTableCache>
                    </c15:dlblFTEntry>
                  </c15:dlblFieldTable>
                  <c15:showDataLabelsRange val="0"/>
                </c:ext>
                <c:ext xmlns:c16="http://schemas.microsoft.com/office/drawing/2014/chart" uri="{C3380CC4-5D6E-409C-BE32-E72D297353CC}">
                  <c16:uniqueId val="{00000005-12A9-4C21-A9B4-870796346276}"/>
                </c:ext>
              </c:extLst>
            </c:dLbl>
            <c:dLbl>
              <c:idx val="6"/>
              <c:tx>
                <c:strRef>
                  <c:f>Daten_Diagramme!$D$20</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{5EBD89AF-B503-47F3-A06E-2C5A6ECEB334}</c15:txfldGUID>
                      <c15:f>Daten_Diagramme!$D$20</c15:f>
                      <c15:dlblFieldTableCache>
                        <c:ptCount val="1"/>
                        <c:pt idx="0">
                          <c:v>-0.8</c:v>
                        </c:pt>
                      </c15:dlblFieldTableCache>
                    </c15:dlblFTEntry>
                  </c15:dlblFieldTable>
                  <c15:showDataLabelsRange val="0"/>
                </c:ext>
                <c:ext xmlns:c16="http://schemas.microsoft.com/office/drawing/2014/chart" uri="{C3380CC4-5D6E-409C-BE32-E72D297353CC}">
                  <c16:uniqueId val="{00000006-12A9-4C21-A9B4-870796346276}"/>
                </c:ext>
              </c:extLst>
            </c:dLbl>
            <c:dLbl>
              <c:idx val="7"/>
              <c:tx>
                <c:strRef>
                  <c:f>Daten_Diagramme!$D$21</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{346A0D52-9FF7-41A8-8AA8-B4A18AF71834}</c15:txfldGUID>
                      <c15:f>Daten_Diagramme!$D$21</c15:f>
                      <c15:dlblFieldTableCache>
                        <c:ptCount val="1"/>
                        <c:pt idx="0">
                          <c:v>2.6</c:v>
                        </c:pt>
                      </c15:dlblFieldTableCache>
                    </c15:dlblFTEntry>
                  </c15:dlblFieldTable>
                  <c15:showDataLabelsRange val="0"/>
                </c:ext>
                <c:ext xmlns:c16="http://schemas.microsoft.com/office/drawing/2014/chart" uri="{C3380CC4-5D6E-409C-BE32-E72D297353CC}">
                  <c16:uniqueId val="{00000007-12A9-4C21-A9B4-870796346276}"/>
                </c:ext>
              </c:extLst>
            </c:dLbl>
            <c:dLbl>
              <c:idx val="8"/>
              <c:tx>
                <c:strRef>
                  <c:f>Daten_Diagramme!$D$22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{24596E87-CB5B-412F-8A04-BFF185520C64}</c15:txfldGUID>
                      <c15:f>Daten_Diagramme!$D$22</c15:f>
                      <c15:dlblFieldTableCache>
                        <c:ptCount val="1"/>
                        <c:pt idx="0">
                          <c:v>-0.7</c:v>
                        </c:pt>
                      </c15:dlblFieldTableCache>
                    </c15:dlblFTEntry>
                  </c15:dlblFieldTable>
                  <c15:showDataLabelsRange val="0"/>
                </c:ext>
                <c:ext xmlns:c16="http://schemas.microsoft.com/office/drawing/2014/chart" uri="{C3380CC4-5D6E-409C-BE32-E72D297353CC}">
                  <c16:uniqueId val="{00000008-12A9-4C21-A9B4-870796346276}"/>
                </c:ext>
              </c:extLst>
            </c:dLbl>
            <c:dLbl>
              <c:idx val="9"/>
              <c:tx>
                <c:strRef>
                  <c:f>Daten_Diagramme!$D$23</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{00D65AB4-1396-4A29-AE7F-3AC2C55A409B}</c15:txfldGUID>
                      <c15:f>Daten_Diagramme!$D$23</c15:f>
                      <c15:dlblFieldTableCache>
                        <c:ptCount val="1"/>
                        <c:pt idx="0">
                          <c:v>4.5</c:v>
                        </c:pt>
                      </c15:dlblFieldTableCache>
                    </c15:dlblFTEntry>
                  </c15:dlblFieldTable>
                  <c15:showDataLabelsRange val="0"/>
                </c:ext>
                <c:ext xmlns:c16="http://schemas.microsoft.com/office/drawing/2014/chart" uri="{C3380CC4-5D6E-409C-BE32-E72D297353CC}">
                  <c16:uniqueId val="{00000009-12A9-4C21-A9B4-870796346276}"/>
                </c:ext>
              </c:extLst>
            </c:dLbl>
            <c:dLbl>
              <c:idx val="10"/>
              <c:tx>
                <c:strRef>
                  <c:f>Daten_Diagramme!$D$24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{7F1F0023-F519-4CCF-A10A-C5AC1F001108}</c15:txfldGUID>
                      <c15:f>Daten_Diagramme!$D$24</c15:f>
                      <c15:dlblFieldTableCache>
                        <c:ptCount val="1"/>
                        <c:pt idx="0">
                          <c:v>-1.4</c:v>
                        </c:pt>
                      </c15:dlblFieldTableCache>
                    </c15:dlblFTEntry>
                  </c15:dlblFieldTable>
                  <c15:showDataLabelsRange val="0"/>
                </c:ext>
                <c:ext xmlns:c16="http://schemas.microsoft.com/office/drawing/2014/chart" uri="{C3380CC4-5D6E-409C-BE32-E72D297353CC}">
                  <c16:uniqueId val="{0000000A-12A9-4C21-A9B4-870796346276}"/>
                </c:ext>
              </c:extLst>
            </c:dLbl>
            <c:dLbl>
              <c:idx val="11"/>
              <c:tx>
                <c:strRef>
                  <c:f>Daten_Diagramme!$D$25</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{6FD18357-4786-4798-93A1-EEE2BAD7D10D}</c15:txfldGUID>
                      <c15:f>Daten_Diagramme!$D$25</c15:f>
                      <c15:dlblFieldTableCache>
                        <c:ptCount val="1"/>
                        <c:pt idx="0">
                          <c:v>4.4</c:v>
                        </c:pt>
                      </c15:dlblFieldTableCache>
                    </c15:dlblFTEntry>
                  </c15:dlblFieldTable>
                  <c15:showDataLabelsRange val="0"/>
                </c:ext>
                <c:ext xmlns:c16="http://schemas.microsoft.com/office/drawing/2014/chart" uri="{C3380CC4-5D6E-409C-BE32-E72D297353CC}">
                  <c16:uniqueId val="{0000000B-12A9-4C21-A9B4-870796346276}"/>
                </c:ext>
              </c:extLst>
            </c:dLbl>
            <c:dLbl>
              <c:idx val="12"/>
              <c:tx>
                <c:strRef>
                  <c:f>Daten_Diagramme!$D$26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{EF231505-4229-430A-ABDD-700709437FC6}</c15:txfldGUID>
                      <c15:f>Daten_Diagramme!$D$26</c15:f>
                      <c15:dlblFieldTableCache>
                        <c:ptCount val="1"/>
                        <c:pt idx="0">
                          <c:v>1.4</c:v>
                        </c:pt>
                      </c15:dlblFieldTableCache>
                    </c15:dlblFTEntry>
                  </c15:dlblFieldTable>
                  <c15:showDataLabelsRange val="0"/>
                </c:ext>
                <c:ext xmlns:c16="http://schemas.microsoft.com/office/drawing/2014/chart" uri="{C3380CC4-5D6E-409C-BE32-E72D297353CC}">
                  <c16:uniqueId val="{0000000C-12A9-4C21-A9B4-870796346276}"/>
                </c:ext>
              </c:extLst>
            </c:dLbl>
            <c:dLbl>
              <c:idx val="13"/>
              <c:tx>
                <c:strRef>
                  <c:f>Daten_Diagramme!$D$27</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{CFE5D26D-3D08-4C03-A8BE-BAFB54F80BD4}</c15:txfldGUID>
                      <c15:f>Daten_Diagramme!$D$27</c15:f>
                      <c15:dlblFieldTableCache>
                        <c:ptCount val="1"/>
                        <c:pt idx="0">
                          <c:v>3.7</c:v>
                        </c:pt>
                      </c15:dlblFieldTableCache>
                    </c15:dlblFTEntry>
                  </c15:dlblFieldTable>
                  <c15:showDataLabelsRange val="0"/>
                </c:ext>
                <c:ext xmlns:c16="http://schemas.microsoft.com/office/drawing/2014/chart" uri="{C3380CC4-5D6E-409C-BE32-E72D297353CC}">
                  <c16:uniqueId val="{0000000D-12A9-4C21-A9B4-870796346276}"/>
                </c:ext>
              </c:extLst>
            </c:dLbl>
            <c:dLbl>
              <c:idx val="14"/>
              <c:tx>
                <c:strRef>
                  <c:f>Daten_Diagramme!$D$28</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{B4052ABC-EA9F-4524-A301-A89830D7816F}</c15:txfldGUID>
                      <c15:f>Daten_Diagramme!$D$28</c15:f>
                      <c15:dlblFieldTableCache>
                        <c:ptCount val="1"/>
                        <c:pt idx="0">
                          <c:v>2.6</c:v>
                        </c:pt>
                      </c15:dlblFieldTableCache>
                    </c15:dlblFTEntry>
                  </c15:dlblFieldTable>
                  <c15:showDataLabelsRange val="0"/>
                </c:ext>
                <c:ext xmlns:c16="http://schemas.microsoft.com/office/drawing/2014/chart" uri="{C3380CC4-5D6E-409C-BE32-E72D297353CC}">
                  <c16:uniqueId val="{0000000E-12A9-4C21-A9B4-870796346276}"/>
                </c:ext>
              </c:extLst>
            </c:dLbl>
            <c:dLbl>
              <c:idx val="15"/>
              <c:tx>
                <c:strRef>
                  <c:f>Daten_Diagramme!$D$29</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{79BA19A6-6415-4191-97AB-F8A5CC241249}</c15:txfldGUID>
                      <c15:f>Daten_Diagramme!$D$29</c15:f>
                      <c15:dlblFieldTableCache>
                        <c:ptCount val="1"/>
                        <c:pt idx="0">
                          <c:v>-8.1</c:v>
                        </c:pt>
                      </c15:dlblFieldTableCache>
                    </c15:dlblFTEntry>
                  </c15:dlblFieldTable>
                  <c15:showDataLabelsRange val="0"/>
                </c:ext>
                <c:ext xmlns:c16="http://schemas.microsoft.com/office/drawing/2014/chart" uri="{C3380CC4-5D6E-409C-BE32-E72D297353CC}">
                  <c16:uniqueId val="{0000000F-12A9-4C21-A9B4-870796346276}"/>
                </c:ext>
              </c:extLst>
            </c:dLbl>
            <c:dLbl>
              <c:idx val="16"/>
              <c:tx>
                <c:strRef>
                  <c:f>Daten_Diagramme!$D$30</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{90A2517A-3C61-4518-BF83-A3C9D5A02E70}</c15:txfldGUID>
                      <c15:f>Daten_Diagramme!$D$30</c15:f>
                      <c15:dlblFieldTableCache>
                        <c:ptCount val="1"/>
                        <c:pt idx="0">
                          <c:v>2.4</c:v>
                        </c:pt>
                      </c15:dlblFieldTableCache>
                    </c15:dlblFTEntry>
                  </c15:dlblFieldTable>
                  <c15:showDataLabelsRange val="0"/>
                </c:ext>
                <c:ext xmlns:c16="http://schemas.microsoft.com/office/drawing/2014/chart" uri="{C3380CC4-5D6E-409C-BE32-E72D297353CC}">
                  <c16:uniqueId val="{00000010-12A9-4C21-A9B4-870796346276}"/>
                </c:ext>
              </c:extLst>
            </c:dLbl>
            <c:dLbl>
              <c:idx val="17"/>
              <c:tx>
                <c:strRef>
                  <c:f>Daten_Diagramme!$D$31</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{855884BA-1310-4F62-9744-B3B3EC634834}</c15:txfldGUID>
                      <c15:f>Daten_Diagramme!$D$31</c15:f>
                      <c15:dlblFieldTableCache>
                        <c:ptCount val="1"/>
                        <c:pt idx="0">
                          <c:v>5.3</c:v>
                        </c:pt>
                      </c15:dlblFieldTableCache>
                    </c15:dlblFTEntry>
                  </c15:dlblFieldTable>
                  <c15:showDataLabelsRange val="0"/>
                </c:ext>
                <c:ext xmlns:c16="http://schemas.microsoft.com/office/drawing/2014/chart" uri="{C3380CC4-5D6E-409C-BE32-E72D297353CC}">
                  <c16:uniqueId val="{00000011-12A9-4C21-A9B4-870796346276}"/>
                </c:ext>
              </c:extLst>
            </c:dLbl>
            <c:dLbl>
              <c:idx val="18"/>
              <c:tx>
                <c:strRef>
                  <c:f>Daten_Diagramme!$D$32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{CFCA39AB-C55C-45C8-B908-DBD09A2ADF79}</c15:txfldGUID>
                      <c15:f>Daten_Diagramme!$D$32</c15:f>
                      <c15:dlblFieldTableCache>
                        <c:ptCount val="1"/>
                        <c:pt idx="0">
                          <c:v>1.8</c:v>
                        </c:pt>
                      </c15:dlblFieldTableCache>
                    </c15:dlblFTEntry>
                  </c15:dlblFieldTable>
                  <c15:showDataLabelsRange val="0"/>
                </c:ext>
                <c:ext xmlns:c16="http://schemas.microsoft.com/office/drawing/2014/chart" uri="{C3380CC4-5D6E-409C-BE32-E72D297353CC}">
                  <c16:uniqueId val="{00000012-12A9-4C21-A9B4-870796346276}"/>
                </c:ext>
              </c:extLst>
            </c:dLbl>
            <c:dLbl>
              <c:idx val="19"/>
              <c:tx>
                <c:strRef>
                  <c:f>Daten_Diagramme!$D$33</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{5CC96F22-23C3-420C-81C7-E73B0F0B7EA8}</c15:txfldGUID>
                      <c15:f>Daten_Diagramme!$D$33</c15:f>
                      <c15:dlblFieldTableCache>
                        <c:ptCount val="1"/>
                        <c:pt idx="0">
                          <c:v>4.0</c:v>
                        </c:pt>
                      </c15:dlblFieldTableCache>
                    </c15:dlblFTEntry>
                  </c15:dlblFieldTable>
                  <c15:showDataLabelsRange val="0"/>
                </c:ext>
                <c:ext xmlns:c16="http://schemas.microsoft.com/office/drawing/2014/chart" uri="{C3380CC4-5D6E-409C-BE32-E72D297353CC}">
                  <c16:uniqueId val="{00000013-12A9-4C21-A9B4-870796346276}"/>
                </c:ext>
              </c:extLst>
            </c:dLbl>
            <c:dLbl>
              <c:idx val="20"/>
              <c:tx>
                <c:strRef>
                  <c:f>Daten_Diagramme!$D$34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{3CAC1742-2C9B-4B04-860E-CCCA99FD69A4}</c15:txfldGUID>
                      <c15:f>Daten_Diagramme!$D$34</c15:f>
                      <c15:dlblFieldTableCache>
                        <c:ptCount val="1"/>
                        <c:pt idx="0">
                          <c:v>-1.6</c:v>
                        </c:pt>
                      </c15:dlblFieldTableCache>
                    </c15:dlblFTEntry>
                  </c15:dlblFieldTable>
                  <c15:showDataLabelsRange val="0"/>
                </c:ext>
                <c:ext xmlns:c16="http://schemas.microsoft.com/office/drawing/2014/chart" uri="{C3380CC4-5D6E-409C-BE32-E72D297353CC}">
                  <c16:uniqueId val="{00000014-12A9-4C21-A9B4-870796346276}"/>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{ECFD6A95-6E44-47C1-9C3D-99EB98DBCDF3}</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12A9-4C21-A9B4-870796346276}"/>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{AA08A88A-8D49-4CAD-9A7C-DB7856AF2B91}</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12A9-4C21-A9B4-870796346276}"/>
                </c:ext>
              </c:extLst>
            </c:dLbl>
            <c:dLbl>
              <c:idx val="23"/>
              <c:tx>
                <c:strRef>
                  <c:f>Daten_Diagramme!$D$37</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{AF412BAC-F51E-4347-BFD7-F4DD6DD1E5FB}</c15:txfldGUID>
                      <c15:f>Daten_Diagramme!$D$37</c15:f>
                      <c15:dlblFieldTableCache>
                        <c:ptCount val="1"/>
                        <c:pt idx="0">
                          <c:v>2.8</c:v>
                        </c:pt>
                      </c15:dlblFieldTableCache>
                    </c15:dlblFTEntry>
                  </c15:dlblFieldTable>
                  <c15:showDataLabelsRange val="0"/>
                </c:ext>
                <c:ext xmlns:c16="http://schemas.microsoft.com/office/drawing/2014/chart" uri="{C3380CC4-5D6E-409C-BE32-E72D297353CC}">
                  <c16:uniqueId val="{00000017-12A9-4C21-A9B4-870796346276}"/>
                </c:ext>
              </c:extLst>
            </c:dLbl>
            <c:dLbl>
              <c:idx val="24"/>
              <c:layout>
                <c:manualLayout>
                  <c:x val="4.7769028871392123E-3"/>
                  <c:y val="-4.6876052205785108E-5"/>
                </c:manualLayout>
              </c:layout>
              <c:tx>
                <c:strRef>
                  <c:f>Daten_Diagramme!$D$38</c:f>
                  <c:strCache>
                    <c:ptCount val="1"/>
                    <c:pt idx="0">
                      <c:v>-1.4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{5B94CEF7-833E-4191-8B9C-FAAD72D816DC}</c15:txfldGUID>
                      <c15:f>Daten_Diagramme!$D$38</c15:f>
                      <c15:dlblFieldTableCache>
                        <c:ptCount val="1"/>
                        <c:pt idx="0">
                          <c:v>-1.4</c:v>
                        </c:pt>
                      </c15:dlblFieldTableCache>
                    </c15:dlblFTEntry>
                  </c15:dlblFieldTable>
                  <c15:showDataLabelsRange val="0"/>
                </c:ext>
                <c:ext xmlns:c16="http://schemas.microsoft.com/office/drawing/2014/chart" uri="{C3380CC4-5D6E-409C-BE32-E72D297353CC}">
                  <c16:uniqueId val="{00000018-12A9-4C21-A9B4-870796346276}"/>
                </c:ext>
              </c:extLst>
            </c:dLbl>
            <c:dLbl>
              <c:idx val="25"/>
              <c:tx>
                <c:strRef>
                  <c:f>Daten_Diagramme!$D$39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{3EA23D12-A6C6-4AF6-8EFC-87CD51B9EE63}</c15:txfldGUID>
                      <c15:f>Daten_Diagramme!$D$39</c15:f>
                      <c15:dlblFieldTableCache>
                        <c:ptCount val="1"/>
                        <c:pt idx="0">
                          <c:v>1.6</c:v>
                        </c:pt>
                      </c15:dlblFieldTableCache>
                    </c15:dlblFTEntry>
                  </c15:dlblFieldTable>
                  <c15:showDataLabelsRange val="0"/>
                </c:ext>
                <c:ext xmlns:c16="http://schemas.microsoft.com/office/drawing/2014/chart" uri="{C3380CC4-5D6E-409C-BE32-E72D297353CC}">
                  <c16:uniqueId val="{00000019-12A9-4C21-A9B4-870796346276}"/>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{7CA70B78-CD51-4B69-AC4A-F21F3B809BA4}</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12A9-4C21-A9B4-870796346276}"/>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{2092484F-B77A-4498-BE73-AEF88FD727EC}</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12A9-4C21-A9B4-870796346276}"/>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{0E87ACA0-84D7-468C-9222-3568E560200D}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12A9-4C21-A9B4-870796346276}"/>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{50985410-EA4B-4C6E-B96C-9386120D27F6}</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12A9-4C21-A9B4-870796346276}"/>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{1A41A5D3-0D2A-41AE-8140-257303B91949}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12A9-4C21-A9B4-870796346276}"/>
                </c:ext>
              </c:extLst>
            </c:dLbl>
            <c:dLbl>
              <c:idx val="31"/>
              <c:tx>
                <c:strRef>
                  <c:f>Daten_Diagramme!$D$45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{8692C5D7-8DB4-4ED6-A5D3-BFEF823C3E81}</c15:txfldGUID>
                      <c15:f>Daten_Diagramme!$D$45</c15:f>
                      <c15:dlblFieldTableCache>
                        <c:ptCount val="1"/>
                        <c:pt idx="0">
                          <c:v>1.6</c:v>
                        </c:pt>
                      </c15:dlblFieldTableCache>
                    </c15:dlblFTEntry>
                  </c15:dlblFieldTable>
                  <c15:showDataLabelsRange val="0"/>
                </c:ext>
                <c:ext xmlns:c16="http://schemas.microsoft.com/office/drawing/2014/chart" uri="{C3380CC4-5D6E-409C-BE32-E72D297353CC}">
                  <c16:uniqueId val="{0000001F-12A9-4C21-A9B4-87079634627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0.81041530802144146</c:v>
                </c:pt>
                <c:pt idx="1">
                  <c:v>2.7586206896551726</c:v>
                </c:pt>
                <c:pt idx="2">
                  <c:v>97.28462108121451</c:v>
                </c:pt>
                <c:pt idx="3">
                  <c:v>-22.905438510534051</c:v>
                </c:pt>
                <c:pt idx="4">
                  <c:v>-1.1632916846186989</c:v>
                </c:pt>
                <c:pt idx="5">
                  <c:v>-29.303797468354432</c:v>
                </c:pt>
                <c:pt idx="6">
                  <c:v>-0.78636959370904325</c:v>
                </c:pt>
                <c:pt idx="7">
                  <c:v>2.6185196916904232</c:v>
                </c:pt>
                <c:pt idx="8">
                  <c:v>-0.65620542082738942</c:v>
                </c:pt>
                <c:pt idx="9">
                  <c:v>4.5393344874014234</c:v>
                </c:pt>
                <c:pt idx="10">
                  <c:v>-1.441874436767798</c:v>
                </c:pt>
                <c:pt idx="11">
                  <c:v>4.4189129474149356</c:v>
                </c:pt>
                <c:pt idx="12">
                  <c:v>1.4132762312633833</c:v>
                </c:pt>
                <c:pt idx="13">
                  <c:v>3.6821192052980134</c:v>
                </c:pt>
                <c:pt idx="14">
                  <c:v>2.6079521162890122</c:v>
                </c:pt>
                <c:pt idx="15">
                  <c:v>-8.0762987012987004</c:v>
                </c:pt>
                <c:pt idx="16">
                  <c:v>2.4094202898550723</c:v>
                </c:pt>
                <c:pt idx="17">
                  <c:v>5.2730192719486082</c:v>
                </c:pt>
                <c:pt idx="18">
                  <c:v>1.8045112781954886</c:v>
                </c:pt>
                <c:pt idx="19">
                  <c:v>4.0249116936233502</c:v>
                </c:pt>
                <c:pt idx="20">
                  <c:v>-1.5690168818272094</c:v>
                </c:pt>
                <c:pt idx="21">
                  <c:v>0</c:v>
                </c:pt>
                <c:pt idx="23">
                  <c:v>2.7586206896551726</c:v>
                </c:pt>
                <c:pt idx="24">
                  <c:v>-1.4322763173405635</c:v>
                </c:pt>
                <c:pt idx="25">
                  <c:v>1.6332096879773075</c:v>
                </c:pt>
              </c:numCache>
            </c:numRef>
          </c:val>
          <c:extLst>
            <c:ext xmlns:c16="http://schemas.microsoft.com/office/drawing/2014/chart" uri="{C3380CC4-5D6E-409C-BE32-E72D297353CC}">
              <c16:uniqueId val="{00000020-12A9-4C21-A9B4-870796346276}"/>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{FD1295D6-AF3D-4B95-B3A8-ADB995E888AA}</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12A9-4C21-A9B4-870796346276}"/>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{AEA8E76D-DB03-44C8-A021-8B20BDDE86FF}</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12A9-4C21-A9B4-870796346276}"/>
                </c:ext>
              </c:extLst>
            </c:dLbl>
            <c:dLbl>
              <c:idx val="2"/>
              <c:tx>
                <c:strRef>
                  <c:f>Daten_Diagramme!$F$16</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{83F8940E-EAAA-4ECD-99C5-425A92833E82}</c15:txfldGUID>
                      <c15:f>Daten_Diagramme!$F$16</c15:f>
                      <c15:dlblFieldTableCache>
                        <c:ptCount val="1"/>
                        <c:pt idx="0">
                          <c:v>&gt; 50</c:v>
                        </c:pt>
                      </c15:dlblFieldTableCache>
                    </c15:dlblFTEntry>
                  </c15:dlblFieldTable>
                  <c15:showDataLabelsRange val="0"/>
                </c:ext>
                <c:ext xmlns:c16="http://schemas.microsoft.com/office/drawing/2014/chart" uri="{C3380CC4-5D6E-409C-BE32-E72D297353CC}">
                  <c16:uniqueId val="{00000023-12A9-4C21-A9B4-870796346276}"/>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{2497DEE1-220B-4A58-BFB0-BD1DE87C26A3}</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12A9-4C21-A9B4-870796346276}"/>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{825E529E-3D39-43EB-B76A-CDA75CFA95F2}</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12A9-4C21-A9B4-870796346276}"/>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{6DE79329-E4F9-40B7-AA36-4C15F8ABEE1B}</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12A9-4C21-A9B4-870796346276}"/>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{FDB7EB49-6696-4CD2-BD57-2B9CE824ED47}</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12A9-4C21-A9B4-870796346276}"/>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{B6AD923D-8304-416A-A15D-A19E2A06C686}</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12A9-4C21-A9B4-870796346276}"/>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{F24C17A0-7FAE-4A05-AA4D-40944AED3574}</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12A9-4C21-A9B4-870796346276}"/>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{46B74E10-08AB-4DE4-B424-2BF2C2452B2F}</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12A9-4C21-A9B4-870796346276}"/>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{A67CCCAC-00B0-4E37-855B-CC78C643C872}</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12A9-4C21-A9B4-870796346276}"/>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{C3F5617B-5623-4A78-8279-3EDAA546D111}</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12A9-4C21-A9B4-870796346276}"/>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{A392AC4C-7EEF-4E24-A9FD-D58F1E7A610A}</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12A9-4C21-A9B4-870796346276}"/>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{E50C09D1-DEEE-4485-9297-6C9200710C54}</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12A9-4C21-A9B4-870796346276}"/>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{8F5DCFD8-BBC0-4D7C-9A33-4D1A6D504A48}</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12A9-4C21-A9B4-870796346276}"/>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{0195CEA6-96BD-4C9D-BD52-43B5DFA36449}</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12A9-4C21-A9B4-870796346276}"/>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{EB6A641C-B4C8-4767-B88D-7C461BBE5098}</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12A9-4C21-A9B4-870796346276}"/>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{53C8B55F-419B-4C58-A0D5-761C38C7BA1D}</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12A9-4C21-A9B4-870796346276}"/>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{5D045848-7D4D-4194-8378-4F6E8C925912}</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12A9-4C21-A9B4-870796346276}"/>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{AD833331-82BC-4EAD-A59F-9E391EC98845}</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12A9-4C21-A9B4-870796346276}"/>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{1E3FA74F-55E8-43F0-BBDB-BF444517F8AF}</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12A9-4C21-A9B4-870796346276}"/>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{F4779D5C-9E05-43A8-A441-01E298D182FE}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12A9-4C21-A9B4-870796346276}"/>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{2087F277-63DA-4D1A-948B-861CA4AF2DB7}</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12A9-4C21-A9B4-870796346276}"/>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{46E2AB55-B2AF-4236-AC05-B078F0259C8C}</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12A9-4C21-A9B4-870796346276}"/>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{9AFED3FE-DB15-4FD6-BC9A-0F093C0881EB}</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12A9-4C21-A9B4-870796346276}"/>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{1F6EAED1-FFF0-4DA7-9723-1A79BFCB9440}</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12A9-4C21-A9B4-870796346276}"/>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{762E7345-F553-45F0-A4C8-2CCCBBE3CBF1}</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12A9-4C21-A9B4-870796346276}"/>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{10CBBA7E-9C7A-4173-8E75-6EFA4E04D601}</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12A9-4C21-A9B4-870796346276}"/>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{B7ACE442-011B-46A4-9C30-40D72B0E93FC}</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12A9-4C21-A9B4-870796346276}"/>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{7039FA74-D270-4207-B8E8-8410B1576528}</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12A9-4C21-A9B4-870796346276}"/>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{EADD73BE-8097-4F9B-B22A-52FE134D5F02}</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12A9-4C21-A9B4-870796346276}"/>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{1C89959E-27D1-42A4-8701-A256CE04DD4A}</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12A9-4C21-A9B4-87079634627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-0.75</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12A9-4C21-A9B4-870796346276}"/>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45</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25</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12A9-4C21-A9B4-870796346276}"/>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{CADAD555-657B-4643-8671-BBBC87391C29}</c15:txfldGUID>
                      <c15:f>Daten_Diagramme!$E$14</c15:f>
                      <c15:dlblFieldTableCache>
                        <c:ptCount val="1"/>
                        <c:pt idx="0">
                          <c:v>-7.4</c:v>
                        </c:pt>
                      </c15:dlblFieldTableCache>
                    </c15:dlblFTEntry>
                  </c15:dlblFieldTable>
                  <c15:showDataLabelsRange val="0"/>
                </c:ext>
                <c:ext xmlns:c16="http://schemas.microsoft.com/office/drawing/2014/chart" uri="{C3380CC4-5D6E-409C-BE32-E72D297353CC}">
                  <c16:uniqueId val="{00000000-4DC5-4733-8B99-039E4E62216E}"/>
                </c:ext>
              </c:extLst>
            </c:dLbl>
            <c:dLbl>
              <c:idx val="1"/>
              <c:tx>
                <c:strRef>
                  <c:f>Daten_Diagramme!$E$15</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{00D3AA4C-20AA-4DDD-B684-452D4413F90F}</c15:txfldGUID>
                      <c15:f>Daten_Diagramme!$E$15</c15:f>
                      <c15:dlblFieldTableCache>
                        <c:ptCount val="1"/>
                        <c:pt idx="0">
                          <c:v>7.7</c:v>
                        </c:pt>
                      </c15:dlblFieldTableCache>
                    </c15:dlblFTEntry>
                  </c15:dlblFieldTable>
                  <c15:showDataLabelsRange val="0"/>
                </c:ext>
                <c:ext xmlns:c16="http://schemas.microsoft.com/office/drawing/2014/chart" uri="{C3380CC4-5D6E-409C-BE32-E72D297353CC}">
                  <c16:uniqueId val="{00000001-4DC5-4733-8B99-039E4E62216E}"/>
                </c:ext>
              </c:extLst>
            </c:dLbl>
            <c:dLbl>
              <c:idx val="2"/>
              <c:tx>
                <c:strRef>
                  <c:f>Daten_Diagramme!$E$16</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{1EF13823-861D-4E5F-96A0-6E7371EBEFD5}</c15:txfldGUID>
                      <c15:f>Daten_Diagramme!$E$16</c15:f>
                      <c15:dlblFieldTableCache>
                        <c:ptCount val="1"/>
                        <c:pt idx="0">
                          <c:v>-2.7</c:v>
                        </c:pt>
                      </c15:dlblFieldTableCache>
                    </c15:dlblFTEntry>
                  </c15:dlblFieldTable>
                  <c15:showDataLabelsRange val="0"/>
                </c:ext>
                <c:ext xmlns:c16="http://schemas.microsoft.com/office/drawing/2014/chart" uri="{C3380CC4-5D6E-409C-BE32-E72D297353CC}">
                  <c16:uniqueId val="{00000002-4DC5-4733-8B99-039E4E62216E}"/>
                </c:ext>
              </c:extLst>
            </c:dLbl>
            <c:dLbl>
              <c:idx val="3"/>
              <c:tx>
                <c:strRef>
                  <c:f>Daten_Diagramme!$E$17</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{79A72E3C-623B-496A-933F-4EEFAD8228DD}</c15:txfldGUID>
                      <c15:f>Daten_Diagramme!$E$17</c15:f>
                      <c15:dlblFieldTableCache>
                        <c:ptCount val="1"/>
                        <c:pt idx="0">
                          <c:v>4.8</c:v>
                        </c:pt>
                      </c15:dlblFieldTableCache>
                    </c15:dlblFTEntry>
                  </c15:dlblFieldTable>
                  <c15:showDataLabelsRange val="0"/>
                </c:ext>
                <c:ext xmlns:c16="http://schemas.microsoft.com/office/drawing/2014/chart" uri="{C3380CC4-5D6E-409C-BE32-E72D297353CC}">
                  <c16:uniqueId val="{00000003-4DC5-4733-8B99-039E4E62216E}"/>
                </c:ext>
              </c:extLst>
            </c:dLbl>
            <c:dLbl>
              <c:idx val="4"/>
              <c:tx>
                <c:strRef>
                  <c:f>Daten_Diagramme!$E$18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{EDF09715-0980-4B9C-9A60-13E3AA8754AB}</c15:txfldGUID>
                      <c15:f>Daten_Diagramme!$E$18</c15:f>
                      <c15:dlblFieldTableCache>
                        <c:ptCount val="1"/>
                        <c:pt idx="0">
                          <c:v>-1.6</c:v>
                        </c:pt>
                      </c15:dlblFieldTableCache>
                    </c15:dlblFTEntry>
                  </c15:dlblFieldTable>
                  <c15:showDataLabelsRange val="0"/>
                </c:ext>
                <c:ext xmlns:c16="http://schemas.microsoft.com/office/drawing/2014/chart" uri="{C3380CC4-5D6E-409C-BE32-E72D297353CC}">
                  <c16:uniqueId val="{00000004-4DC5-4733-8B99-039E4E62216E}"/>
                </c:ext>
              </c:extLst>
            </c:dLbl>
            <c:dLbl>
              <c:idx val="5"/>
              <c:tx>
                <c:strRef>
                  <c:f>Daten_Diagramme!$E$19</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{3E1E736B-A3E4-4187-85CB-A55D39CE25F5}</c15:txfldGUID>
                      <c15:f>Daten_Diagramme!$E$19</c15:f>
                      <c15:dlblFieldTableCache>
                        <c:ptCount val="1"/>
                        <c:pt idx="0">
                          <c:v>5.9</c:v>
                        </c:pt>
                      </c15:dlblFieldTableCache>
                    </c15:dlblFTEntry>
                  </c15:dlblFieldTable>
                  <c15:showDataLabelsRange val="0"/>
                </c:ext>
                <c:ext xmlns:c16="http://schemas.microsoft.com/office/drawing/2014/chart" uri="{C3380CC4-5D6E-409C-BE32-E72D297353CC}">
                  <c16:uniqueId val="{00000005-4DC5-4733-8B99-039E4E62216E}"/>
                </c:ext>
              </c:extLst>
            </c:dLbl>
            <c:dLbl>
              <c:idx val="6"/>
              <c:tx>
                <c:strRef>
                  <c:f>Daten_Diagramme!$E$20</c:f>
                  <c:strCache>
                    <c:ptCount val="1"/>
                    <c:pt idx="0">
                      <c:v>17.1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{35F6F531-116C-44F0-BBFE-551666384FC2}</c15:txfldGUID>
                      <c15:f>Daten_Diagramme!$E$20</c15:f>
                      <c15:dlblFieldTableCache>
                        <c:ptCount val="1"/>
                        <c:pt idx="0">
                          <c:v>17.1</c:v>
                        </c:pt>
                      </c15:dlblFieldTableCache>
                    </c15:dlblFTEntry>
                  </c15:dlblFieldTable>
                  <c15:showDataLabelsRange val="0"/>
                </c:ext>
                <c:ext xmlns:c16="http://schemas.microsoft.com/office/drawing/2014/chart" uri="{C3380CC4-5D6E-409C-BE32-E72D297353CC}">
                  <c16:uniqueId val="{00000006-4DC5-4733-8B99-039E4E62216E}"/>
                </c:ext>
              </c:extLst>
            </c:dLbl>
            <c:dLbl>
              <c:idx val="7"/>
              <c:tx>
                <c:strRef>
                  <c:f>Daten_Diagramme!$E$21</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{FB5D5517-22A6-4E09-B2E3-0184CA34352A}</c15:txfldGUID>
                      <c15:f>Daten_Diagramme!$E$21</c15:f>
                      <c15:dlblFieldTableCache>
                        <c:ptCount val="1"/>
                        <c:pt idx="0">
                          <c:v>2.1</c:v>
                        </c:pt>
                      </c15:dlblFieldTableCache>
                    </c15:dlblFTEntry>
                  </c15:dlblFieldTable>
                  <c15:showDataLabelsRange val="0"/>
                </c:ext>
                <c:ext xmlns:c16="http://schemas.microsoft.com/office/drawing/2014/chart" uri="{C3380CC4-5D6E-409C-BE32-E72D297353CC}">
                  <c16:uniqueId val="{00000007-4DC5-4733-8B99-039E4E62216E}"/>
                </c:ext>
              </c:extLst>
            </c:dLbl>
            <c:dLbl>
              <c:idx val="8"/>
              <c:tx>
                <c:strRef>
                  <c:f>Daten_Diagramme!$E$22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{87AC9203-665C-435C-9E37-C6ADDF13D6F1}</c15:txfldGUID>
                      <c15:f>Daten_Diagramme!$E$22</c15:f>
                      <c15:dlblFieldTableCache>
                        <c:ptCount val="1"/>
                        <c:pt idx="0">
                          <c:v>-2.3</c:v>
                        </c:pt>
                      </c15:dlblFieldTableCache>
                    </c15:dlblFTEntry>
                  </c15:dlblFieldTable>
                  <c15:showDataLabelsRange val="0"/>
                </c:ext>
                <c:ext xmlns:c16="http://schemas.microsoft.com/office/drawing/2014/chart" uri="{C3380CC4-5D6E-409C-BE32-E72D297353CC}">
                  <c16:uniqueId val="{00000008-4DC5-4733-8B99-039E4E62216E}"/>
                </c:ext>
              </c:extLst>
            </c:dLbl>
            <c:dLbl>
              <c:idx val="9"/>
              <c:tx>
                <c:strRef>
                  <c:f>Daten_Diagramme!$E$23</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{269F06BF-5F5B-41BA-97D5-3DA8D29F0992}</c15:txfldGUID>
                      <c15:f>Daten_Diagramme!$E$23</c15:f>
                      <c15:dlblFieldTableCache>
                        <c:ptCount val="1"/>
                        <c:pt idx="0">
                          <c:v>-7.1</c:v>
                        </c:pt>
                      </c15:dlblFieldTableCache>
                    </c15:dlblFTEntry>
                  </c15:dlblFieldTable>
                  <c15:showDataLabelsRange val="0"/>
                </c:ext>
                <c:ext xmlns:c16="http://schemas.microsoft.com/office/drawing/2014/chart" uri="{C3380CC4-5D6E-409C-BE32-E72D297353CC}">
                  <c16:uniqueId val="{00000009-4DC5-4733-8B99-039E4E62216E}"/>
                </c:ext>
              </c:extLst>
            </c:dLbl>
            <c:dLbl>
              <c:idx val="10"/>
              <c:tx>
                <c:strRef>
                  <c:f>Daten_Diagramme!$E$24</c:f>
                  <c:strCache>
                    <c:ptCount val="1"/>
                    <c:pt idx="0">
                      <c:v>-11.7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{BAF66AE5-AF70-41DA-A23D-24566FB729D0}</c15:txfldGUID>
                      <c15:f>Daten_Diagramme!$E$24</c15:f>
                      <c15:dlblFieldTableCache>
                        <c:ptCount val="1"/>
                        <c:pt idx="0">
                          <c:v>-11.7</c:v>
                        </c:pt>
                      </c15:dlblFieldTableCache>
                    </c15:dlblFTEntry>
                  </c15:dlblFieldTable>
                  <c15:showDataLabelsRange val="0"/>
                </c:ext>
                <c:ext xmlns:c16="http://schemas.microsoft.com/office/drawing/2014/chart" uri="{C3380CC4-5D6E-409C-BE32-E72D297353CC}">
                  <c16:uniqueId val="{0000000A-4DC5-4733-8B99-039E4E62216E}"/>
                </c:ext>
              </c:extLst>
            </c:dLbl>
            <c:dLbl>
              <c:idx val="11"/>
              <c:tx>
                <c:strRef>
                  <c:f>Daten_Diagramme!$E$25</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{55FD61CB-4FBD-4154-80E9-5CA11FFC6DE7}</c15:txfldGUID>
                      <c15:f>Daten_Diagramme!$E$25</c15:f>
                      <c15:dlblFieldTableCache>
                        <c:ptCount val="1"/>
                        <c:pt idx="0">
                          <c:v>7.7</c:v>
                        </c:pt>
                      </c15:dlblFieldTableCache>
                    </c15:dlblFTEntry>
                  </c15:dlblFieldTable>
                  <c15:showDataLabelsRange val="0"/>
                </c:ext>
                <c:ext xmlns:c16="http://schemas.microsoft.com/office/drawing/2014/chart" uri="{C3380CC4-5D6E-409C-BE32-E72D297353CC}">
                  <c16:uniqueId val="{0000000B-4DC5-4733-8B99-039E4E62216E}"/>
                </c:ext>
              </c:extLst>
            </c:dLbl>
            <c:dLbl>
              <c:idx val="12"/>
              <c:tx>
                <c:strRef>
                  <c:f>Daten_Diagramme!$E$26</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{F2931BB0-2D09-4EBD-87F4-87C2FFB07852}</c15:txfldGUID>
                      <c15:f>Daten_Diagramme!$E$26</c15:f>
                      <c15:dlblFieldTableCache>
                        <c:ptCount val="1"/>
                        <c:pt idx="0">
                          <c:v>4.5</c:v>
                        </c:pt>
                      </c15:dlblFieldTableCache>
                    </c15:dlblFTEntry>
                  </c15:dlblFieldTable>
                  <c15:showDataLabelsRange val="0"/>
                </c:ext>
                <c:ext xmlns:c16="http://schemas.microsoft.com/office/drawing/2014/chart" uri="{C3380CC4-5D6E-409C-BE32-E72D297353CC}">
                  <c16:uniqueId val="{0000000C-4DC5-4733-8B99-039E4E62216E}"/>
                </c:ext>
              </c:extLst>
            </c:dLbl>
            <c:dLbl>
              <c:idx val="13"/>
              <c:tx>
                <c:strRef>
                  <c:f>Daten_Diagramme!$E$27</c:f>
                  <c:strCache>
                    <c:ptCount val="1"/>
                    <c:pt idx="0">
                      <c:v>-31.2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{9F0F4033-FE24-464F-A727-CAC38AA241B3}</c15:txfldGUID>
                      <c15:f>Daten_Diagramme!$E$27</c15:f>
                      <c15:dlblFieldTableCache>
                        <c:ptCount val="1"/>
                        <c:pt idx="0">
                          <c:v>-31.2</c:v>
                        </c:pt>
                      </c15:dlblFieldTableCache>
                    </c15:dlblFTEntry>
                  </c15:dlblFieldTable>
                  <c15:showDataLabelsRange val="0"/>
                </c:ext>
                <c:ext xmlns:c16="http://schemas.microsoft.com/office/drawing/2014/chart" uri="{C3380CC4-5D6E-409C-BE32-E72D297353CC}">
                  <c16:uniqueId val="{0000000D-4DC5-4733-8B99-039E4E62216E}"/>
                </c:ext>
              </c:extLst>
            </c:dLbl>
            <c:dLbl>
              <c:idx val="14"/>
              <c:tx>
                <c:strRef>
                  <c:f>Daten_Diagramme!$E$28</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{D7BB0CE6-AFFB-41B6-A975-6C92B24F0C93}</c15:txfldGUID>
                      <c15:f>Daten_Diagramme!$E$28</c15:f>
                      <c15:dlblFieldTableCache>
                        <c:ptCount val="1"/>
                        <c:pt idx="0">
                          <c:v>-3.3</c:v>
                        </c:pt>
                      </c15:dlblFieldTableCache>
                    </c15:dlblFTEntry>
                  </c15:dlblFieldTable>
                  <c15:showDataLabelsRange val="0"/>
                </c:ext>
                <c:ext xmlns:c16="http://schemas.microsoft.com/office/drawing/2014/chart" uri="{C3380CC4-5D6E-409C-BE32-E72D297353CC}">
                  <c16:uniqueId val="{0000000E-4DC5-4733-8B99-039E4E62216E}"/>
                </c:ext>
              </c:extLst>
            </c:dLbl>
            <c:dLbl>
              <c:idx val="15"/>
              <c:tx>
                <c:strRef>
                  <c:f>Daten_Diagramme!$E$29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{D3320C44-CFB6-4534-A4FD-16814322AAB6}</c15:txfldGUID>
                      <c15:f>Daten_Diagramme!$E$29</c15:f>
                      <c15:dlblFieldTableCache>
                        <c:ptCount val="1"/>
                        <c:pt idx="0">
                          <c:v>2.1</c:v>
                        </c:pt>
                      </c15:dlblFieldTableCache>
                    </c15:dlblFTEntry>
                  </c15:dlblFieldTable>
                  <c15:showDataLabelsRange val="0"/>
                </c:ext>
                <c:ext xmlns:c16="http://schemas.microsoft.com/office/drawing/2014/chart" uri="{C3380CC4-5D6E-409C-BE32-E72D297353CC}">
                  <c16:uniqueId val="{0000000F-4DC5-4733-8B99-039E4E62216E}"/>
                </c:ext>
              </c:extLst>
            </c:dLbl>
            <c:dLbl>
              <c:idx val="16"/>
              <c:tx>
                <c:strRef>
                  <c:f>Daten_Diagramme!$E$30</c:f>
                  <c:strCache>
                    <c:ptCount val="1"/>
                    <c:pt idx="0">
                      <c:v>-12.9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{41B21E45-9BF2-4D61-B98A-6F5CDEFCF47A}</c15:txfldGUID>
                      <c15:f>Daten_Diagramme!$E$30</c15:f>
                      <c15:dlblFieldTableCache>
                        <c:ptCount val="1"/>
                        <c:pt idx="0">
                          <c:v>-12.9</c:v>
                        </c:pt>
                      </c15:dlblFieldTableCache>
                    </c15:dlblFTEntry>
                  </c15:dlblFieldTable>
                  <c15:showDataLabelsRange val="0"/>
                </c:ext>
                <c:ext xmlns:c16="http://schemas.microsoft.com/office/drawing/2014/chart" uri="{C3380CC4-5D6E-409C-BE32-E72D297353CC}">
                  <c16:uniqueId val="{00000010-4DC5-4733-8B99-039E4E62216E}"/>
                </c:ext>
              </c:extLst>
            </c:dLbl>
            <c:dLbl>
              <c:idx val="17"/>
              <c:tx>
                <c:strRef>
                  <c:f>Daten_Diagramme!$E$31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{C28088BC-765C-432F-9D8F-10E55F4F481F}</c15:txfldGUID>
                      <c15:f>Daten_Diagramme!$E$31</c15:f>
                      <c15:dlblFieldTableCache>
                        <c:ptCount val="1"/>
                        <c:pt idx="0">
                          <c:v>-1.5</c:v>
                        </c:pt>
                      </c15:dlblFieldTableCache>
                    </c15:dlblFTEntry>
                  </c15:dlblFieldTable>
                  <c15:showDataLabelsRange val="0"/>
                </c:ext>
                <c:ext xmlns:c16="http://schemas.microsoft.com/office/drawing/2014/chart" uri="{C3380CC4-5D6E-409C-BE32-E72D297353CC}">
                  <c16:uniqueId val="{00000011-4DC5-4733-8B99-039E4E62216E}"/>
                </c:ext>
              </c:extLst>
            </c:dLbl>
            <c:dLbl>
              <c:idx val="18"/>
              <c:tx>
                <c:strRef>
                  <c:f>Daten_Diagramme!$E$32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{74A9C018-17C9-4C49-941F-490A34B5BE12}</c15:txfldGUID>
                      <c15:f>Daten_Diagramme!$E$32</c15:f>
                      <c15:dlblFieldTableCache>
                        <c:ptCount val="1"/>
                        <c:pt idx="0">
                          <c:v>-1.4</c:v>
                        </c:pt>
                      </c15:dlblFieldTableCache>
                    </c15:dlblFTEntry>
                  </c15:dlblFieldTable>
                  <c15:showDataLabelsRange val="0"/>
                </c:ext>
                <c:ext xmlns:c16="http://schemas.microsoft.com/office/drawing/2014/chart" uri="{C3380CC4-5D6E-409C-BE32-E72D297353CC}">
                  <c16:uniqueId val="{00000012-4DC5-4733-8B99-039E4E62216E}"/>
                </c:ext>
              </c:extLst>
            </c:dLbl>
            <c:dLbl>
              <c:idx val="19"/>
              <c:tx>
                <c:strRef>
                  <c:f>Daten_Diagramme!$E$33</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{8E6FC4A5-08F6-4BBF-9165-43E9CE5A5CD1}</c15:txfldGUID>
                      <c15:f>Daten_Diagramme!$E$33</c15:f>
                      <c15:dlblFieldTableCache>
                        <c:ptCount val="1"/>
                        <c:pt idx="0">
                          <c:v>0.3</c:v>
                        </c:pt>
                      </c15:dlblFieldTableCache>
                    </c15:dlblFTEntry>
                  </c15:dlblFieldTable>
                  <c15:showDataLabelsRange val="0"/>
                </c:ext>
                <c:ext xmlns:c16="http://schemas.microsoft.com/office/drawing/2014/chart" uri="{C3380CC4-5D6E-409C-BE32-E72D297353CC}">
                  <c16:uniqueId val="{00000013-4DC5-4733-8B99-039E4E62216E}"/>
                </c:ext>
              </c:extLst>
            </c:dLbl>
            <c:dLbl>
              <c:idx val="20"/>
              <c:tx>
                <c:strRef>
                  <c:f>Daten_Diagramme!$E$34</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{5B599E12-B0FB-444B-A849-A96B22DA3587}</c15:txfldGUID>
                      <c15:f>Daten_Diagramme!$E$34</c15:f>
                      <c15:dlblFieldTableCache>
                        <c:ptCount val="1"/>
                        <c:pt idx="0">
                          <c:v>-5.6</c:v>
                        </c:pt>
                      </c15:dlblFieldTableCache>
                    </c15:dlblFTEntry>
                  </c15:dlblFieldTable>
                  <c15:showDataLabelsRange val="0"/>
                </c:ext>
                <c:ext xmlns:c16="http://schemas.microsoft.com/office/drawing/2014/chart" uri="{C3380CC4-5D6E-409C-BE32-E72D297353CC}">
                  <c16:uniqueId val="{00000014-4DC5-4733-8B99-039E4E62216E}"/>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{2F9B6C50-A81C-40B3-B8CB-1149AE431DD1}</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4DC5-4733-8B99-039E4E62216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{8E2B45FB-4377-4E0E-A3DA-51675AAE3269}</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4DC5-4733-8B99-039E4E62216E}"/>
                </c:ext>
              </c:extLst>
            </c:dLbl>
            <c:dLbl>
              <c:idx val="23"/>
              <c:tx>
                <c:strRef>
                  <c:f>Daten_Diagramme!$E$37</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{985AFDEA-788E-4097-9E5B-C31758A6EE20}</c15:txfldGUID>
                      <c15:f>Daten_Diagramme!$E$37</c15:f>
                      <c15:dlblFieldTableCache>
                        <c:ptCount val="1"/>
                        <c:pt idx="0">
                          <c:v>7.7</c:v>
                        </c:pt>
                      </c15:dlblFieldTableCache>
                    </c15:dlblFTEntry>
                  </c15:dlblFieldTable>
                  <c15:showDataLabelsRange val="0"/>
                </c:ext>
                <c:ext xmlns:c16="http://schemas.microsoft.com/office/drawing/2014/chart" uri="{C3380CC4-5D6E-409C-BE32-E72D297353CC}">
                  <c16:uniqueId val="{00000017-4DC5-4733-8B99-039E4E62216E}"/>
                </c:ext>
              </c:extLst>
            </c:dLbl>
            <c:dLbl>
              <c:idx val="24"/>
              <c:tx>
                <c:strRef>
                  <c:f>Daten_Diagramme!$E$38</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{4FE9DDA6-A0A3-41A1-876D-24C1E79B8945}</c15:txfldGUID>
                      <c15:f>Daten_Diagramme!$E$38</c15:f>
                      <c15:dlblFieldTableCache>
                        <c:ptCount val="1"/>
                        <c:pt idx="0">
                          <c:v>3.1</c:v>
                        </c:pt>
                      </c15:dlblFieldTableCache>
                    </c15:dlblFTEntry>
                  </c15:dlblFieldTable>
                  <c15:showDataLabelsRange val="0"/>
                </c:ext>
                <c:ext xmlns:c16="http://schemas.microsoft.com/office/drawing/2014/chart" uri="{C3380CC4-5D6E-409C-BE32-E72D297353CC}">
                  <c16:uniqueId val="{00000018-4DC5-4733-8B99-039E4E62216E}"/>
                </c:ext>
              </c:extLst>
            </c:dLbl>
            <c:dLbl>
              <c:idx val="25"/>
              <c:tx>
                <c:strRef>
                  <c:f>Daten_Diagramme!$E$39</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{E0532255-68E1-4CCF-A058-20AD9D39615C}</c15:txfldGUID>
                      <c15:f>Daten_Diagramme!$E$39</c15:f>
                      <c15:dlblFieldTableCache>
                        <c:ptCount val="1"/>
                        <c:pt idx="0">
                          <c:v>-8.3</c:v>
                        </c:pt>
                      </c15:dlblFieldTableCache>
                    </c15:dlblFTEntry>
                  </c15:dlblFieldTable>
                  <c15:showDataLabelsRange val="0"/>
                </c:ext>
                <c:ext xmlns:c16="http://schemas.microsoft.com/office/drawing/2014/chart" uri="{C3380CC4-5D6E-409C-BE32-E72D297353CC}">
                  <c16:uniqueId val="{00000019-4DC5-4733-8B99-039E4E62216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{30156AC7-20A1-4011-8FB8-13AB3352A3A9}</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4DC5-4733-8B99-039E4E62216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{D2C1EF0E-0E66-4DA9-A3F5-D6B4C4EF771D}</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4DC5-4733-8B99-039E4E62216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{2BD465AC-1888-4C3A-9A9A-620F68D29E37}</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4DC5-4733-8B99-039E4E62216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{2A3430AC-6999-4A90-8BE6-D972E7313204}</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4DC5-4733-8B99-039E4E62216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{024D7267-4988-469A-A251-54DCE2A58939}</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4DC5-4733-8B99-039E4E62216E}"/>
                </c:ext>
              </c:extLst>
            </c:dLbl>
            <c:dLbl>
              <c:idx val="31"/>
              <c:tx>
                <c:strRef>
                  <c:f>Daten_Diagramme!$E$45</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{161350ED-90CD-46C3-912A-8465A2C5821C}</c15:txfldGUID>
                      <c15:f>Daten_Diagramme!$E$45</c15:f>
                      <c15:dlblFieldTableCache>
                        <c:ptCount val="1"/>
                        <c:pt idx="0">
                          <c:v>-8.3</c:v>
                        </c:pt>
                      </c15:dlblFieldTableCache>
                    </c15:dlblFTEntry>
                  </c15:dlblFieldTable>
                  <c15:showDataLabelsRange val="0"/>
                </c:ext>
                <c:ext xmlns:c16="http://schemas.microsoft.com/office/drawing/2014/chart" uri="{C3380CC4-5D6E-409C-BE32-E72D297353CC}">
                  <c16:uniqueId val="{0000001F-4DC5-4733-8B99-039E4E62216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-7.3724607571560483</c:v>
                </c:pt>
                <c:pt idx="1">
                  <c:v>7.6923076923076925</c:v>
                </c:pt>
                <c:pt idx="2">
                  <c:v>-2.7397260273972601</c:v>
                </c:pt>
                <c:pt idx="3">
                  <c:v>4.7740835464620632</c:v>
                </c:pt>
                <c:pt idx="4">
                  <c:v>-1.5873015873015872</c:v>
                </c:pt>
                <c:pt idx="5">
                  <c:v>5.9245960502693</c:v>
                </c:pt>
                <c:pt idx="6">
                  <c:v>17.142857142857142</c:v>
                </c:pt>
                <c:pt idx="7">
                  <c:v>2.0846905537459284</c:v>
                </c:pt>
                <c:pt idx="8">
                  <c:v>-2.3011844331641287</c:v>
                </c:pt>
                <c:pt idx="9">
                  <c:v>-7.0995670995670999</c:v>
                </c:pt>
                <c:pt idx="10">
                  <c:v>-11.690694626474443</c:v>
                </c:pt>
                <c:pt idx="11">
                  <c:v>7.6696165191740411</c:v>
                </c:pt>
                <c:pt idx="12">
                  <c:v>4.4673539518900345</c:v>
                </c:pt>
                <c:pt idx="13">
                  <c:v>-31.243639324241808</c:v>
                </c:pt>
                <c:pt idx="14">
                  <c:v>-3.3073929961089492</c:v>
                </c:pt>
                <c:pt idx="15">
                  <c:v>2.0979020979020979</c:v>
                </c:pt>
                <c:pt idx="16">
                  <c:v>-12.857142857142858</c:v>
                </c:pt>
                <c:pt idx="17">
                  <c:v>-1.4586709886547813</c:v>
                </c:pt>
                <c:pt idx="18">
                  <c:v>-1.3506212857914641</c:v>
                </c:pt>
                <c:pt idx="19">
                  <c:v>0.33130866924351188</c:v>
                </c:pt>
                <c:pt idx="20">
                  <c:v>-5.6058265283601854</c:v>
                </c:pt>
                <c:pt idx="21">
                  <c:v>0</c:v>
                </c:pt>
                <c:pt idx="23">
                  <c:v>7.6923076923076925</c:v>
                </c:pt>
                <c:pt idx="24">
                  <c:v>3.0924128011506653</c:v>
                </c:pt>
                <c:pt idx="25">
                  <c:v>-8.3414680227981233</c:v>
                </c:pt>
              </c:numCache>
            </c:numRef>
          </c:val>
          <c:extLst>
            <c:ext xmlns:c16="http://schemas.microsoft.com/office/drawing/2014/chart" uri="{C3380CC4-5D6E-409C-BE32-E72D297353CC}">
              <c16:uniqueId val="{00000020-4DC5-4733-8B99-039E4E62216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{4E8EB17D-A109-4D6F-92ED-722B7DFCE64D}</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4DC5-4733-8B99-039E4E62216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{F0BA4EA0-1E9F-44A7-9863-A80918EBCBF9}</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4DC5-4733-8B99-039E4E62216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{EC1312D6-15EE-4D8E-9E94-892CAF6AF65A}</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4DC5-4733-8B99-039E4E62216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{35237DFB-843E-427C-A3ED-78EF881ABBB4}</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4DC5-4733-8B99-039E4E62216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{937C3215-14A9-49C4-8D88-07BC6061B0A0}</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4DC5-4733-8B99-039E4E62216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{E75A8E44-59EC-40D4-B0BF-1EE4073C9D12}</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4DC5-4733-8B99-039E4E62216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{98F0A941-F43D-4D55-89E9-560753E91DAA}</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4DC5-4733-8B99-039E4E62216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{BC8544C5-E392-4BAC-8326-4A48996AD1BC}</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4DC5-4733-8B99-039E4E62216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{0F198EFC-BFF6-4274-B06D-1E6099A50D94}</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4DC5-4733-8B99-039E4E62216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{8E6E81D4-0A90-496A-B535-EE7D8AACA160}</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4DC5-4733-8B99-039E4E62216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{F9676951-0E3F-4B40-ADB0-AFBAC5F95359}</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4DC5-4733-8B99-039E4E62216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{6595315E-47BB-4ACE-BCF2-1090F7D42FF1}</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4DC5-4733-8B99-039E4E62216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{2DBA09F8-175E-40C2-99CB-AEF2FE6A0FD0}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4DC5-4733-8B99-039E4E62216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{B6897375-D4FD-4D52-89A7-6A8ED068FC43}</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4DC5-4733-8B99-039E4E62216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{59990655-A980-4430-9CEA-6DA496477A09}</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4DC5-4733-8B99-039E4E62216E}"/>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{E589EEF9-71A5-4D74-AA0D-D856797CA6D6}</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4DC5-4733-8B99-039E4E62216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{C199D887-0039-4581-AD5B-D8654D4022DD}</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4DC5-4733-8B99-039E4E62216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{B000BEAD-3825-4C04-910D-95CCCF42C1D3}</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4DC5-4733-8B99-039E4E62216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{2C1444EF-8B57-4D48-ADB8-991A113A39F8}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4DC5-4733-8B99-039E4E62216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{C6F50E85-F299-4252-9C60-D8848FFC6DE5}</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4DC5-4733-8B99-039E4E62216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{54B1CF66-7E73-4F30-A685-F5AE15AB1066}</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4DC5-4733-8B99-039E4E62216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{0D004EEB-2BEA-4264-9FBB-B35031EDC8F6}</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4DC5-4733-8B99-039E4E62216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{EBF2469C-1E05-43E3-9105-6CE3285DD1A3}</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4DC5-4733-8B99-039E4E62216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{E7CD7168-82CE-460A-8063-451D667F6595}</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4DC5-4733-8B99-039E4E62216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{9B260718-EC86-42EB-8F0E-13DDF2AA9BD7}</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4DC5-4733-8B99-039E4E62216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{6EFD58F3-EB57-4B41-807C-88779F0AC741}</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4DC5-4733-8B99-039E4E62216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{1E7205BB-E123-4046-9BBC-8C874A85C930}</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4DC5-4733-8B99-039E4E62216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{7381B681-EFCA-45D0-8ACA-2FD8B7BDB549}</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4DC5-4733-8B99-039E4E62216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{9BE4DCD5-7549-4163-9425-53A52915FBB8}</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4DC5-4733-8B99-039E4E62216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{818B3458-65AA-4E8F-A3EC-90FDAFAB3C50}</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4DC5-4733-8B99-039E4E62216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{6F2F77A8-1642-43E4-B960-85996FB7FF9C}</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4DC5-4733-8B99-039E4E62216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{5E2F39BA-932A-428D-B0F3-48FDE28939DA}</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4DC5-4733-8B99-039E4E62216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4DC5-4733-8B99-039E4E62216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4DC5-4733-8B99-039E4E62216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{BE7FB3EE-11A6-411F-A209-902A20A39117}</c15:txfldGUID>
                      <c15:f>Diagramm!$I$46</c15:f>
                      <c15:dlblFieldTableCache>
                        <c:ptCount val="1"/>
                      </c15:dlblFieldTableCache>
                    </c15:dlblFTEntry>
                  </c15:dlblFieldTable>
                  <c15:showDataLabelsRange val="0"/>
                </c:ext>
                <c:ext xmlns:c16="http://schemas.microsoft.com/office/drawing/2014/chart" uri="{C3380CC4-5D6E-409C-BE32-E72D297353CC}">
                  <c16:uniqueId val="{00000000-BB83-4AA7-928C-43E1E2C11DE2}"/>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{3DEC4A60-801C-43E1-9BCA-8BD744810FF6}</c15:txfldGUID>
                      <c15:f>Diagramm!$I$47</c15:f>
                      <c15:dlblFieldTableCache>
                        <c:ptCount val="1"/>
                      </c15:dlblFieldTableCache>
                    </c15:dlblFTEntry>
                  </c15:dlblFieldTable>
                  <c15:showDataLabelsRange val="0"/>
                </c:ext>
                <c:ext xmlns:c16="http://schemas.microsoft.com/office/drawing/2014/chart" uri="{C3380CC4-5D6E-409C-BE32-E72D297353CC}">
                  <c16:uniqueId val="{00000001-BB83-4AA7-928C-43E1E2C11DE2}"/>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{7C4895F8-DD46-4C19-82F3-AEDA90D54E4B}</c15:txfldGUID>
                      <c15:f>Diagramm!$I$48</c15:f>
                      <c15:dlblFieldTableCache>
                        <c:ptCount val="1"/>
                      </c15:dlblFieldTableCache>
                    </c15:dlblFTEntry>
                  </c15:dlblFieldTable>
                  <c15:showDataLabelsRange val="0"/>
                </c:ext>
                <c:ext xmlns:c16="http://schemas.microsoft.com/office/drawing/2014/chart" uri="{C3380CC4-5D6E-409C-BE32-E72D297353CC}">
                  <c16:uniqueId val="{00000002-BB83-4AA7-928C-43E1E2C11DE2}"/>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{4A5C4445-0C00-457A-86D6-F02425BA1A0A}</c15:txfldGUID>
                      <c15:f>Diagramm!$I$49</c15:f>
                      <c15:dlblFieldTableCache>
                        <c:ptCount val="1"/>
                      </c15:dlblFieldTableCache>
                    </c15:dlblFTEntry>
                  </c15:dlblFieldTable>
                  <c15:showDataLabelsRange val="0"/>
                </c:ext>
                <c:ext xmlns:c16="http://schemas.microsoft.com/office/drawing/2014/chart" uri="{C3380CC4-5D6E-409C-BE32-E72D297353CC}">
                  <c16:uniqueId val="{00000003-BB83-4AA7-928C-43E1E2C11DE2}"/>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{47EC0A5B-4B5B-45C6-8E29-EB4FED291B59}</c15:txfldGUID>
                      <c15:f>Diagramm!$I$50</c15:f>
                      <c15:dlblFieldTableCache>
                        <c:ptCount val="1"/>
                      </c15:dlblFieldTableCache>
                    </c15:dlblFTEntry>
                  </c15:dlblFieldTable>
                  <c15:showDataLabelsRange val="0"/>
                </c:ext>
                <c:ext xmlns:c16="http://schemas.microsoft.com/office/drawing/2014/chart" uri="{C3380CC4-5D6E-409C-BE32-E72D297353CC}">
                  <c16:uniqueId val="{00000004-BB83-4AA7-928C-43E1E2C11DE2}"/>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{AAE90DCC-F677-42D6-86B2-342B6B7FE5DA}</c15:txfldGUID>
                      <c15:f>Diagramm!$I$51</c15:f>
                      <c15:dlblFieldTableCache>
                        <c:ptCount val="1"/>
                      </c15:dlblFieldTableCache>
                    </c15:dlblFTEntry>
                  </c15:dlblFieldTable>
                  <c15:showDataLabelsRange val="0"/>
                </c:ext>
                <c:ext xmlns:c16="http://schemas.microsoft.com/office/drawing/2014/chart" uri="{C3380CC4-5D6E-409C-BE32-E72D297353CC}">
                  <c16:uniqueId val="{00000005-BB83-4AA7-928C-43E1E2C11DE2}"/>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{972B2F1E-FDED-4141-88DA-0241B73E01C9}</c15:txfldGUID>
                      <c15:f>Diagramm!$I$52</c15:f>
                      <c15:dlblFieldTableCache>
                        <c:ptCount val="1"/>
                      </c15:dlblFieldTableCache>
                    </c15:dlblFTEntry>
                  </c15:dlblFieldTable>
                  <c15:showDataLabelsRange val="0"/>
                </c:ext>
                <c:ext xmlns:c16="http://schemas.microsoft.com/office/drawing/2014/chart" uri="{C3380CC4-5D6E-409C-BE32-E72D297353CC}">
                  <c16:uniqueId val="{00000006-BB83-4AA7-928C-43E1E2C11DE2}"/>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{61B76443-2EC6-48D8-83FB-532B7D21DDCD}</c15:txfldGUID>
                      <c15:f>Diagramm!$I$53</c15:f>
                      <c15:dlblFieldTableCache>
                        <c:ptCount val="1"/>
                      </c15:dlblFieldTableCache>
                    </c15:dlblFTEntry>
                  </c15:dlblFieldTable>
                  <c15:showDataLabelsRange val="0"/>
                </c:ext>
                <c:ext xmlns:c16="http://schemas.microsoft.com/office/drawing/2014/chart" uri="{C3380CC4-5D6E-409C-BE32-E72D297353CC}">
                  <c16:uniqueId val="{00000007-BB83-4AA7-928C-43E1E2C11DE2}"/>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{26F736CF-A7DA-4F3E-AA70-A7F8C4678502}</c15:txfldGUID>
                      <c15:f>Diagramm!$I$54</c15:f>
                      <c15:dlblFieldTableCache>
                        <c:ptCount val="1"/>
                      </c15:dlblFieldTableCache>
                    </c15:dlblFTEntry>
                  </c15:dlblFieldTable>
                  <c15:showDataLabelsRange val="0"/>
                </c:ext>
                <c:ext xmlns:c16="http://schemas.microsoft.com/office/drawing/2014/chart" uri="{C3380CC4-5D6E-409C-BE32-E72D297353CC}">
                  <c16:uniqueId val="{00000008-BB83-4AA7-928C-43E1E2C11DE2}"/>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{6BE05BCF-1F87-4DD7-829D-80871666C208}</c15:txfldGUID>
                      <c15:f>Diagramm!$I$55</c15:f>
                      <c15:dlblFieldTableCache>
                        <c:ptCount val="1"/>
                      </c15:dlblFieldTableCache>
                    </c15:dlblFTEntry>
                  </c15:dlblFieldTable>
                  <c15:showDataLabelsRange val="0"/>
                </c:ext>
                <c:ext xmlns:c16="http://schemas.microsoft.com/office/drawing/2014/chart" uri="{C3380CC4-5D6E-409C-BE32-E72D297353CC}">
                  <c16:uniqueId val="{00000009-BB83-4AA7-928C-43E1E2C11DE2}"/>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{4C92A7F2-6E6F-4721-BA9C-933E4C9DAA75}</c15:txfldGUID>
                      <c15:f>Diagramm!$I$56</c15:f>
                      <c15:dlblFieldTableCache>
                        <c:ptCount val="1"/>
                      </c15:dlblFieldTableCache>
                    </c15:dlblFTEntry>
                  </c15:dlblFieldTable>
                  <c15:showDataLabelsRange val="0"/>
                </c:ext>
                <c:ext xmlns:c16="http://schemas.microsoft.com/office/drawing/2014/chart" uri="{C3380CC4-5D6E-409C-BE32-E72D297353CC}">
                  <c16:uniqueId val="{0000000A-BB83-4AA7-928C-43E1E2C11DE2}"/>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{DAD5F5DB-DE55-45B2-8DF3-1CFA41A0A87F}</c15:txfldGUID>
                      <c15:f>Diagramm!$I$57</c15:f>
                      <c15:dlblFieldTableCache>
                        <c:ptCount val="1"/>
                      </c15:dlblFieldTableCache>
                    </c15:dlblFTEntry>
                  </c15:dlblFieldTable>
                  <c15:showDataLabelsRange val="0"/>
                </c:ext>
                <c:ext xmlns:c16="http://schemas.microsoft.com/office/drawing/2014/chart" uri="{C3380CC4-5D6E-409C-BE32-E72D297353CC}">
                  <c16:uniqueId val="{0000000B-BB83-4AA7-928C-43E1E2C11DE2}"/>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{8FAAD322-213E-47E2-BB14-904E20A99B0B}</c15:txfldGUID>
                      <c15:f>Diagramm!$I$58</c15:f>
                      <c15:dlblFieldTableCache>
                        <c:ptCount val="1"/>
                      </c15:dlblFieldTableCache>
                    </c15:dlblFTEntry>
                  </c15:dlblFieldTable>
                  <c15:showDataLabelsRange val="0"/>
                </c:ext>
                <c:ext xmlns:c16="http://schemas.microsoft.com/office/drawing/2014/chart" uri="{C3380CC4-5D6E-409C-BE32-E72D297353CC}">
                  <c16:uniqueId val="{0000000C-BB83-4AA7-928C-43E1E2C11DE2}"/>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{0F623096-B7A2-452E-861C-CFEB42BFAD57}</c15:txfldGUID>
                      <c15:f>Diagramm!$I$59</c15:f>
                      <c15:dlblFieldTableCache>
                        <c:ptCount val="1"/>
                      </c15:dlblFieldTableCache>
                    </c15:dlblFTEntry>
                  </c15:dlblFieldTable>
                  <c15:showDataLabelsRange val="0"/>
                </c:ext>
                <c:ext xmlns:c16="http://schemas.microsoft.com/office/drawing/2014/chart" uri="{C3380CC4-5D6E-409C-BE32-E72D297353CC}">
                  <c16:uniqueId val="{0000000D-BB83-4AA7-928C-43E1E2C11DE2}"/>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{CBCDEC23-94E5-41BD-92B3-225096E8DF60}</c15:txfldGUID>
                      <c15:f>Diagramm!$I$60</c15:f>
                      <c15:dlblFieldTableCache>
                        <c:ptCount val="1"/>
                      </c15:dlblFieldTableCache>
                    </c15:dlblFTEntry>
                  </c15:dlblFieldTable>
                  <c15:showDataLabelsRange val="0"/>
                </c:ext>
                <c:ext xmlns:c16="http://schemas.microsoft.com/office/drawing/2014/chart" uri="{C3380CC4-5D6E-409C-BE32-E72D297353CC}">
                  <c16:uniqueId val="{0000000E-BB83-4AA7-928C-43E1E2C11DE2}"/>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{FDAB78FC-CC3A-47E9-9864-DBF165C399DC}</c15:txfldGUID>
                      <c15:f>Diagramm!$I$61</c15:f>
                      <c15:dlblFieldTableCache>
                        <c:ptCount val="1"/>
                      </c15:dlblFieldTableCache>
                    </c15:dlblFTEntry>
                  </c15:dlblFieldTable>
                  <c15:showDataLabelsRange val="0"/>
                </c:ext>
                <c:ext xmlns:c16="http://schemas.microsoft.com/office/drawing/2014/chart" uri="{C3380CC4-5D6E-409C-BE32-E72D297353CC}">
                  <c16:uniqueId val="{0000000F-BB83-4AA7-928C-43E1E2C11DE2}"/>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{CD363400-B1D1-401B-8F99-9AE3B1533EB4}</c15:txfldGUID>
                      <c15:f>Diagramm!$I$62</c15:f>
                      <c15:dlblFieldTableCache>
                        <c:ptCount val="1"/>
                      </c15:dlblFieldTableCache>
                    </c15:dlblFTEntry>
                  </c15:dlblFieldTable>
                  <c15:showDataLabelsRange val="0"/>
                </c:ext>
                <c:ext xmlns:c16="http://schemas.microsoft.com/office/drawing/2014/chart" uri="{C3380CC4-5D6E-409C-BE32-E72D297353CC}">
                  <c16:uniqueId val="{00000010-BB83-4AA7-928C-43E1E2C11DE2}"/>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{9C187C2F-3D27-4205-B276-C4D021116853}</c15:txfldGUID>
                      <c15:f>Diagramm!$I$63</c15:f>
                      <c15:dlblFieldTableCache>
                        <c:ptCount val="1"/>
                      </c15:dlblFieldTableCache>
                    </c15:dlblFTEntry>
                  </c15:dlblFieldTable>
                  <c15:showDataLabelsRange val="0"/>
                </c:ext>
                <c:ext xmlns:c16="http://schemas.microsoft.com/office/drawing/2014/chart" uri="{C3380CC4-5D6E-409C-BE32-E72D297353CC}">
                  <c16:uniqueId val="{00000011-BB83-4AA7-928C-43E1E2C11DE2}"/>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{FC5E98C9-880F-4401-A582-2A35859291E0}</c15:txfldGUID>
                      <c15:f>Diagramm!$I$64</c15:f>
                      <c15:dlblFieldTableCache>
                        <c:ptCount val="1"/>
                      </c15:dlblFieldTableCache>
                    </c15:dlblFTEntry>
                  </c15:dlblFieldTable>
                  <c15:showDataLabelsRange val="0"/>
                </c:ext>
                <c:ext xmlns:c16="http://schemas.microsoft.com/office/drawing/2014/chart" uri="{C3380CC4-5D6E-409C-BE32-E72D297353CC}">
                  <c16:uniqueId val="{00000012-BB83-4AA7-928C-43E1E2C11DE2}"/>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{37EAA7F6-546E-4E32-8DB9-AB5F19E68E9B}</c15:txfldGUID>
                      <c15:f>Diagramm!$I$65</c15:f>
                      <c15:dlblFieldTableCache>
                        <c:ptCount val="1"/>
                      </c15:dlblFieldTableCache>
                    </c15:dlblFTEntry>
                  </c15:dlblFieldTable>
                  <c15:showDataLabelsRange val="0"/>
                </c:ext>
                <c:ext xmlns:c16="http://schemas.microsoft.com/office/drawing/2014/chart" uri="{C3380CC4-5D6E-409C-BE32-E72D297353CC}">
                  <c16:uniqueId val="{00000013-BB83-4AA7-928C-43E1E2C11DE2}"/>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{E54EC123-3E44-4971-837B-7B721BF616E1}</c15:txfldGUID>
                      <c15:f>Diagramm!$I$66</c15:f>
                      <c15:dlblFieldTableCache>
                        <c:ptCount val="1"/>
                      </c15:dlblFieldTableCache>
                    </c15:dlblFTEntry>
                  </c15:dlblFieldTable>
                  <c15:showDataLabelsRange val="0"/>
                </c:ext>
                <c:ext xmlns:c16="http://schemas.microsoft.com/office/drawing/2014/chart" uri="{C3380CC4-5D6E-409C-BE32-E72D297353CC}">
                  <c16:uniqueId val="{00000014-BB83-4AA7-928C-43E1E2C11DE2}"/>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{80F31045-23EB-4615-B6D3-CA8CDF91574F}</c15:txfldGUID>
                      <c15:f>Diagramm!$I$67</c15:f>
                      <c15:dlblFieldTableCache>
                        <c:ptCount val="1"/>
                      </c15:dlblFieldTableCache>
                    </c15:dlblFTEntry>
                  </c15:dlblFieldTable>
                  <c15:showDataLabelsRange val="0"/>
                </c:ext>
                <c:ext xmlns:c16="http://schemas.microsoft.com/office/drawing/2014/chart" uri="{C3380CC4-5D6E-409C-BE32-E72D297353CC}">
                  <c16:uniqueId val="{00000015-BB83-4AA7-928C-43E1E2C11DE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B83-4AA7-928C-43E1E2C11DE2}"/>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{B97B709E-D1F2-47A1-BCE7-6BE084E68CF8}</c15:txfldGUID>
                      <c15:f>Diagramm!$K$46</c15:f>
                      <c15:dlblFieldTableCache>
                        <c:ptCount val="1"/>
                      </c15:dlblFieldTableCache>
                    </c15:dlblFTEntry>
                  </c15:dlblFieldTable>
                  <c15:showDataLabelsRange val="0"/>
                </c:ext>
                <c:ext xmlns:c16="http://schemas.microsoft.com/office/drawing/2014/chart" uri="{C3380CC4-5D6E-409C-BE32-E72D297353CC}">
                  <c16:uniqueId val="{00000017-BB83-4AA7-928C-43E1E2C11DE2}"/>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{923E7A1C-169C-4F31-8290-320AD08D263E}</c15:txfldGUID>
                      <c15:f>Diagramm!$K$47</c15:f>
                      <c15:dlblFieldTableCache>
                        <c:ptCount val="1"/>
                      </c15:dlblFieldTableCache>
                    </c15:dlblFTEntry>
                  </c15:dlblFieldTable>
                  <c15:showDataLabelsRange val="0"/>
                </c:ext>
                <c:ext xmlns:c16="http://schemas.microsoft.com/office/drawing/2014/chart" uri="{C3380CC4-5D6E-409C-BE32-E72D297353CC}">
                  <c16:uniqueId val="{00000018-BB83-4AA7-928C-43E1E2C11DE2}"/>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{B6B49C6B-699D-41A6-8151-480DA4545DEF}</c15:txfldGUID>
                      <c15:f>Diagramm!$K$48</c15:f>
                      <c15:dlblFieldTableCache>
                        <c:ptCount val="1"/>
                      </c15:dlblFieldTableCache>
                    </c15:dlblFTEntry>
                  </c15:dlblFieldTable>
                  <c15:showDataLabelsRange val="0"/>
                </c:ext>
                <c:ext xmlns:c16="http://schemas.microsoft.com/office/drawing/2014/chart" uri="{C3380CC4-5D6E-409C-BE32-E72D297353CC}">
                  <c16:uniqueId val="{00000019-BB83-4AA7-928C-43E1E2C11DE2}"/>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{34BE593C-B6A5-42FD-AD44-B46A0F503C12}</c15:txfldGUID>
                      <c15:f>Diagramm!$K$49</c15:f>
                      <c15:dlblFieldTableCache>
                        <c:ptCount val="1"/>
                      </c15:dlblFieldTableCache>
                    </c15:dlblFTEntry>
                  </c15:dlblFieldTable>
                  <c15:showDataLabelsRange val="0"/>
                </c:ext>
                <c:ext xmlns:c16="http://schemas.microsoft.com/office/drawing/2014/chart" uri="{C3380CC4-5D6E-409C-BE32-E72D297353CC}">
                  <c16:uniqueId val="{0000001A-BB83-4AA7-928C-43E1E2C11DE2}"/>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{02D5026D-9213-424A-9E3E-80B9E282F37E}</c15:txfldGUID>
                      <c15:f>Diagramm!$K$50</c15:f>
                      <c15:dlblFieldTableCache>
                        <c:ptCount val="1"/>
                      </c15:dlblFieldTableCache>
                    </c15:dlblFTEntry>
                  </c15:dlblFieldTable>
                  <c15:showDataLabelsRange val="0"/>
                </c:ext>
                <c:ext xmlns:c16="http://schemas.microsoft.com/office/drawing/2014/chart" uri="{C3380CC4-5D6E-409C-BE32-E72D297353CC}">
                  <c16:uniqueId val="{0000001B-BB83-4AA7-928C-43E1E2C11DE2}"/>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{E074D81E-9060-47C5-8115-068F9D6C7E0C}</c15:txfldGUID>
                      <c15:f>Diagramm!$K$51</c15:f>
                      <c15:dlblFieldTableCache>
                        <c:ptCount val="1"/>
                      </c15:dlblFieldTableCache>
                    </c15:dlblFTEntry>
                  </c15:dlblFieldTable>
                  <c15:showDataLabelsRange val="0"/>
                </c:ext>
                <c:ext xmlns:c16="http://schemas.microsoft.com/office/drawing/2014/chart" uri="{C3380CC4-5D6E-409C-BE32-E72D297353CC}">
                  <c16:uniqueId val="{0000001C-BB83-4AA7-928C-43E1E2C11DE2}"/>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{E6CEB48D-6503-4617-81B2-7ADD5EEE837D}</c15:txfldGUID>
                      <c15:f>Diagramm!$K$52</c15:f>
                      <c15:dlblFieldTableCache>
                        <c:ptCount val="1"/>
                      </c15:dlblFieldTableCache>
                    </c15:dlblFTEntry>
                  </c15:dlblFieldTable>
                  <c15:showDataLabelsRange val="0"/>
                </c:ext>
                <c:ext xmlns:c16="http://schemas.microsoft.com/office/drawing/2014/chart" uri="{C3380CC4-5D6E-409C-BE32-E72D297353CC}">
                  <c16:uniqueId val="{0000001D-BB83-4AA7-928C-43E1E2C11DE2}"/>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{02088317-D8F2-45D1-BB6E-3650C77C2EC2}</c15:txfldGUID>
                      <c15:f>Diagramm!$K$53</c15:f>
                      <c15:dlblFieldTableCache>
                        <c:ptCount val="1"/>
                      </c15:dlblFieldTableCache>
                    </c15:dlblFTEntry>
                  </c15:dlblFieldTable>
                  <c15:showDataLabelsRange val="0"/>
                </c:ext>
                <c:ext xmlns:c16="http://schemas.microsoft.com/office/drawing/2014/chart" uri="{C3380CC4-5D6E-409C-BE32-E72D297353CC}">
                  <c16:uniqueId val="{0000001E-BB83-4AA7-928C-43E1E2C11DE2}"/>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{21928CC3-99C1-433E-A262-E6848AC2E32C}</c15:txfldGUID>
                      <c15:f>Diagramm!$K$54</c15:f>
                      <c15:dlblFieldTableCache>
                        <c:ptCount val="1"/>
                      </c15:dlblFieldTableCache>
                    </c15:dlblFTEntry>
                  </c15:dlblFieldTable>
                  <c15:showDataLabelsRange val="0"/>
                </c:ext>
                <c:ext xmlns:c16="http://schemas.microsoft.com/office/drawing/2014/chart" uri="{C3380CC4-5D6E-409C-BE32-E72D297353CC}">
                  <c16:uniqueId val="{0000001F-BB83-4AA7-928C-43E1E2C11DE2}"/>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{87DFBA69-B3B4-428B-86B9-4EE66E6F6C93}</c15:txfldGUID>
                      <c15:f>Diagramm!$K$55</c15:f>
                      <c15:dlblFieldTableCache>
                        <c:ptCount val="1"/>
                      </c15:dlblFieldTableCache>
                    </c15:dlblFTEntry>
                  </c15:dlblFieldTable>
                  <c15:showDataLabelsRange val="0"/>
                </c:ext>
                <c:ext xmlns:c16="http://schemas.microsoft.com/office/drawing/2014/chart" uri="{C3380CC4-5D6E-409C-BE32-E72D297353CC}">
                  <c16:uniqueId val="{00000020-BB83-4AA7-928C-43E1E2C11DE2}"/>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{75170AA6-0E75-4126-9C9A-5D6209B97A4C}</c15:txfldGUID>
                      <c15:f>Diagramm!$K$56</c15:f>
                      <c15:dlblFieldTableCache>
                        <c:ptCount val="1"/>
                      </c15:dlblFieldTableCache>
                    </c15:dlblFTEntry>
                  </c15:dlblFieldTable>
                  <c15:showDataLabelsRange val="0"/>
                </c:ext>
                <c:ext xmlns:c16="http://schemas.microsoft.com/office/drawing/2014/chart" uri="{C3380CC4-5D6E-409C-BE32-E72D297353CC}">
                  <c16:uniqueId val="{00000021-BB83-4AA7-928C-43E1E2C11DE2}"/>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{DBA22DE6-F495-4FF5-9565-5D4C2988CCC5}</c15:txfldGUID>
                      <c15:f>Diagramm!$K$57</c15:f>
                      <c15:dlblFieldTableCache>
                        <c:ptCount val="1"/>
                      </c15:dlblFieldTableCache>
                    </c15:dlblFTEntry>
                  </c15:dlblFieldTable>
                  <c15:showDataLabelsRange val="0"/>
                </c:ext>
                <c:ext xmlns:c16="http://schemas.microsoft.com/office/drawing/2014/chart" uri="{C3380CC4-5D6E-409C-BE32-E72D297353CC}">
                  <c16:uniqueId val="{00000022-BB83-4AA7-928C-43E1E2C11DE2}"/>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{6EE259F5-F921-4E62-B576-052C57A716F5}</c15:txfldGUID>
                      <c15:f>Diagramm!$K$58</c15:f>
                      <c15:dlblFieldTableCache>
                        <c:ptCount val="1"/>
                      </c15:dlblFieldTableCache>
                    </c15:dlblFTEntry>
                  </c15:dlblFieldTable>
                  <c15:showDataLabelsRange val="0"/>
                </c:ext>
                <c:ext xmlns:c16="http://schemas.microsoft.com/office/drawing/2014/chart" uri="{C3380CC4-5D6E-409C-BE32-E72D297353CC}">
                  <c16:uniqueId val="{00000023-BB83-4AA7-928C-43E1E2C11DE2}"/>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{18D23AFB-BCEF-44C3-9818-5A9A12291242}</c15:txfldGUID>
                      <c15:f>Diagramm!$K$59</c15:f>
                      <c15:dlblFieldTableCache>
                        <c:ptCount val="1"/>
                      </c15:dlblFieldTableCache>
                    </c15:dlblFTEntry>
                  </c15:dlblFieldTable>
                  <c15:showDataLabelsRange val="0"/>
                </c:ext>
                <c:ext xmlns:c16="http://schemas.microsoft.com/office/drawing/2014/chart" uri="{C3380CC4-5D6E-409C-BE32-E72D297353CC}">
                  <c16:uniqueId val="{00000024-BB83-4AA7-928C-43E1E2C11DE2}"/>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{ED01CAF7-6018-47AF-907F-F55C7564EF78}</c15:txfldGUID>
                      <c15:f>Diagramm!$K$60</c15:f>
                      <c15:dlblFieldTableCache>
                        <c:ptCount val="1"/>
                      </c15:dlblFieldTableCache>
                    </c15:dlblFTEntry>
                  </c15:dlblFieldTable>
                  <c15:showDataLabelsRange val="0"/>
                </c:ext>
                <c:ext xmlns:c16="http://schemas.microsoft.com/office/drawing/2014/chart" uri="{C3380CC4-5D6E-409C-BE32-E72D297353CC}">
                  <c16:uniqueId val="{00000025-BB83-4AA7-928C-43E1E2C11DE2}"/>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{3BE56F17-92C9-4F7C-9F66-CA5016CE0155}</c15:txfldGUID>
                      <c15:f>Diagramm!$K$61</c15:f>
                      <c15:dlblFieldTableCache>
                        <c:ptCount val="1"/>
                      </c15:dlblFieldTableCache>
                    </c15:dlblFTEntry>
                  </c15:dlblFieldTable>
                  <c15:showDataLabelsRange val="0"/>
                </c:ext>
                <c:ext xmlns:c16="http://schemas.microsoft.com/office/drawing/2014/chart" uri="{C3380CC4-5D6E-409C-BE32-E72D297353CC}">
                  <c16:uniqueId val="{00000026-BB83-4AA7-928C-43E1E2C11DE2}"/>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{D5D5469E-172B-41A8-81F4-090BA468235F}</c15:txfldGUID>
                      <c15:f>Diagramm!$K$62</c15:f>
                      <c15:dlblFieldTableCache>
                        <c:ptCount val="1"/>
                      </c15:dlblFieldTableCache>
                    </c15:dlblFTEntry>
                  </c15:dlblFieldTable>
                  <c15:showDataLabelsRange val="0"/>
                </c:ext>
                <c:ext xmlns:c16="http://schemas.microsoft.com/office/drawing/2014/chart" uri="{C3380CC4-5D6E-409C-BE32-E72D297353CC}">
                  <c16:uniqueId val="{00000027-BB83-4AA7-928C-43E1E2C11DE2}"/>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{AAB3A777-80F7-4782-AA39-1B84986A4385}</c15:txfldGUID>
                      <c15:f>Diagramm!$K$63</c15:f>
                      <c15:dlblFieldTableCache>
                        <c:ptCount val="1"/>
                      </c15:dlblFieldTableCache>
                    </c15:dlblFTEntry>
                  </c15:dlblFieldTable>
                  <c15:showDataLabelsRange val="0"/>
                </c:ext>
                <c:ext xmlns:c16="http://schemas.microsoft.com/office/drawing/2014/chart" uri="{C3380CC4-5D6E-409C-BE32-E72D297353CC}">
                  <c16:uniqueId val="{00000028-BB83-4AA7-928C-43E1E2C11DE2}"/>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{843E25C7-E42A-4BA2-96B3-D73211C52F53}</c15:txfldGUID>
                      <c15:f>Diagramm!$K$64</c15:f>
                      <c15:dlblFieldTableCache>
                        <c:ptCount val="1"/>
                      </c15:dlblFieldTableCache>
                    </c15:dlblFTEntry>
                  </c15:dlblFieldTable>
                  <c15:showDataLabelsRange val="0"/>
                </c:ext>
                <c:ext xmlns:c16="http://schemas.microsoft.com/office/drawing/2014/chart" uri="{C3380CC4-5D6E-409C-BE32-E72D297353CC}">
                  <c16:uniqueId val="{00000029-BB83-4AA7-928C-43E1E2C11DE2}"/>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{33D4B71F-53A5-4172-9BB2-7F2C3B4C245F}</c15:txfldGUID>
                      <c15:f>Diagramm!$K$65</c15:f>
                      <c15:dlblFieldTableCache>
                        <c:ptCount val="1"/>
                      </c15:dlblFieldTableCache>
                    </c15:dlblFTEntry>
                  </c15:dlblFieldTable>
                  <c15:showDataLabelsRange val="0"/>
                </c:ext>
                <c:ext xmlns:c16="http://schemas.microsoft.com/office/drawing/2014/chart" uri="{C3380CC4-5D6E-409C-BE32-E72D297353CC}">
                  <c16:uniqueId val="{0000002A-BB83-4AA7-928C-43E1E2C11DE2}"/>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{EE405353-BBCE-4E03-9A6D-D6467321C000}</c15:txfldGUID>
                      <c15:f>Diagramm!$K$66</c15:f>
                      <c15:dlblFieldTableCache>
                        <c:ptCount val="1"/>
                      </c15:dlblFieldTableCache>
                    </c15:dlblFTEntry>
                  </c15:dlblFieldTable>
                  <c15:showDataLabelsRange val="0"/>
                </c:ext>
                <c:ext xmlns:c16="http://schemas.microsoft.com/office/drawing/2014/chart" uri="{C3380CC4-5D6E-409C-BE32-E72D297353CC}">
                  <c16:uniqueId val="{0000002B-BB83-4AA7-928C-43E1E2C11DE2}"/>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{BA14CF17-BA4E-4522-BFB8-A09F206A5732}</c15:txfldGUID>
                      <c15:f>Diagramm!$K$67</c15:f>
                      <c15:dlblFieldTableCache>
                        <c:ptCount val="1"/>
                      </c15:dlblFieldTableCache>
                    </c15:dlblFTEntry>
                  </c15:dlblFieldTable>
                  <c15:showDataLabelsRange val="0"/>
                </c:ext>
                <c:ext xmlns:c16="http://schemas.microsoft.com/office/drawing/2014/chart" uri="{C3380CC4-5D6E-409C-BE32-E72D297353CC}">
                  <c16:uniqueId val="{0000002C-BB83-4AA7-928C-43E1E2C11DE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B83-4AA7-928C-43E1E2C11DE2}"/>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{B6412BF4-599F-42CA-B51F-96A7AF6AAF56}</c15:txfldGUID>
                      <c15:f>Diagramm!$J$46</c15:f>
                      <c15:dlblFieldTableCache>
                        <c:ptCount val="1"/>
                      </c15:dlblFieldTableCache>
                    </c15:dlblFTEntry>
                  </c15:dlblFieldTable>
                  <c15:showDataLabelsRange val="0"/>
                </c:ext>
                <c:ext xmlns:c16="http://schemas.microsoft.com/office/drawing/2014/chart" uri="{C3380CC4-5D6E-409C-BE32-E72D297353CC}">
                  <c16:uniqueId val="{0000002E-BB83-4AA7-928C-43E1E2C11DE2}"/>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{6EF90211-6E8C-4A22-831D-3E1B445AA17E}</c15:txfldGUID>
                      <c15:f>Diagramm!$J$47</c15:f>
                      <c15:dlblFieldTableCache>
                        <c:ptCount val="1"/>
                      </c15:dlblFieldTableCache>
                    </c15:dlblFTEntry>
                  </c15:dlblFieldTable>
                  <c15:showDataLabelsRange val="0"/>
                </c:ext>
                <c:ext xmlns:c16="http://schemas.microsoft.com/office/drawing/2014/chart" uri="{C3380CC4-5D6E-409C-BE32-E72D297353CC}">
                  <c16:uniqueId val="{0000002F-BB83-4AA7-928C-43E1E2C11DE2}"/>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{79775B86-7A55-490C-BE85-9EE5E26D332D}</c15:txfldGUID>
                      <c15:f>Diagramm!$J$48</c15:f>
                      <c15:dlblFieldTableCache>
                        <c:ptCount val="1"/>
                      </c15:dlblFieldTableCache>
                    </c15:dlblFTEntry>
                  </c15:dlblFieldTable>
                  <c15:showDataLabelsRange val="0"/>
                </c:ext>
                <c:ext xmlns:c16="http://schemas.microsoft.com/office/drawing/2014/chart" uri="{C3380CC4-5D6E-409C-BE32-E72D297353CC}">
                  <c16:uniqueId val="{00000030-BB83-4AA7-928C-43E1E2C11DE2}"/>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{BE162FE1-4439-4527-8A9F-3A27CAE294B2}</c15:txfldGUID>
                      <c15:f>Diagramm!$J$49</c15:f>
                      <c15:dlblFieldTableCache>
                        <c:ptCount val="1"/>
                      </c15:dlblFieldTableCache>
                    </c15:dlblFTEntry>
                  </c15:dlblFieldTable>
                  <c15:showDataLabelsRange val="0"/>
                </c:ext>
                <c:ext xmlns:c16="http://schemas.microsoft.com/office/drawing/2014/chart" uri="{C3380CC4-5D6E-409C-BE32-E72D297353CC}">
                  <c16:uniqueId val="{00000031-BB83-4AA7-928C-43E1E2C11DE2}"/>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{947673A1-FADF-43DD-9722-551821C66CED}</c15:txfldGUID>
                      <c15:f>Diagramm!$J$50</c15:f>
                      <c15:dlblFieldTableCache>
                        <c:ptCount val="1"/>
                      </c15:dlblFieldTableCache>
                    </c15:dlblFTEntry>
                  </c15:dlblFieldTable>
                  <c15:showDataLabelsRange val="0"/>
                </c:ext>
                <c:ext xmlns:c16="http://schemas.microsoft.com/office/drawing/2014/chart" uri="{C3380CC4-5D6E-409C-BE32-E72D297353CC}">
                  <c16:uniqueId val="{00000032-BB83-4AA7-928C-43E1E2C11DE2}"/>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{4550C4A3-C9C2-43DD-AD71-72114A7AA835}</c15:txfldGUID>
                      <c15:f>Diagramm!$J$51</c15:f>
                      <c15:dlblFieldTableCache>
                        <c:ptCount val="1"/>
                      </c15:dlblFieldTableCache>
                    </c15:dlblFTEntry>
                  </c15:dlblFieldTable>
                  <c15:showDataLabelsRange val="0"/>
                </c:ext>
                <c:ext xmlns:c16="http://schemas.microsoft.com/office/drawing/2014/chart" uri="{C3380CC4-5D6E-409C-BE32-E72D297353CC}">
                  <c16:uniqueId val="{00000033-BB83-4AA7-928C-43E1E2C11DE2}"/>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{2D6FBBC8-C89A-4C66-9318-F0F928045AA2}</c15:txfldGUID>
                      <c15:f>Diagramm!$J$52</c15:f>
                      <c15:dlblFieldTableCache>
                        <c:ptCount val="1"/>
                      </c15:dlblFieldTableCache>
                    </c15:dlblFTEntry>
                  </c15:dlblFieldTable>
                  <c15:showDataLabelsRange val="0"/>
                </c:ext>
                <c:ext xmlns:c16="http://schemas.microsoft.com/office/drawing/2014/chart" uri="{C3380CC4-5D6E-409C-BE32-E72D297353CC}">
                  <c16:uniqueId val="{00000034-BB83-4AA7-928C-43E1E2C11DE2}"/>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{1C28C6AA-DDF2-45BC-A0C3-419C20215B99}</c15:txfldGUID>
                      <c15:f>Diagramm!$J$53</c15:f>
                      <c15:dlblFieldTableCache>
                        <c:ptCount val="1"/>
                      </c15:dlblFieldTableCache>
                    </c15:dlblFTEntry>
                  </c15:dlblFieldTable>
                  <c15:showDataLabelsRange val="0"/>
                </c:ext>
                <c:ext xmlns:c16="http://schemas.microsoft.com/office/drawing/2014/chart" uri="{C3380CC4-5D6E-409C-BE32-E72D297353CC}">
                  <c16:uniqueId val="{00000035-BB83-4AA7-928C-43E1E2C11DE2}"/>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{7521E806-6E91-4C16-96B2-933966BE3FDB}</c15:txfldGUID>
                      <c15:f>Diagramm!$J$54</c15:f>
                      <c15:dlblFieldTableCache>
                        <c:ptCount val="1"/>
                      </c15:dlblFieldTableCache>
                    </c15:dlblFTEntry>
                  </c15:dlblFieldTable>
                  <c15:showDataLabelsRange val="0"/>
                </c:ext>
                <c:ext xmlns:c16="http://schemas.microsoft.com/office/drawing/2014/chart" uri="{C3380CC4-5D6E-409C-BE32-E72D297353CC}">
                  <c16:uniqueId val="{00000036-BB83-4AA7-928C-43E1E2C11DE2}"/>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{A1AAD160-96E0-4511-941A-4013C5D912DF}</c15:txfldGUID>
                      <c15:f>Diagramm!$J$55</c15:f>
                      <c15:dlblFieldTableCache>
                        <c:ptCount val="1"/>
                      </c15:dlblFieldTableCache>
                    </c15:dlblFTEntry>
                  </c15:dlblFieldTable>
                  <c15:showDataLabelsRange val="0"/>
                </c:ext>
                <c:ext xmlns:c16="http://schemas.microsoft.com/office/drawing/2014/chart" uri="{C3380CC4-5D6E-409C-BE32-E72D297353CC}">
                  <c16:uniqueId val="{00000037-BB83-4AA7-928C-43E1E2C11DE2}"/>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{3B9AB020-08B0-4BBE-A113-B2693AAFD33B}</c15:txfldGUID>
                      <c15:f>Diagramm!$J$56</c15:f>
                      <c15:dlblFieldTableCache>
                        <c:ptCount val="1"/>
                      </c15:dlblFieldTableCache>
                    </c15:dlblFTEntry>
                  </c15:dlblFieldTable>
                  <c15:showDataLabelsRange val="0"/>
                </c:ext>
                <c:ext xmlns:c16="http://schemas.microsoft.com/office/drawing/2014/chart" uri="{C3380CC4-5D6E-409C-BE32-E72D297353CC}">
                  <c16:uniqueId val="{00000038-BB83-4AA7-928C-43E1E2C11DE2}"/>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{27B316AD-4E7A-46C6-86B1-DEBAAA492006}</c15:txfldGUID>
                      <c15:f>Diagramm!$J$57</c15:f>
                      <c15:dlblFieldTableCache>
                        <c:ptCount val="1"/>
                      </c15:dlblFieldTableCache>
                    </c15:dlblFTEntry>
                  </c15:dlblFieldTable>
                  <c15:showDataLabelsRange val="0"/>
                </c:ext>
                <c:ext xmlns:c16="http://schemas.microsoft.com/office/drawing/2014/chart" uri="{C3380CC4-5D6E-409C-BE32-E72D297353CC}">
                  <c16:uniqueId val="{00000039-BB83-4AA7-928C-43E1E2C11DE2}"/>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{E07E6989-70BC-48B5-9791-F7656ACDE7CC}</c15:txfldGUID>
                      <c15:f>Diagramm!$J$58</c15:f>
                      <c15:dlblFieldTableCache>
                        <c:ptCount val="1"/>
                      </c15:dlblFieldTableCache>
                    </c15:dlblFTEntry>
                  </c15:dlblFieldTable>
                  <c15:showDataLabelsRange val="0"/>
                </c:ext>
                <c:ext xmlns:c16="http://schemas.microsoft.com/office/drawing/2014/chart" uri="{C3380CC4-5D6E-409C-BE32-E72D297353CC}">
                  <c16:uniqueId val="{0000003A-BB83-4AA7-928C-43E1E2C11DE2}"/>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{16352AC8-F36D-40DB-AE43-767B2C611E6C}</c15:txfldGUID>
                      <c15:f>Diagramm!$J$59</c15:f>
                      <c15:dlblFieldTableCache>
                        <c:ptCount val="1"/>
                      </c15:dlblFieldTableCache>
                    </c15:dlblFTEntry>
                  </c15:dlblFieldTable>
                  <c15:showDataLabelsRange val="0"/>
                </c:ext>
                <c:ext xmlns:c16="http://schemas.microsoft.com/office/drawing/2014/chart" uri="{C3380CC4-5D6E-409C-BE32-E72D297353CC}">
                  <c16:uniqueId val="{0000003B-BB83-4AA7-928C-43E1E2C11DE2}"/>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{17A5C4DD-7C10-40B9-B579-373E291A4AB7}</c15:txfldGUID>
                      <c15:f>Diagramm!$J$60</c15:f>
                      <c15:dlblFieldTableCache>
                        <c:ptCount val="1"/>
                      </c15:dlblFieldTableCache>
                    </c15:dlblFTEntry>
                  </c15:dlblFieldTable>
                  <c15:showDataLabelsRange val="0"/>
                </c:ext>
                <c:ext xmlns:c16="http://schemas.microsoft.com/office/drawing/2014/chart" uri="{C3380CC4-5D6E-409C-BE32-E72D297353CC}">
                  <c16:uniqueId val="{0000003C-BB83-4AA7-928C-43E1E2C11DE2}"/>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{E93FFC8A-BC9D-4734-AEAD-B644B513CBB4}</c15:txfldGUID>
                      <c15:f>Diagramm!$J$61</c15:f>
                      <c15:dlblFieldTableCache>
                        <c:ptCount val="1"/>
                      </c15:dlblFieldTableCache>
                    </c15:dlblFTEntry>
                  </c15:dlblFieldTable>
                  <c15:showDataLabelsRange val="0"/>
                </c:ext>
                <c:ext xmlns:c16="http://schemas.microsoft.com/office/drawing/2014/chart" uri="{C3380CC4-5D6E-409C-BE32-E72D297353CC}">
                  <c16:uniqueId val="{0000003D-BB83-4AA7-928C-43E1E2C11DE2}"/>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{AFD3BB86-ABED-4F62-8D17-9398D2E40F59}</c15:txfldGUID>
                      <c15:f>Diagramm!$J$62</c15:f>
                      <c15:dlblFieldTableCache>
                        <c:ptCount val="1"/>
                      </c15:dlblFieldTableCache>
                    </c15:dlblFTEntry>
                  </c15:dlblFieldTable>
                  <c15:showDataLabelsRange val="0"/>
                </c:ext>
                <c:ext xmlns:c16="http://schemas.microsoft.com/office/drawing/2014/chart" uri="{C3380CC4-5D6E-409C-BE32-E72D297353CC}">
                  <c16:uniqueId val="{0000003E-BB83-4AA7-928C-43E1E2C11DE2}"/>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{2A589409-4CA0-4808-8AE0-601F0BAC5014}</c15:txfldGUID>
                      <c15:f>Diagramm!$J$63</c15:f>
                      <c15:dlblFieldTableCache>
                        <c:ptCount val="1"/>
                      </c15:dlblFieldTableCache>
                    </c15:dlblFTEntry>
                  </c15:dlblFieldTable>
                  <c15:showDataLabelsRange val="0"/>
                </c:ext>
                <c:ext xmlns:c16="http://schemas.microsoft.com/office/drawing/2014/chart" uri="{C3380CC4-5D6E-409C-BE32-E72D297353CC}">
                  <c16:uniqueId val="{0000003F-BB83-4AA7-928C-43E1E2C11DE2}"/>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{456B0773-FAF8-48D0-BDF7-3C4ECE6B6726}</c15:txfldGUID>
                      <c15:f>Diagramm!$J$64</c15:f>
                      <c15:dlblFieldTableCache>
                        <c:ptCount val="1"/>
                      </c15:dlblFieldTableCache>
                    </c15:dlblFTEntry>
                  </c15:dlblFieldTable>
                  <c15:showDataLabelsRange val="0"/>
                </c:ext>
                <c:ext xmlns:c16="http://schemas.microsoft.com/office/drawing/2014/chart" uri="{C3380CC4-5D6E-409C-BE32-E72D297353CC}">
                  <c16:uniqueId val="{00000040-BB83-4AA7-928C-43E1E2C11DE2}"/>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{ACD7F3FF-D961-4F19-B4E2-E7DFEAD82091}</c15:txfldGUID>
                      <c15:f>Diagramm!$J$65</c15:f>
                      <c15:dlblFieldTableCache>
                        <c:ptCount val="1"/>
                      </c15:dlblFieldTableCache>
                    </c15:dlblFTEntry>
                  </c15:dlblFieldTable>
                  <c15:showDataLabelsRange val="0"/>
                </c:ext>
                <c:ext xmlns:c16="http://schemas.microsoft.com/office/drawing/2014/chart" uri="{C3380CC4-5D6E-409C-BE32-E72D297353CC}">
                  <c16:uniqueId val="{00000041-BB83-4AA7-928C-43E1E2C11DE2}"/>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{7EF39001-D76B-487D-8B00-191DD1A6F859}</c15:txfldGUID>
                      <c15:f>Diagramm!$J$66</c15:f>
                      <c15:dlblFieldTableCache>
                        <c:ptCount val="1"/>
                      </c15:dlblFieldTableCache>
                    </c15:dlblFTEntry>
                  </c15:dlblFieldTable>
                  <c15:showDataLabelsRange val="0"/>
                </c:ext>
                <c:ext xmlns:c16="http://schemas.microsoft.com/office/drawing/2014/chart" uri="{C3380CC4-5D6E-409C-BE32-E72D297353CC}">
                  <c16:uniqueId val="{00000042-BB83-4AA7-928C-43E1E2C11DE2}"/>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{97D57870-1171-4314-B5B6-C718D197D0A1}</c15:txfldGUID>
                      <c15:f>Diagramm!$J$67</c15:f>
                      <c15:dlblFieldTableCache>
                        <c:ptCount val="1"/>
                      </c15:dlblFieldTableCache>
                    </c15:dlblFTEntry>
                  </c15:dlblFieldTable>
                  <c15:showDataLabelsRange val="0"/>
                </c:ext>
                <c:ext xmlns:c16="http://schemas.microsoft.com/office/drawing/2014/chart" uri="{C3380CC4-5D6E-409C-BE32-E72D297353CC}">
                  <c16:uniqueId val="{00000043-BB83-4AA7-928C-43E1E2C11DE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B83-4AA7-928C-43E1E2C11DE2}"/>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23E-46A7-AF61-7B4FD08BFC3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23E-46A7-AF61-7B4FD08BFC3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23E-46A7-AF61-7B4FD08BFC3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23E-46A7-AF61-7B4FD08BFC3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23E-46A7-AF61-7B4FD08BFC3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23E-46A7-AF61-7B4FD08BFC3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23E-46A7-AF61-7B4FD08BFC3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23E-46A7-AF61-7B4FD08BFC3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23E-46A7-AF61-7B4FD08BFC3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23E-46A7-AF61-7B4FD08BFC3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23E-46A7-AF61-7B4FD08BFC3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23E-46A7-AF61-7B4FD08BFC3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23E-46A7-AF61-7B4FD08BFC3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23E-46A7-AF61-7B4FD08BFC3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23E-46A7-AF61-7B4FD08BFC3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23E-46A7-AF61-7B4FD08BFC3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23E-46A7-AF61-7B4FD08BFC3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23E-46A7-AF61-7B4FD08BFC3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23E-46A7-AF61-7B4FD08BFC3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23E-46A7-AF61-7B4FD08BFC3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23E-46A7-AF61-7B4FD08BFC3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23E-46A7-AF61-7B4FD08BFC3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23E-46A7-AF61-7B4FD08BFC33}"/>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D23E-46A7-AF61-7B4FD08BFC3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23E-46A7-AF61-7B4FD08BFC3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23E-46A7-AF61-7B4FD08BFC3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23E-46A7-AF61-7B4FD08BFC3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23E-46A7-AF61-7B4FD08BFC3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D23E-46A7-AF61-7B4FD08BFC3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D23E-46A7-AF61-7B4FD08BFC3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D23E-46A7-AF61-7B4FD08BFC3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D23E-46A7-AF61-7B4FD08BFC3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D23E-46A7-AF61-7B4FD08BFC3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D23E-46A7-AF61-7B4FD08BFC3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D23E-46A7-AF61-7B4FD08BFC3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D23E-46A7-AF61-7B4FD08BFC3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23E-46A7-AF61-7B4FD08BFC3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23E-46A7-AF61-7B4FD08BFC3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23E-46A7-AF61-7B4FD08BFC3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D23E-46A7-AF61-7B4FD08BFC3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D23E-46A7-AF61-7B4FD08BFC3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D23E-46A7-AF61-7B4FD08BFC3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D23E-46A7-AF61-7B4FD08BFC3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D23E-46A7-AF61-7B4FD08BFC3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D23E-46A7-AF61-7B4FD08BFC3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23E-46A7-AF61-7B4FD08BFC33}"/>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D23E-46A7-AF61-7B4FD08BFC3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D23E-46A7-AF61-7B4FD08BFC3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D23E-46A7-AF61-7B4FD08BFC3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D23E-46A7-AF61-7B4FD08BFC3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D23E-46A7-AF61-7B4FD08BFC3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D23E-46A7-AF61-7B4FD08BFC3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23E-46A7-AF61-7B4FD08BFC3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23E-46A7-AF61-7B4FD08BFC3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23E-46A7-AF61-7B4FD08BFC3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D23E-46A7-AF61-7B4FD08BFC3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D23E-46A7-AF61-7B4FD08BFC3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D23E-46A7-AF61-7B4FD08BFC3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D23E-46A7-AF61-7B4FD08BFC3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D23E-46A7-AF61-7B4FD08BFC3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D23E-46A7-AF61-7B4FD08BFC3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D23E-46A7-AF61-7B4FD08BFC3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D23E-46A7-AF61-7B4FD08BFC3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D23E-46A7-AF61-7B4FD08BFC3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D23E-46A7-AF61-7B4FD08BFC3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D23E-46A7-AF61-7B4FD08BFC3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D23E-46A7-AF61-7B4FD08BFC3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D23E-46A7-AF61-7B4FD08BFC3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23E-46A7-AF61-7B4FD08BFC33}"/>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100.52510170699995</c:v>
                </c:pt>
                <c:pt idx="2">
                  <c:v>102.10292328985446</c:v>
                </c:pt>
                <c:pt idx="3">
                  <c:v>101.76152329824266</c:v>
                </c:pt>
                <c:pt idx="4">
                  <c:v>101.68435180136728</c:v>
                </c:pt>
                <c:pt idx="5">
                  <c:v>102.11466677850942</c:v>
                </c:pt>
                <c:pt idx="6">
                  <c:v>103.78140334689428</c:v>
                </c:pt>
                <c:pt idx="7">
                  <c:v>103.74533406031121</c:v>
                </c:pt>
                <c:pt idx="8">
                  <c:v>102.96523088537516</c:v>
                </c:pt>
                <c:pt idx="9">
                  <c:v>103.14557731829048</c:v>
                </c:pt>
                <c:pt idx="10">
                  <c:v>104.55731241873924</c:v>
                </c:pt>
                <c:pt idx="11">
                  <c:v>104.38283773015141</c:v>
                </c:pt>
                <c:pt idx="12">
                  <c:v>104.08002348697731</c:v>
                </c:pt>
                <c:pt idx="13">
                  <c:v>103.98020383341023</c:v>
                </c:pt>
                <c:pt idx="14">
                  <c:v>105.16042444323281</c:v>
                </c:pt>
                <c:pt idx="15">
                  <c:v>104.83244558151239</c:v>
                </c:pt>
                <c:pt idx="16">
                  <c:v>104.44491045589901</c:v>
                </c:pt>
                <c:pt idx="17">
                  <c:v>104.8097974248207</c:v>
                </c:pt>
                <c:pt idx="18">
                  <c:v>106.7357295642327</c:v>
                </c:pt>
                <c:pt idx="19">
                  <c:v>106.21146667785095</c:v>
                </c:pt>
                <c:pt idx="20">
                  <c:v>105.47162689258901</c:v>
                </c:pt>
                <c:pt idx="21">
                  <c:v>105.47582099568007</c:v>
                </c:pt>
                <c:pt idx="22">
                  <c:v>107.33464748563519</c:v>
                </c:pt>
                <c:pt idx="23">
                  <c:v>107.11403766304575</c:v>
                </c:pt>
                <c:pt idx="24">
                  <c:v>106.32638510254581</c:v>
                </c:pt>
              </c:numCache>
            </c:numRef>
          </c:val>
          <c:smooth val="0"/>
          <c:extLst>
            <c:ext xmlns:c16="http://schemas.microsoft.com/office/drawing/2014/chart" uri="{C3380CC4-5D6E-409C-BE32-E72D297353CC}">
              <c16:uniqueId val="{00000000-E03F-4AAC-A925-705042D0E538}"/>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101.23018951568214</c:v>
                </c:pt>
                <c:pt idx="2">
                  <c:v>104.73235065942592</c:v>
                </c:pt>
                <c:pt idx="3">
                  <c:v>104.74343344785548</c:v>
                </c:pt>
                <c:pt idx="4">
                  <c:v>102.58228970408956</c:v>
                </c:pt>
                <c:pt idx="5">
                  <c:v>103.20292585614541</c:v>
                </c:pt>
                <c:pt idx="6">
                  <c:v>109.11005208910562</c:v>
                </c:pt>
                <c:pt idx="7">
                  <c:v>109.5422808378588</c:v>
                </c:pt>
                <c:pt idx="8">
                  <c:v>106.80483209575529</c:v>
                </c:pt>
                <c:pt idx="9">
                  <c:v>109.23196276183087</c:v>
                </c:pt>
                <c:pt idx="10">
                  <c:v>112.9668624625956</c:v>
                </c:pt>
                <c:pt idx="11">
                  <c:v>112.68979275185637</c:v>
                </c:pt>
                <c:pt idx="12">
                  <c:v>111.19361631386457</c:v>
                </c:pt>
                <c:pt idx="13">
                  <c:v>111.60367948575862</c:v>
                </c:pt>
                <c:pt idx="14">
                  <c:v>117.54405408400754</c:v>
                </c:pt>
                <c:pt idx="15">
                  <c:v>119.06239609885847</c:v>
                </c:pt>
                <c:pt idx="16">
                  <c:v>117.35564668070487</c:v>
                </c:pt>
                <c:pt idx="17">
                  <c:v>118.69666408068269</c:v>
                </c:pt>
                <c:pt idx="18">
                  <c:v>122.23207358971517</c:v>
                </c:pt>
                <c:pt idx="19">
                  <c:v>123.17411060622854</c:v>
                </c:pt>
                <c:pt idx="20">
                  <c:v>122.37614983929956</c:v>
                </c:pt>
                <c:pt idx="21">
                  <c:v>120.49207580627285</c:v>
                </c:pt>
                <c:pt idx="22">
                  <c:v>124.64812146736119</c:v>
                </c:pt>
                <c:pt idx="23">
                  <c:v>124.94735675495954</c:v>
                </c:pt>
                <c:pt idx="24">
                  <c:v>120.0155159038014</c:v>
                </c:pt>
              </c:numCache>
            </c:numRef>
          </c:val>
          <c:smooth val="0"/>
          <c:extLst>
            <c:ext xmlns:c16="http://schemas.microsoft.com/office/drawing/2014/chart" uri="{C3380CC4-5D6E-409C-BE32-E72D297353CC}">
              <c16:uniqueId val="{00000001-E03F-4AAC-A925-705042D0E538}"/>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100.13388374428204</c:v>
                </c:pt>
                <c:pt idx="2">
                  <c:v>98.973557960504294</c:v>
                </c:pt>
                <c:pt idx="3">
                  <c:v>99.695042582468659</c:v>
                </c:pt>
                <c:pt idx="4">
                  <c:v>97.288854178288517</c:v>
                </c:pt>
                <c:pt idx="5">
                  <c:v>97.999181821562715</c:v>
                </c:pt>
                <c:pt idx="6">
                  <c:v>96.630592435568445</c:v>
                </c:pt>
                <c:pt idx="7">
                  <c:v>97.51943173788537</c:v>
                </c:pt>
                <c:pt idx="8">
                  <c:v>94.834318866450957</c:v>
                </c:pt>
                <c:pt idx="9">
                  <c:v>95.26944103536762</c:v>
                </c:pt>
                <c:pt idx="10">
                  <c:v>93.800438841161821</c:v>
                </c:pt>
                <c:pt idx="11">
                  <c:v>93.07523522630072</c:v>
                </c:pt>
                <c:pt idx="12">
                  <c:v>91.115325969727394</c:v>
                </c:pt>
                <c:pt idx="13">
                  <c:v>90.390122354866293</c:v>
                </c:pt>
                <c:pt idx="14">
                  <c:v>91.345903529324261</c:v>
                </c:pt>
                <c:pt idx="15">
                  <c:v>91.085574026553601</c:v>
                </c:pt>
                <c:pt idx="16">
                  <c:v>89.586819889174009</c:v>
                </c:pt>
                <c:pt idx="17">
                  <c:v>90.613261928669715</c:v>
                </c:pt>
                <c:pt idx="18">
                  <c:v>88.519468927814344</c:v>
                </c:pt>
                <c:pt idx="19">
                  <c:v>88.950872103834271</c:v>
                </c:pt>
                <c:pt idx="20">
                  <c:v>87.820298263230313</c:v>
                </c:pt>
                <c:pt idx="21">
                  <c:v>84.525270556733233</c:v>
                </c:pt>
                <c:pt idx="22">
                  <c:v>82.182305031797384</c:v>
                </c:pt>
                <c:pt idx="23">
                  <c:v>82.859161739001081</c:v>
                </c:pt>
                <c:pt idx="24">
                  <c:v>79.110416899103726</c:v>
                </c:pt>
              </c:numCache>
            </c:numRef>
          </c:val>
          <c:smooth val="0"/>
          <c:extLst>
            <c:ext xmlns:c16="http://schemas.microsoft.com/office/drawing/2014/chart" uri="{C3380CC4-5D6E-409C-BE32-E72D297353CC}">
              <c16:uniqueId val="{00000002-E03F-4AAC-A925-705042D0E538}"/>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E03F-4AAC-A925-705042D0E538}"/>
                </c:ext>
              </c:extLst>
            </c:dLbl>
            <c:dLbl>
              <c:idx val="1"/>
              <c:delete val="1"/>
              <c:extLst>
                <c:ext xmlns:c15="http://schemas.microsoft.com/office/drawing/2012/chart" uri="{CE6537A1-D6FC-4f65-9D91-7224C49458BB}"/>
                <c:ext xmlns:c16="http://schemas.microsoft.com/office/drawing/2014/chart" uri="{C3380CC4-5D6E-409C-BE32-E72D297353CC}">
                  <c16:uniqueId val="{00000004-E03F-4AAC-A925-705042D0E538}"/>
                </c:ext>
              </c:extLst>
            </c:dLbl>
            <c:dLbl>
              <c:idx val="2"/>
              <c:delete val="1"/>
              <c:extLst>
                <c:ext xmlns:c15="http://schemas.microsoft.com/office/drawing/2012/chart" uri="{CE6537A1-D6FC-4f65-9D91-7224C49458BB}"/>
                <c:ext xmlns:c16="http://schemas.microsoft.com/office/drawing/2014/chart" uri="{C3380CC4-5D6E-409C-BE32-E72D297353CC}">
                  <c16:uniqueId val="{00000005-E03F-4AAC-A925-705042D0E538}"/>
                </c:ext>
              </c:extLst>
            </c:dLbl>
            <c:dLbl>
              <c:idx val="3"/>
              <c:delete val="1"/>
              <c:extLst>
                <c:ext xmlns:c15="http://schemas.microsoft.com/office/drawing/2012/chart" uri="{CE6537A1-D6FC-4f65-9D91-7224C49458BB}"/>
                <c:ext xmlns:c16="http://schemas.microsoft.com/office/drawing/2014/chart" uri="{C3380CC4-5D6E-409C-BE32-E72D297353CC}">
                  <c16:uniqueId val="{00000006-E03F-4AAC-A925-705042D0E538}"/>
                </c:ext>
              </c:extLst>
            </c:dLbl>
            <c:dLbl>
              <c:idx val="4"/>
              <c:delete val="1"/>
              <c:extLst>
                <c:ext xmlns:c15="http://schemas.microsoft.com/office/drawing/2012/chart" uri="{CE6537A1-D6FC-4f65-9D91-7224C49458BB}"/>
                <c:ext xmlns:c16="http://schemas.microsoft.com/office/drawing/2014/chart" uri="{C3380CC4-5D6E-409C-BE32-E72D297353CC}">
                  <c16:uniqueId val="{00000007-E03F-4AAC-A925-705042D0E538}"/>
                </c:ext>
              </c:extLst>
            </c:dLbl>
            <c:dLbl>
              <c:idx val="5"/>
              <c:delete val="1"/>
              <c:extLst>
                <c:ext xmlns:c15="http://schemas.microsoft.com/office/drawing/2012/chart" uri="{CE6537A1-D6FC-4f65-9D91-7224C49458BB}"/>
                <c:ext xmlns:c16="http://schemas.microsoft.com/office/drawing/2014/chart" uri="{C3380CC4-5D6E-409C-BE32-E72D297353CC}">
                  <c16:uniqueId val="{00000008-E03F-4AAC-A925-705042D0E538}"/>
                </c:ext>
              </c:extLst>
            </c:dLbl>
            <c:dLbl>
              <c:idx val="6"/>
              <c:delete val="1"/>
              <c:extLst>
                <c:ext xmlns:c15="http://schemas.microsoft.com/office/drawing/2012/chart" uri="{CE6537A1-D6FC-4f65-9D91-7224C49458BB}"/>
                <c:ext xmlns:c16="http://schemas.microsoft.com/office/drawing/2014/chart" uri="{C3380CC4-5D6E-409C-BE32-E72D297353CC}">
                  <c16:uniqueId val="{00000009-E03F-4AAC-A925-705042D0E538}"/>
                </c:ext>
              </c:extLst>
            </c:dLbl>
            <c:dLbl>
              <c:idx val="7"/>
              <c:delete val="1"/>
              <c:extLst>
                <c:ext xmlns:c15="http://schemas.microsoft.com/office/drawing/2012/chart" uri="{CE6537A1-D6FC-4f65-9D91-7224C49458BB}"/>
                <c:ext xmlns:c16="http://schemas.microsoft.com/office/drawing/2014/chart" uri="{C3380CC4-5D6E-409C-BE32-E72D297353CC}">
                  <c16:uniqueId val="{0000000A-E03F-4AAC-A925-705042D0E538}"/>
                </c:ext>
              </c:extLst>
            </c:dLbl>
            <c:dLbl>
              <c:idx val="8"/>
              <c:delete val="1"/>
              <c:extLst>
                <c:ext xmlns:c15="http://schemas.microsoft.com/office/drawing/2012/chart" uri="{CE6537A1-D6FC-4f65-9D91-7224C49458BB}"/>
                <c:ext xmlns:c16="http://schemas.microsoft.com/office/drawing/2014/chart" uri="{C3380CC4-5D6E-409C-BE32-E72D297353CC}">
                  <c16:uniqueId val="{0000000B-E03F-4AAC-A925-705042D0E538}"/>
                </c:ext>
              </c:extLst>
            </c:dLbl>
            <c:dLbl>
              <c:idx val="9"/>
              <c:delete val="1"/>
              <c:extLst>
                <c:ext xmlns:c15="http://schemas.microsoft.com/office/drawing/2012/chart" uri="{CE6537A1-D6FC-4f65-9D91-7224C49458BB}"/>
                <c:ext xmlns:c16="http://schemas.microsoft.com/office/drawing/2014/chart" uri="{C3380CC4-5D6E-409C-BE32-E72D297353CC}">
                  <c16:uniqueId val="{0000000C-E03F-4AAC-A925-705042D0E538}"/>
                </c:ext>
              </c:extLst>
            </c:dLbl>
            <c:dLbl>
              <c:idx val="10"/>
              <c:delete val="1"/>
              <c:extLst>
                <c:ext xmlns:c15="http://schemas.microsoft.com/office/drawing/2012/chart" uri="{CE6537A1-D6FC-4f65-9D91-7224C49458BB}"/>
                <c:ext xmlns:c16="http://schemas.microsoft.com/office/drawing/2014/chart" uri="{C3380CC4-5D6E-409C-BE32-E72D297353CC}">
                  <c16:uniqueId val="{0000000D-E03F-4AAC-A925-705042D0E538}"/>
                </c:ext>
              </c:extLst>
            </c:dLbl>
            <c:dLbl>
              <c:idx val="11"/>
              <c:delete val="1"/>
              <c:extLst>
                <c:ext xmlns:c15="http://schemas.microsoft.com/office/drawing/2012/chart" uri="{CE6537A1-D6FC-4f65-9D91-7224C49458BB}"/>
                <c:ext xmlns:c16="http://schemas.microsoft.com/office/drawing/2014/chart" uri="{C3380CC4-5D6E-409C-BE32-E72D297353CC}">
                  <c16:uniqueId val="{0000000E-E03F-4AAC-A925-705042D0E538}"/>
                </c:ext>
              </c:extLst>
            </c:dLbl>
            <c:dLbl>
              <c:idx val="12"/>
              <c:delete val="1"/>
              <c:extLst>
                <c:ext xmlns:c15="http://schemas.microsoft.com/office/drawing/2012/chart" uri="{CE6537A1-D6FC-4f65-9D91-7224C49458BB}"/>
                <c:ext xmlns:c16="http://schemas.microsoft.com/office/drawing/2014/chart" uri="{C3380CC4-5D6E-409C-BE32-E72D297353CC}">
                  <c16:uniqueId val="{0000000F-E03F-4AAC-A925-705042D0E538}"/>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03F-4AAC-A925-705042D0E538}"/>
                </c:ext>
              </c:extLst>
            </c:dLbl>
            <c:dLbl>
              <c:idx val="14"/>
              <c:delete val="1"/>
              <c:extLst>
                <c:ext xmlns:c15="http://schemas.microsoft.com/office/drawing/2012/chart" uri="{CE6537A1-D6FC-4f65-9D91-7224C49458BB}"/>
                <c:ext xmlns:c16="http://schemas.microsoft.com/office/drawing/2014/chart" uri="{C3380CC4-5D6E-409C-BE32-E72D297353CC}">
                  <c16:uniqueId val="{00000011-E03F-4AAC-A925-705042D0E538}"/>
                </c:ext>
              </c:extLst>
            </c:dLbl>
            <c:dLbl>
              <c:idx val="15"/>
              <c:delete val="1"/>
              <c:extLst>
                <c:ext xmlns:c15="http://schemas.microsoft.com/office/drawing/2012/chart" uri="{CE6537A1-D6FC-4f65-9D91-7224C49458BB}"/>
                <c:ext xmlns:c16="http://schemas.microsoft.com/office/drawing/2014/chart" uri="{C3380CC4-5D6E-409C-BE32-E72D297353CC}">
                  <c16:uniqueId val="{00000012-E03F-4AAC-A925-705042D0E538}"/>
                </c:ext>
              </c:extLst>
            </c:dLbl>
            <c:dLbl>
              <c:idx val="16"/>
              <c:delete val="1"/>
              <c:extLst>
                <c:ext xmlns:c15="http://schemas.microsoft.com/office/drawing/2012/chart" uri="{CE6537A1-D6FC-4f65-9D91-7224C49458BB}"/>
                <c:ext xmlns:c16="http://schemas.microsoft.com/office/drawing/2014/chart" uri="{C3380CC4-5D6E-409C-BE32-E72D297353CC}">
                  <c16:uniqueId val="{00000013-E03F-4AAC-A925-705042D0E538}"/>
                </c:ext>
              </c:extLst>
            </c:dLbl>
            <c:dLbl>
              <c:idx val="17"/>
              <c:delete val="1"/>
              <c:extLst>
                <c:ext xmlns:c15="http://schemas.microsoft.com/office/drawing/2012/chart" uri="{CE6537A1-D6FC-4f65-9D91-7224C49458BB}"/>
                <c:ext xmlns:c16="http://schemas.microsoft.com/office/drawing/2014/chart" uri="{C3380CC4-5D6E-409C-BE32-E72D297353CC}">
                  <c16:uniqueId val="{00000014-E03F-4AAC-A925-705042D0E538}"/>
                </c:ext>
              </c:extLst>
            </c:dLbl>
            <c:dLbl>
              <c:idx val="18"/>
              <c:delete val="1"/>
              <c:extLst>
                <c:ext xmlns:c15="http://schemas.microsoft.com/office/drawing/2012/chart" uri="{CE6537A1-D6FC-4f65-9D91-7224C49458BB}"/>
                <c:ext xmlns:c16="http://schemas.microsoft.com/office/drawing/2014/chart" uri="{C3380CC4-5D6E-409C-BE32-E72D297353CC}">
                  <c16:uniqueId val="{00000015-E03F-4AAC-A925-705042D0E538}"/>
                </c:ext>
              </c:extLst>
            </c:dLbl>
            <c:dLbl>
              <c:idx val="19"/>
              <c:delete val="1"/>
              <c:extLst>
                <c:ext xmlns:c15="http://schemas.microsoft.com/office/drawing/2012/chart" uri="{CE6537A1-D6FC-4f65-9D91-7224C49458BB}"/>
                <c:ext xmlns:c16="http://schemas.microsoft.com/office/drawing/2014/chart" uri="{C3380CC4-5D6E-409C-BE32-E72D297353CC}">
                  <c16:uniqueId val="{00000016-E03F-4AAC-A925-705042D0E538}"/>
                </c:ext>
              </c:extLst>
            </c:dLbl>
            <c:dLbl>
              <c:idx val="20"/>
              <c:delete val="1"/>
              <c:extLst>
                <c:ext xmlns:c15="http://schemas.microsoft.com/office/drawing/2012/chart" uri="{CE6537A1-D6FC-4f65-9D91-7224C49458BB}"/>
                <c:ext xmlns:c16="http://schemas.microsoft.com/office/drawing/2014/chart" uri="{C3380CC4-5D6E-409C-BE32-E72D297353CC}">
                  <c16:uniqueId val="{00000017-E03F-4AAC-A925-705042D0E538}"/>
                </c:ext>
              </c:extLst>
            </c:dLbl>
            <c:dLbl>
              <c:idx val="21"/>
              <c:delete val="1"/>
              <c:extLst>
                <c:ext xmlns:c15="http://schemas.microsoft.com/office/drawing/2012/chart" uri="{CE6537A1-D6FC-4f65-9D91-7224C49458BB}"/>
                <c:ext xmlns:c16="http://schemas.microsoft.com/office/drawing/2014/chart" uri="{C3380CC4-5D6E-409C-BE32-E72D297353CC}">
                  <c16:uniqueId val="{00000018-E03F-4AAC-A925-705042D0E538}"/>
                </c:ext>
              </c:extLst>
            </c:dLbl>
            <c:dLbl>
              <c:idx val="22"/>
              <c:delete val="1"/>
              <c:extLst>
                <c:ext xmlns:c15="http://schemas.microsoft.com/office/drawing/2012/chart" uri="{CE6537A1-D6FC-4f65-9D91-7224C49458BB}"/>
                <c:ext xmlns:c16="http://schemas.microsoft.com/office/drawing/2014/chart" uri="{C3380CC4-5D6E-409C-BE32-E72D297353CC}">
                  <c16:uniqueId val="{00000019-E03F-4AAC-A925-705042D0E538}"/>
                </c:ext>
              </c:extLst>
            </c:dLbl>
            <c:dLbl>
              <c:idx val="23"/>
              <c:delete val="1"/>
              <c:extLst>
                <c:ext xmlns:c15="http://schemas.microsoft.com/office/drawing/2012/chart" uri="{CE6537A1-D6FC-4f65-9D91-7224C49458BB}"/>
                <c:ext xmlns:c16="http://schemas.microsoft.com/office/drawing/2014/chart" uri="{C3380CC4-5D6E-409C-BE32-E72D297353CC}">
                  <c16:uniqueId val="{0000001A-E03F-4AAC-A925-705042D0E538}"/>
                </c:ext>
              </c:extLst>
            </c:dLbl>
            <c:dLbl>
              <c:idx val="24"/>
              <c:delete val="1"/>
              <c:extLst>
                <c:ext xmlns:c15="http://schemas.microsoft.com/office/drawing/2012/chart" uri="{CE6537A1-D6FC-4f65-9D91-7224C49458BB}"/>
                <c:ext xmlns:c16="http://schemas.microsoft.com/office/drawing/2014/chart" uri="{C3380CC4-5D6E-409C-BE32-E72D297353CC}">
                  <c16:uniqueId val="{0000001B-E03F-4AAC-A925-705042D0E538}"/>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E03F-4AAC-A925-705042D0E538}"/>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Oberhausen (371)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126757</v>
      </c>
      <c r="F11" s="238">
        <v>127696</v>
      </c>
      <c r="G11" s="238">
        <v>127959</v>
      </c>
      <c r="H11" s="238">
        <v>125743</v>
      </c>
      <c r="I11" s="265">
        <v>125738</v>
      </c>
      <c r="J11" s="263">
        <v>1019</v>
      </c>
      <c r="K11" s="266">
        <v>0.81041530802144146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15.945470467114243</v>
      </c>
      <c r="E13" s="115">
        <v>20212</v>
      </c>
      <c r="F13" s="114">
        <v>20083</v>
      </c>
      <c r="G13" s="114">
        <v>20154</v>
      </c>
      <c r="H13" s="114">
        <v>20094</v>
      </c>
      <c r="I13" s="140">
        <v>20036</v>
      </c>
      <c r="J13" s="115">
        <v>176</v>
      </c>
      <c r="K13" s="116">
        <v>0.87841884607706133</v>
      </c>
    </row>
    <row r="14" spans="1:255" ht="14.1" customHeight="1" x14ac:dyDescent="0.2">
      <c r="A14" s="306" t="s">
        <v>230</v>
      </c>
      <c r="B14" s="307"/>
      <c r="C14" s="308"/>
      <c r="D14" s="113">
        <v>60.092933723581339</v>
      </c>
      <c r="E14" s="115">
        <v>76172</v>
      </c>
      <c r="F14" s="114">
        <v>77125</v>
      </c>
      <c r="G14" s="114">
        <v>77329</v>
      </c>
      <c r="H14" s="114">
        <v>75743</v>
      </c>
      <c r="I14" s="140">
        <v>75790</v>
      </c>
      <c r="J14" s="115">
        <v>382</v>
      </c>
      <c r="K14" s="116">
        <v>0.50402427760918322</v>
      </c>
    </row>
    <row r="15" spans="1:255" ht="14.1" customHeight="1" x14ac:dyDescent="0.2">
      <c r="A15" s="306" t="s">
        <v>231</v>
      </c>
      <c r="B15" s="307"/>
      <c r="C15" s="308"/>
      <c r="D15" s="113">
        <v>11.222259914639823</v>
      </c>
      <c r="E15" s="115">
        <v>14225</v>
      </c>
      <c r="F15" s="114">
        <v>14237</v>
      </c>
      <c r="G15" s="114">
        <v>14281</v>
      </c>
      <c r="H15" s="114">
        <v>14005</v>
      </c>
      <c r="I15" s="140">
        <v>13985</v>
      </c>
      <c r="J15" s="115">
        <v>240</v>
      </c>
      <c r="K15" s="116">
        <v>1.716124419020379</v>
      </c>
    </row>
    <row r="16" spans="1:255" ht="14.1" customHeight="1" x14ac:dyDescent="0.2">
      <c r="A16" s="306" t="s">
        <v>232</v>
      </c>
      <c r="B16" s="307"/>
      <c r="C16" s="308"/>
      <c r="D16" s="113">
        <v>12.050616533998122</v>
      </c>
      <c r="E16" s="115">
        <v>15275</v>
      </c>
      <c r="F16" s="114">
        <v>15393</v>
      </c>
      <c r="G16" s="114">
        <v>15317</v>
      </c>
      <c r="H16" s="114">
        <v>15087</v>
      </c>
      <c r="I16" s="140">
        <v>15099</v>
      </c>
      <c r="J16" s="115">
        <v>176</v>
      </c>
      <c r="K16" s="116">
        <v>1.1656401086164647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0.17513825666432623</v>
      </c>
      <c r="E18" s="115">
        <v>222</v>
      </c>
      <c r="F18" s="114">
        <v>206</v>
      </c>
      <c r="G18" s="114">
        <v>220</v>
      </c>
      <c r="H18" s="114">
        <v>215</v>
      </c>
      <c r="I18" s="140">
        <v>218</v>
      </c>
      <c r="J18" s="115">
        <v>4</v>
      </c>
      <c r="K18" s="116">
        <v>1.834862385321101</v>
      </c>
    </row>
    <row r="19" spans="1:255" ht="14.1" customHeight="1" x14ac:dyDescent="0.2">
      <c r="A19" s="306" t="s">
        <v>235</v>
      </c>
      <c r="B19" s="307" t="s">
        <v>236</v>
      </c>
      <c r="C19" s="308"/>
      <c r="D19" s="113">
        <v>5.7590507822053223E-2</v>
      </c>
      <c r="E19" s="115">
        <v>73</v>
      </c>
      <c r="F19" s="114">
        <v>63</v>
      </c>
      <c r="G19" s="114">
        <v>71</v>
      </c>
      <c r="H19" s="114">
        <v>70</v>
      </c>
      <c r="I19" s="140">
        <v>70</v>
      </c>
      <c r="J19" s="115">
        <v>3</v>
      </c>
      <c r="K19" s="116">
        <v>4.2857142857142856</v>
      </c>
    </row>
    <row r="20" spans="1:255" ht="14.1" customHeight="1" x14ac:dyDescent="0.2">
      <c r="A20" s="306">
        <v>12</v>
      </c>
      <c r="B20" s="307" t="s">
        <v>237</v>
      </c>
      <c r="C20" s="308"/>
      <c r="D20" s="113">
        <v>0.89304732677485266</v>
      </c>
      <c r="E20" s="115">
        <v>1132</v>
      </c>
      <c r="F20" s="114">
        <v>1105</v>
      </c>
      <c r="G20" s="114">
        <v>1165</v>
      </c>
      <c r="H20" s="114">
        <v>1158</v>
      </c>
      <c r="I20" s="140">
        <v>1141</v>
      </c>
      <c r="J20" s="115">
        <v>-9</v>
      </c>
      <c r="K20" s="116">
        <v>-0.78878177037686237</v>
      </c>
    </row>
    <row r="21" spans="1:255" ht="14.1" customHeight="1" x14ac:dyDescent="0.2">
      <c r="A21" s="306">
        <v>21</v>
      </c>
      <c r="B21" s="307" t="s">
        <v>238</v>
      </c>
      <c r="C21" s="308"/>
      <c r="D21" s="113">
        <v>0.48360248349203594</v>
      </c>
      <c r="E21" s="115">
        <v>613</v>
      </c>
      <c r="F21" s="114">
        <v>614</v>
      </c>
      <c r="G21" s="114">
        <v>620</v>
      </c>
      <c r="H21" s="114">
        <v>603</v>
      </c>
      <c r="I21" s="140">
        <v>614</v>
      </c>
      <c r="J21" s="115">
        <v>-1</v>
      </c>
      <c r="K21" s="116">
        <v>-0.16286644951140064</v>
      </c>
    </row>
    <row r="22" spans="1:255" ht="14.1" customHeight="1" x14ac:dyDescent="0.2">
      <c r="A22" s="306">
        <v>22</v>
      </c>
      <c r="B22" s="307" t="s">
        <v>239</v>
      </c>
      <c r="C22" s="308"/>
      <c r="D22" s="113">
        <v>0.90014752636935236</v>
      </c>
      <c r="E22" s="115">
        <v>1141</v>
      </c>
      <c r="F22" s="114">
        <v>1134</v>
      </c>
      <c r="G22" s="114">
        <v>1122</v>
      </c>
      <c r="H22" s="114">
        <v>1092</v>
      </c>
      <c r="I22" s="140">
        <v>1106</v>
      </c>
      <c r="J22" s="115">
        <v>35</v>
      </c>
      <c r="K22" s="116">
        <v>3.1645569620253164</v>
      </c>
    </row>
    <row r="23" spans="1:255" ht="14.1" customHeight="1" x14ac:dyDescent="0.2">
      <c r="A23" s="306">
        <v>23</v>
      </c>
      <c r="B23" s="307" t="s">
        <v>240</v>
      </c>
      <c r="C23" s="308"/>
      <c r="D23" s="113">
        <v>0.46624644003881444</v>
      </c>
      <c r="E23" s="115">
        <v>591</v>
      </c>
      <c r="F23" s="114">
        <v>589</v>
      </c>
      <c r="G23" s="114">
        <v>577</v>
      </c>
      <c r="H23" s="114">
        <v>579</v>
      </c>
      <c r="I23" s="140">
        <v>589</v>
      </c>
      <c r="J23" s="115">
        <v>2</v>
      </c>
      <c r="K23" s="116">
        <v>0.3395585738539898</v>
      </c>
    </row>
    <row r="24" spans="1:255" ht="14.1" customHeight="1" x14ac:dyDescent="0.2">
      <c r="A24" s="306">
        <v>24</v>
      </c>
      <c r="B24" s="307" t="s">
        <v>241</v>
      </c>
      <c r="C24" s="308"/>
      <c r="D24" s="113">
        <v>3.9177323540317301</v>
      </c>
      <c r="E24" s="115">
        <v>4966</v>
      </c>
      <c r="F24" s="114">
        <v>5181</v>
      </c>
      <c r="G24" s="114">
        <v>5286</v>
      </c>
      <c r="H24" s="114">
        <v>5080</v>
      </c>
      <c r="I24" s="140">
        <v>5175</v>
      </c>
      <c r="J24" s="115">
        <v>-209</v>
      </c>
      <c r="K24" s="116">
        <v>-4.0386473429951693</v>
      </c>
    </row>
    <row r="25" spans="1:255" ht="14.1" customHeight="1" x14ac:dyDescent="0.2">
      <c r="A25" s="306">
        <v>25</v>
      </c>
      <c r="B25" s="307" t="s">
        <v>242</v>
      </c>
      <c r="C25" s="308"/>
      <c r="D25" s="113">
        <v>4.7957903705515275</v>
      </c>
      <c r="E25" s="115">
        <v>6079</v>
      </c>
      <c r="F25" s="114">
        <v>6246</v>
      </c>
      <c r="G25" s="114">
        <v>6313</v>
      </c>
      <c r="H25" s="114">
        <v>6283</v>
      </c>
      <c r="I25" s="140">
        <v>6321</v>
      </c>
      <c r="J25" s="115">
        <v>-242</v>
      </c>
      <c r="K25" s="116">
        <v>-3.8285081474450244</v>
      </c>
    </row>
    <row r="26" spans="1:255" ht="14.1" customHeight="1" x14ac:dyDescent="0.2">
      <c r="A26" s="306">
        <v>26</v>
      </c>
      <c r="B26" s="307" t="s">
        <v>243</v>
      </c>
      <c r="C26" s="308"/>
      <c r="D26" s="113">
        <v>3.2132347720441476</v>
      </c>
      <c r="E26" s="115">
        <v>4073</v>
      </c>
      <c r="F26" s="114">
        <v>4154</v>
      </c>
      <c r="G26" s="114">
        <v>4207</v>
      </c>
      <c r="H26" s="114">
        <v>4175</v>
      </c>
      <c r="I26" s="140">
        <v>4195</v>
      </c>
      <c r="J26" s="115">
        <v>-122</v>
      </c>
      <c r="K26" s="116">
        <v>-2.9082240762812872</v>
      </c>
    </row>
    <row r="27" spans="1:255" ht="14.1" customHeight="1" x14ac:dyDescent="0.2">
      <c r="A27" s="306">
        <v>27</v>
      </c>
      <c r="B27" s="307" t="s">
        <v>244</v>
      </c>
      <c r="C27" s="308"/>
      <c r="D27" s="113">
        <v>2.6578413815410591</v>
      </c>
      <c r="E27" s="115">
        <v>3369</v>
      </c>
      <c r="F27" s="114">
        <v>3412</v>
      </c>
      <c r="G27" s="114">
        <v>3453</v>
      </c>
      <c r="H27" s="114">
        <v>3443</v>
      </c>
      <c r="I27" s="140">
        <v>3434</v>
      </c>
      <c r="J27" s="115">
        <v>-65</v>
      </c>
      <c r="K27" s="116">
        <v>-1.8928363424577752</v>
      </c>
    </row>
    <row r="28" spans="1:255" ht="14.1" customHeight="1" x14ac:dyDescent="0.2">
      <c r="A28" s="306">
        <v>28</v>
      </c>
      <c r="B28" s="307" t="s">
        <v>245</v>
      </c>
      <c r="C28" s="308"/>
      <c r="D28" s="113">
        <v>0.3486986911965414</v>
      </c>
      <c r="E28" s="115">
        <v>442</v>
      </c>
      <c r="F28" s="114">
        <v>461</v>
      </c>
      <c r="G28" s="114">
        <v>489</v>
      </c>
      <c r="H28" s="114">
        <v>508</v>
      </c>
      <c r="I28" s="140">
        <v>486</v>
      </c>
      <c r="J28" s="115">
        <v>-44</v>
      </c>
      <c r="K28" s="116">
        <v>-9.0534979423868318</v>
      </c>
    </row>
    <row r="29" spans="1:255" ht="14.1" customHeight="1" x14ac:dyDescent="0.2">
      <c r="A29" s="306">
        <v>29</v>
      </c>
      <c r="B29" s="307" t="s">
        <v>246</v>
      </c>
      <c r="C29" s="308"/>
      <c r="D29" s="113">
        <v>1.657502149782655</v>
      </c>
      <c r="E29" s="115">
        <v>2101</v>
      </c>
      <c r="F29" s="114">
        <v>2129</v>
      </c>
      <c r="G29" s="114">
        <v>2130</v>
      </c>
      <c r="H29" s="114">
        <v>2118</v>
      </c>
      <c r="I29" s="140">
        <v>2127</v>
      </c>
      <c r="J29" s="115">
        <v>-26</v>
      </c>
      <c r="K29" s="116">
        <v>-1.222378937470616</v>
      </c>
    </row>
    <row r="30" spans="1:255" ht="14.1" customHeight="1" x14ac:dyDescent="0.2">
      <c r="A30" s="306" t="s">
        <v>247</v>
      </c>
      <c r="B30" s="307" t="s">
        <v>248</v>
      </c>
      <c r="C30" s="308"/>
      <c r="D30" s="113">
        <v>0.45441277404798158</v>
      </c>
      <c r="E30" s="115">
        <v>576</v>
      </c>
      <c r="F30" s="114">
        <v>573</v>
      </c>
      <c r="G30" s="114">
        <v>586</v>
      </c>
      <c r="H30" s="114">
        <v>579</v>
      </c>
      <c r="I30" s="140">
        <v>592</v>
      </c>
      <c r="J30" s="115">
        <v>-16</v>
      </c>
      <c r="K30" s="116">
        <v>-2.7027027027027026</v>
      </c>
    </row>
    <row r="31" spans="1:255" ht="14.1" customHeight="1" x14ac:dyDescent="0.2">
      <c r="A31" s="306" t="s">
        <v>249</v>
      </c>
      <c r="B31" s="307" t="s">
        <v>250</v>
      </c>
      <c r="C31" s="308"/>
      <c r="D31" s="113">
        <v>1.1234093580630655</v>
      </c>
      <c r="E31" s="115">
        <v>1424</v>
      </c>
      <c r="F31" s="114">
        <v>1457</v>
      </c>
      <c r="G31" s="114">
        <v>1443</v>
      </c>
      <c r="H31" s="114">
        <v>1440</v>
      </c>
      <c r="I31" s="140">
        <v>1436</v>
      </c>
      <c r="J31" s="115">
        <v>-12</v>
      </c>
      <c r="K31" s="116">
        <v>-0.83565459610027859</v>
      </c>
    </row>
    <row r="32" spans="1:255" ht="14.1" customHeight="1" x14ac:dyDescent="0.2">
      <c r="A32" s="306">
        <v>31</v>
      </c>
      <c r="B32" s="307" t="s">
        <v>251</v>
      </c>
      <c r="C32" s="308"/>
      <c r="D32" s="113">
        <v>0.75104333488485842</v>
      </c>
      <c r="E32" s="115">
        <v>952</v>
      </c>
      <c r="F32" s="114">
        <v>950</v>
      </c>
      <c r="G32" s="114">
        <v>949</v>
      </c>
      <c r="H32" s="114">
        <v>932</v>
      </c>
      <c r="I32" s="140">
        <v>923</v>
      </c>
      <c r="J32" s="115">
        <v>29</v>
      </c>
      <c r="K32" s="116">
        <v>3.1419284940411703</v>
      </c>
    </row>
    <row r="33" spans="1:11" ht="14.1" customHeight="1" x14ac:dyDescent="0.2">
      <c r="A33" s="306">
        <v>32</v>
      </c>
      <c r="B33" s="307" t="s">
        <v>252</v>
      </c>
      <c r="C33" s="308"/>
      <c r="D33" s="113">
        <v>2.4298460834510127</v>
      </c>
      <c r="E33" s="115">
        <v>3080</v>
      </c>
      <c r="F33" s="114">
        <v>2944</v>
      </c>
      <c r="G33" s="114">
        <v>3154</v>
      </c>
      <c r="H33" s="114">
        <v>3084</v>
      </c>
      <c r="I33" s="140">
        <v>3008</v>
      </c>
      <c r="J33" s="115">
        <v>72</v>
      </c>
      <c r="K33" s="116">
        <v>2.3936170212765959</v>
      </c>
    </row>
    <row r="34" spans="1:11" ht="14.1" customHeight="1" x14ac:dyDescent="0.2">
      <c r="A34" s="306">
        <v>33</v>
      </c>
      <c r="B34" s="307" t="s">
        <v>253</v>
      </c>
      <c r="C34" s="308"/>
      <c r="D34" s="113">
        <v>1.3151147471145577</v>
      </c>
      <c r="E34" s="115">
        <v>1667</v>
      </c>
      <c r="F34" s="114">
        <v>1650</v>
      </c>
      <c r="G34" s="114">
        <v>1595</v>
      </c>
      <c r="H34" s="114">
        <v>1568</v>
      </c>
      <c r="I34" s="140">
        <v>1546</v>
      </c>
      <c r="J34" s="115">
        <v>121</v>
      </c>
      <c r="K34" s="116">
        <v>7.826649417852523</v>
      </c>
    </row>
    <row r="35" spans="1:11" ht="14.1" customHeight="1" x14ac:dyDescent="0.2">
      <c r="A35" s="306">
        <v>34</v>
      </c>
      <c r="B35" s="307" t="s">
        <v>254</v>
      </c>
      <c r="C35" s="308"/>
      <c r="D35" s="113">
        <v>2.4527245043666226</v>
      </c>
      <c r="E35" s="115">
        <v>3109</v>
      </c>
      <c r="F35" s="114">
        <v>3158</v>
      </c>
      <c r="G35" s="114">
        <v>3145</v>
      </c>
      <c r="H35" s="114">
        <v>3056</v>
      </c>
      <c r="I35" s="140">
        <v>3062</v>
      </c>
      <c r="J35" s="115">
        <v>47</v>
      </c>
      <c r="K35" s="116">
        <v>1.534944480731548</v>
      </c>
    </row>
    <row r="36" spans="1:11" ht="14.1" customHeight="1" x14ac:dyDescent="0.2">
      <c r="A36" s="306">
        <v>41</v>
      </c>
      <c r="B36" s="307" t="s">
        <v>255</v>
      </c>
      <c r="C36" s="308"/>
      <c r="D36" s="113">
        <v>1.2417460179713942</v>
      </c>
      <c r="E36" s="115">
        <v>1574</v>
      </c>
      <c r="F36" s="114">
        <v>1603</v>
      </c>
      <c r="G36" s="114">
        <v>1625</v>
      </c>
      <c r="H36" s="114">
        <v>1573</v>
      </c>
      <c r="I36" s="140">
        <v>1600</v>
      </c>
      <c r="J36" s="115">
        <v>-26</v>
      </c>
      <c r="K36" s="116">
        <v>-1.625</v>
      </c>
    </row>
    <row r="37" spans="1:11" ht="14.1" customHeight="1" x14ac:dyDescent="0.2">
      <c r="A37" s="306">
        <v>42</v>
      </c>
      <c r="B37" s="307" t="s">
        <v>256</v>
      </c>
      <c r="C37" s="308"/>
      <c r="D37" s="113">
        <v>9.2302594728496251E-2</v>
      </c>
      <c r="E37" s="115">
        <v>117</v>
      </c>
      <c r="F37" s="114" t="s">
        <v>514</v>
      </c>
      <c r="G37" s="114">
        <v>115</v>
      </c>
      <c r="H37" s="114">
        <v>112</v>
      </c>
      <c r="I37" s="140">
        <v>109</v>
      </c>
      <c r="J37" s="115">
        <v>8</v>
      </c>
      <c r="K37" s="116">
        <v>7.3394495412844041</v>
      </c>
    </row>
    <row r="38" spans="1:11" ht="14.1" customHeight="1" x14ac:dyDescent="0.2">
      <c r="A38" s="306">
        <v>43</v>
      </c>
      <c r="B38" s="307" t="s">
        <v>257</v>
      </c>
      <c r="C38" s="308"/>
      <c r="D38" s="113">
        <v>2.5150484785850091</v>
      </c>
      <c r="E38" s="115">
        <v>3188</v>
      </c>
      <c r="F38" s="114">
        <v>3148</v>
      </c>
      <c r="G38" s="114">
        <v>3079</v>
      </c>
      <c r="H38" s="114">
        <v>2959</v>
      </c>
      <c r="I38" s="140">
        <v>2983</v>
      </c>
      <c r="J38" s="115">
        <v>205</v>
      </c>
      <c r="K38" s="116">
        <v>6.8722762319812274</v>
      </c>
    </row>
    <row r="39" spans="1:11" ht="14.1" customHeight="1" x14ac:dyDescent="0.2">
      <c r="A39" s="306">
        <v>51</v>
      </c>
      <c r="B39" s="307" t="s">
        <v>258</v>
      </c>
      <c r="C39" s="308"/>
      <c r="D39" s="113">
        <v>5.0395638899626842</v>
      </c>
      <c r="E39" s="115">
        <v>6388</v>
      </c>
      <c r="F39" s="114">
        <v>6334</v>
      </c>
      <c r="G39" s="114">
        <v>6364</v>
      </c>
      <c r="H39" s="114">
        <v>6269</v>
      </c>
      <c r="I39" s="140">
        <v>6289</v>
      </c>
      <c r="J39" s="115">
        <v>99</v>
      </c>
      <c r="K39" s="116">
        <v>1.5741771346795994</v>
      </c>
    </row>
    <row r="40" spans="1:11" ht="14.1" customHeight="1" x14ac:dyDescent="0.2">
      <c r="A40" s="306" t="s">
        <v>259</v>
      </c>
      <c r="B40" s="307" t="s">
        <v>260</v>
      </c>
      <c r="C40" s="308"/>
      <c r="D40" s="113">
        <v>4.290887288275993</v>
      </c>
      <c r="E40" s="115">
        <v>5439</v>
      </c>
      <c r="F40" s="114">
        <v>5415</v>
      </c>
      <c r="G40" s="114">
        <v>5439</v>
      </c>
      <c r="H40" s="114">
        <v>5356</v>
      </c>
      <c r="I40" s="140">
        <v>5397</v>
      </c>
      <c r="J40" s="115">
        <v>42</v>
      </c>
      <c r="K40" s="116">
        <v>0.77821011673151752</v>
      </c>
    </row>
    <row r="41" spans="1:11" ht="14.1" customHeight="1" x14ac:dyDescent="0.2">
      <c r="A41" s="306"/>
      <c r="B41" s="307" t="s">
        <v>261</v>
      </c>
      <c r="C41" s="308"/>
      <c r="D41" s="113">
        <v>3.8080737158500124</v>
      </c>
      <c r="E41" s="115">
        <v>4827</v>
      </c>
      <c r="F41" s="114">
        <v>4783</v>
      </c>
      <c r="G41" s="114">
        <v>4821</v>
      </c>
      <c r="H41" s="114">
        <v>4744</v>
      </c>
      <c r="I41" s="140">
        <v>4703</v>
      </c>
      <c r="J41" s="115">
        <v>124</v>
      </c>
      <c r="K41" s="116">
        <v>2.6366149266425687</v>
      </c>
    </row>
    <row r="42" spans="1:11" ht="14.1" customHeight="1" x14ac:dyDescent="0.2">
      <c r="A42" s="306">
        <v>52</v>
      </c>
      <c r="B42" s="307" t="s">
        <v>262</v>
      </c>
      <c r="C42" s="308"/>
      <c r="D42" s="113">
        <v>3.1035761338624295</v>
      </c>
      <c r="E42" s="115">
        <v>3934</v>
      </c>
      <c r="F42" s="114">
        <v>3937</v>
      </c>
      <c r="G42" s="114">
        <v>3962</v>
      </c>
      <c r="H42" s="114">
        <v>3941</v>
      </c>
      <c r="I42" s="140">
        <v>3901</v>
      </c>
      <c r="J42" s="115">
        <v>33</v>
      </c>
      <c r="K42" s="116">
        <v>0.84593693924634705</v>
      </c>
    </row>
    <row r="43" spans="1:11" ht="14.1" customHeight="1" x14ac:dyDescent="0.2">
      <c r="A43" s="306" t="s">
        <v>263</v>
      </c>
      <c r="B43" s="307" t="s">
        <v>264</v>
      </c>
      <c r="C43" s="308"/>
      <c r="D43" s="113">
        <v>2.3399102219206829</v>
      </c>
      <c r="E43" s="115">
        <v>2966</v>
      </c>
      <c r="F43" s="114">
        <v>2981</v>
      </c>
      <c r="G43" s="114">
        <v>3009</v>
      </c>
      <c r="H43" s="114">
        <v>3016</v>
      </c>
      <c r="I43" s="140">
        <v>3001</v>
      </c>
      <c r="J43" s="115">
        <v>-35</v>
      </c>
      <c r="K43" s="116">
        <v>-1.166277907364212</v>
      </c>
    </row>
    <row r="44" spans="1:11" ht="14.1" customHeight="1" x14ac:dyDescent="0.2">
      <c r="A44" s="306">
        <v>53</v>
      </c>
      <c r="B44" s="307" t="s">
        <v>265</v>
      </c>
      <c r="C44" s="308"/>
      <c r="D44" s="113">
        <v>1.2512129507640604</v>
      </c>
      <c r="E44" s="115">
        <v>1586</v>
      </c>
      <c r="F44" s="114">
        <v>1544</v>
      </c>
      <c r="G44" s="114">
        <v>1547</v>
      </c>
      <c r="H44" s="114">
        <v>1545</v>
      </c>
      <c r="I44" s="140">
        <v>1525</v>
      </c>
      <c r="J44" s="115">
        <v>61</v>
      </c>
      <c r="K44" s="116">
        <v>4</v>
      </c>
    </row>
    <row r="45" spans="1:11" ht="14.1" customHeight="1" x14ac:dyDescent="0.2">
      <c r="A45" s="306" t="s">
        <v>266</v>
      </c>
      <c r="B45" s="307" t="s">
        <v>267</v>
      </c>
      <c r="C45" s="308"/>
      <c r="D45" s="113">
        <v>1.2101895753291732</v>
      </c>
      <c r="E45" s="115">
        <v>1534</v>
      </c>
      <c r="F45" s="114">
        <v>1494</v>
      </c>
      <c r="G45" s="114">
        <v>1498</v>
      </c>
      <c r="H45" s="114">
        <v>1499</v>
      </c>
      <c r="I45" s="140">
        <v>1480</v>
      </c>
      <c r="J45" s="115">
        <v>54</v>
      </c>
      <c r="K45" s="116">
        <v>3.6486486486486487</v>
      </c>
    </row>
    <row r="46" spans="1:11" ht="14.1" customHeight="1" x14ac:dyDescent="0.2">
      <c r="A46" s="306">
        <v>54</v>
      </c>
      <c r="B46" s="307" t="s">
        <v>268</v>
      </c>
      <c r="C46" s="308"/>
      <c r="D46" s="113">
        <v>3.8782868007289539</v>
      </c>
      <c r="E46" s="115">
        <v>4916</v>
      </c>
      <c r="F46" s="114">
        <v>4878</v>
      </c>
      <c r="G46" s="114">
        <v>4932</v>
      </c>
      <c r="H46" s="114">
        <v>4936</v>
      </c>
      <c r="I46" s="140">
        <v>4938</v>
      </c>
      <c r="J46" s="115">
        <v>-22</v>
      </c>
      <c r="K46" s="116">
        <v>-0.44552450384771164</v>
      </c>
    </row>
    <row r="47" spans="1:11" ht="14.1" customHeight="1" x14ac:dyDescent="0.2">
      <c r="A47" s="306">
        <v>61</v>
      </c>
      <c r="B47" s="307" t="s">
        <v>269</v>
      </c>
      <c r="C47" s="308"/>
      <c r="D47" s="113">
        <v>2.7304211996181671</v>
      </c>
      <c r="E47" s="115">
        <v>3461</v>
      </c>
      <c r="F47" s="114">
        <v>3492</v>
      </c>
      <c r="G47" s="114">
        <v>3482</v>
      </c>
      <c r="H47" s="114">
        <v>3336</v>
      </c>
      <c r="I47" s="140">
        <v>3402</v>
      </c>
      <c r="J47" s="115">
        <v>59</v>
      </c>
      <c r="K47" s="116">
        <v>1.7342739564961787</v>
      </c>
    </row>
    <row r="48" spans="1:11" ht="14.1" customHeight="1" x14ac:dyDescent="0.2">
      <c r="A48" s="306">
        <v>62</v>
      </c>
      <c r="B48" s="307" t="s">
        <v>270</v>
      </c>
      <c r="C48" s="308"/>
      <c r="D48" s="113">
        <v>8.5991306200052069</v>
      </c>
      <c r="E48" s="115">
        <v>10900</v>
      </c>
      <c r="F48" s="114">
        <v>11195</v>
      </c>
      <c r="G48" s="114">
        <v>11210</v>
      </c>
      <c r="H48" s="114">
        <v>11007</v>
      </c>
      <c r="I48" s="140">
        <v>11051</v>
      </c>
      <c r="J48" s="115">
        <v>-151</v>
      </c>
      <c r="K48" s="116">
        <v>-1.3663921817030134</v>
      </c>
    </row>
    <row r="49" spans="1:11" ht="14.1" customHeight="1" x14ac:dyDescent="0.2">
      <c r="A49" s="306">
        <v>63</v>
      </c>
      <c r="B49" s="307" t="s">
        <v>271</v>
      </c>
      <c r="C49" s="308"/>
      <c r="D49" s="113">
        <v>2.248396538258242</v>
      </c>
      <c r="E49" s="115">
        <v>2850</v>
      </c>
      <c r="F49" s="114">
        <v>2961</v>
      </c>
      <c r="G49" s="114">
        <v>2931</v>
      </c>
      <c r="H49" s="114">
        <v>2929</v>
      </c>
      <c r="I49" s="140">
        <v>2873</v>
      </c>
      <c r="J49" s="115">
        <v>-23</v>
      </c>
      <c r="K49" s="116">
        <v>-0.8005569091541942</v>
      </c>
    </row>
    <row r="50" spans="1:11" ht="14.1" customHeight="1" x14ac:dyDescent="0.2">
      <c r="A50" s="306" t="s">
        <v>272</v>
      </c>
      <c r="B50" s="307" t="s">
        <v>273</v>
      </c>
      <c r="C50" s="308"/>
      <c r="D50" s="113">
        <v>0.27454105098732218</v>
      </c>
      <c r="E50" s="115">
        <v>348</v>
      </c>
      <c r="F50" s="114">
        <v>361</v>
      </c>
      <c r="G50" s="114">
        <v>355</v>
      </c>
      <c r="H50" s="114">
        <v>340</v>
      </c>
      <c r="I50" s="140">
        <v>326</v>
      </c>
      <c r="J50" s="115">
        <v>22</v>
      </c>
      <c r="K50" s="116">
        <v>6.7484662576687118</v>
      </c>
    </row>
    <row r="51" spans="1:11" ht="14.1" customHeight="1" x14ac:dyDescent="0.2">
      <c r="A51" s="306" t="s">
        <v>274</v>
      </c>
      <c r="B51" s="307" t="s">
        <v>275</v>
      </c>
      <c r="C51" s="308"/>
      <c r="D51" s="113">
        <v>1.6330459067349337</v>
      </c>
      <c r="E51" s="115">
        <v>2070</v>
      </c>
      <c r="F51" s="114">
        <v>2159</v>
      </c>
      <c r="G51" s="114">
        <v>2130</v>
      </c>
      <c r="H51" s="114">
        <v>2140</v>
      </c>
      <c r="I51" s="140">
        <v>2106</v>
      </c>
      <c r="J51" s="115">
        <v>-36</v>
      </c>
      <c r="K51" s="116">
        <v>-1.7094017094017093</v>
      </c>
    </row>
    <row r="52" spans="1:11" ht="14.1" customHeight="1" x14ac:dyDescent="0.2">
      <c r="A52" s="306">
        <v>71</v>
      </c>
      <c r="B52" s="307" t="s">
        <v>276</v>
      </c>
      <c r="C52" s="308"/>
      <c r="D52" s="113">
        <v>14.347136647285751</v>
      </c>
      <c r="E52" s="115">
        <v>18186</v>
      </c>
      <c r="F52" s="114">
        <v>18294</v>
      </c>
      <c r="G52" s="114">
        <v>18310</v>
      </c>
      <c r="H52" s="114">
        <v>17987</v>
      </c>
      <c r="I52" s="140">
        <v>18069</v>
      </c>
      <c r="J52" s="115">
        <v>117</v>
      </c>
      <c r="K52" s="116">
        <v>0.64751784824838121</v>
      </c>
    </row>
    <row r="53" spans="1:11" ht="14.1" customHeight="1" x14ac:dyDescent="0.2">
      <c r="A53" s="306" t="s">
        <v>277</v>
      </c>
      <c r="B53" s="307" t="s">
        <v>278</v>
      </c>
      <c r="C53" s="308"/>
      <c r="D53" s="113">
        <v>4.8959820759405792</v>
      </c>
      <c r="E53" s="115">
        <v>6206</v>
      </c>
      <c r="F53" s="114">
        <v>6304</v>
      </c>
      <c r="G53" s="114">
        <v>6337</v>
      </c>
      <c r="H53" s="114">
        <v>6213</v>
      </c>
      <c r="I53" s="140">
        <v>6281</v>
      </c>
      <c r="J53" s="115">
        <v>-75</v>
      </c>
      <c r="K53" s="116">
        <v>-1.1940773762139787</v>
      </c>
    </row>
    <row r="54" spans="1:11" ht="14.1" customHeight="1" x14ac:dyDescent="0.2">
      <c r="A54" s="306" t="s">
        <v>279</v>
      </c>
      <c r="B54" s="307" t="s">
        <v>280</v>
      </c>
      <c r="C54" s="308"/>
      <c r="D54" s="113">
        <v>7.600369210378914</v>
      </c>
      <c r="E54" s="115">
        <v>9634</v>
      </c>
      <c r="F54" s="114">
        <v>9644</v>
      </c>
      <c r="G54" s="114">
        <v>9636</v>
      </c>
      <c r="H54" s="114">
        <v>9458</v>
      </c>
      <c r="I54" s="140">
        <v>9440</v>
      </c>
      <c r="J54" s="115">
        <v>194</v>
      </c>
      <c r="K54" s="116">
        <v>2.0550847457627119</v>
      </c>
    </row>
    <row r="55" spans="1:11" ht="14.1" customHeight="1" x14ac:dyDescent="0.2">
      <c r="A55" s="306">
        <v>72</v>
      </c>
      <c r="B55" s="307" t="s">
        <v>281</v>
      </c>
      <c r="C55" s="308"/>
      <c r="D55" s="113">
        <v>3.1067317781266519</v>
      </c>
      <c r="E55" s="115">
        <v>3938</v>
      </c>
      <c r="F55" s="114">
        <v>3932</v>
      </c>
      <c r="G55" s="114">
        <v>3961</v>
      </c>
      <c r="H55" s="114">
        <v>3942</v>
      </c>
      <c r="I55" s="140">
        <v>3969</v>
      </c>
      <c r="J55" s="115">
        <v>-31</v>
      </c>
      <c r="K55" s="116">
        <v>-0.78105316200554298</v>
      </c>
    </row>
    <row r="56" spans="1:11" ht="14.1" customHeight="1" x14ac:dyDescent="0.2">
      <c r="A56" s="306" t="s">
        <v>282</v>
      </c>
      <c r="B56" s="307" t="s">
        <v>283</v>
      </c>
      <c r="C56" s="308"/>
      <c r="D56" s="113">
        <v>1.505242314033939</v>
      </c>
      <c r="E56" s="115">
        <v>1908</v>
      </c>
      <c r="F56" s="114">
        <v>1909</v>
      </c>
      <c r="G56" s="114">
        <v>1926</v>
      </c>
      <c r="H56" s="114">
        <v>1923</v>
      </c>
      <c r="I56" s="140">
        <v>1936</v>
      </c>
      <c r="J56" s="115">
        <v>-28</v>
      </c>
      <c r="K56" s="116">
        <v>-1.4462809917355373</v>
      </c>
    </row>
    <row r="57" spans="1:11" ht="14.1" customHeight="1" x14ac:dyDescent="0.2">
      <c r="A57" s="306" t="s">
        <v>284</v>
      </c>
      <c r="B57" s="307" t="s">
        <v>285</v>
      </c>
      <c r="C57" s="308"/>
      <c r="D57" s="113">
        <v>1.0934307375529557</v>
      </c>
      <c r="E57" s="115">
        <v>1386</v>
      </c>
      <c r="F57" s="114">
        <v>1390</v>
      </c>
      <c r="G57" s="114">
        <v>1392</v>
      </c>
      <c r="H57" s="114">
        <v>1394</v>
      </c>
      <c r="I57" s="140">
        <v>1396</v>
      </c>
      <c r="J57" s="115">
        <v>-10</v>
      </c>
      <c r="K57" s="116">
        <v>-0.71633237822349571</v>
      </c>
    </row>
    <row r="58" spans="1:11" ht="14.1" customHeight="1" x14ac:dyDescent="0.2">
      <c r="A58" s="306">
        <v>73</v>
      </c>
      <c r="B58" s="307" t="s">
        <v>286</v>
      </c>
      <c r="C58" s="308"/>
      <c r="D58" s="113">
        <v>2.7675000197227768</v>
      </c>
      <c r="E58" s="115">
        <v>3508</v>
      </c>
      <c r="F58" s="114">
        <v>3497</v>
      </c>
      <c r="G58" s="114">
        <v>3476</v>
      </c>
      <c r="H58" s="114">
        <v>3383</v>
      </c>
      <c r="I58" s="140">
        <v>3355</v>
      </c>
      <c r="J58" s="115">
        <v>153</v>
      </c>
      <c r="K58" s="116">
        <v>4.5603576751117734</v>
      </c>
    </row>
    <row r="59" spans="1:11" ht="14.1" customHeight="1" x14ac:dyDescent="0.2">
      <c r="A59" s="306" t="s">
        <v>287</v>
      </c>
      <c r="B59" s="307" t="s">
        <v>288</v>
      </c>
      <c r="C59" s="308"/>
      <c r="D59" s="113">
        <v>2.2278848505407987</v>
      </c>
      <c r="E59" s="115">
        <v>2824</v>
      </c>
      <c r="F59" s="114">
        <v>2804</v>
      </c>
      <c r="G59" s="114">
        <v>2778</v>
      </c>
      <c r="H59" s="114">
        <v>2701</v>
      </c>
      <c r="I59" s="140">
        <v>2665</v>
      </c>
      <c r="J59" s="115">
        <v>159</v>
      </c>
      <c r="K59" s="116">
        <v>5.9662288930581617</v>
      </c>
    </row>
    <row r="60" spans="1:11" ht="14.1" customHeight="1" x14ac:dyDescent="0.2">
      <c r="A60" s="306">
        <v>81</v>
      </c>
      <c r="B60" s="307" t="s">
        <v>289</v>
      </c>
      <c r="C60" s="308"/>
      <c r="D60" s="113">
        <v>7.9845688995479538</v>
      </c>
      <c r="E60" s="115">
        <v>10121</v>
      </c>
      <c r="F60" s="114">
        <v>10270</v>
      </c>
      <c r="G60" s="114">
        <v>10276</v>
      </c>
      <c r="H60" s="114">
        <v>10061</v>
      </c>
      <c r="I60" s="140">
        <v>10065</v>
      </c>
      <c r="J60" s="115">
        <v>56</v>
      </c>
      <c r="K60" s="116">
        <v>0.55638350720317931</v>
      </c>
    </row>
    <row r="61" spans="1:11" ht="14.1" customHeight="1" x14ac:dyDescent="0.2">
      <c r="A61" s="306" t="s">
        <v>290</v>
      </c>
      <c r="B61" s="307" t="s">
        <v>291</v>
      </c>
      <c r="C61" s="308"/>
      <c r="D61" s="113">
        <v>2.3848781526858476</v>
      </c>
      <c r="E61" s="115">
        <v>3023</v>
      </c>
      <c r="F61" s="114">
        <v>3037</v>
      </c>
      <c r="G61" s="114">
        <v>3054</v>
      </c>
      <c r="H61" s="114">
        <v>2912</v>
      </c>
      <c r="I61" s="140">
        <v>2943</v>
      </c>
      <c r="J61" s="115">
        <v>80</v>
      </c>
      <c r="K61" s="116">
        <v>2.7183146449201496</v>
      </c>
    </row>
    <row r="62" spans="1:11" ht="14.1" customHeight="1" x14ac:dyDescent="0.2">
      <c r="A62" s="306" t="s">
        <v>292</v>
      </c>
      <c r="B62" s="307" t="s">
        <v>293</v>
      </c>
      <c r="C62" s="308"/>
      <c r="D62" s="113">
        <v>3.5003984000883581</v>
      </c>
      <c r="E62" s="115">
        <v>4437</v>
      </c>
      <c r="F62" s="114">
        <v>4533</v>
      </c>
      <c r="G62" s="114">
        <v>4534</v>
      </c>
      <c r="H62" s="114">
        <v>4481</v>
      </c>
      <c r="I62" s="140">
        <v>4469</v>
      </c>
      <c r="J62" s="115">
        <v>-32</v>
      </c>
      <c r="K62" s="116">
        <v>-0.71604385768628331</v>
      </c>
    </row>
    <row r="63" spans="1:11" ht="14.1" customHeight="1" x14ac:dyDescent="0.2">
      <c r="A63" s="306"/>
      <c r="B63" s="307" t="s">
        <v>294</v>
      </c>
      <c r="C63" s="308"/>
      <c r="D63" s="113">
        <v>3.098053756400041</v>
      </c>
      <c r="E63" s="115">
        <v>3927</v>
      </c>
      <c r="F63" s="114">
        <v>4011</v>
      </c>
      <c r="G63" s="114">
        <v>4008</v>
      </c>
      <c r="H63" s="114">
        <v>3978</v>
      </c>
      <c r="I63" s="140">
        <v>3980</v>
      </c>
      <c r="J63" s="115">
        <v>-53</v>
      </c>
      <c r="K63" s="116">
        <v>-1.3316582914572865</v>
      </c>
    </row>
    <row r="64" spans="1:11" ht="14.1" customHeight="1" x14ac:dyDescent="0.2">
      <c r="A64" s="306" t="s">
        <v>295</v>
      </c>
      <c r="B64" s="307" t="s">
        <v>296</v>
      </c>
      <c r="C64" s="308"/>
      <c r="D64" s="113">
        <v>0.80942275377296713</v>
      </c>
      <c r="E64" s="115">
        <v>1026</v>
      </c>
      <c r="F64" s="114">
        <v>1042</v>
      </c>
      <c r="G64" s="114">
        <v>1049</v>
      </c>
      <c r="H64" s="114">
        <v>1052</v>
      </c>
      <c r="I64" s="140">
        <v>1034</v>
      </c>
      <c r="J64" s="115">
        <v>-8</v>
      </c>
      <c r="K64" s="116">
        <v>-0.77369439071566726</v>
      </c>
    </row>
    <row r="65" spans="1:11" ht="14.1" customHeight="1" x14ac:dyDescent="0.2">
      <c r="A65" s="306" t="s">
        <v>297</v>
      </c>
      <c r="B65" s="307" t="s">
        <v>298</v>
      </c>
      <c r="C65" s="308"/>
      <c r="D65" s="113">
        <v>0.66662985081691739</v>
      </c>
      <c r="E65" s="115">
        <v>845</v>
      </c>
      <c r="F65" s="114">
        <v>859</v>
      </c>
      <c r="G65" s="114">
        <v>834</v>
      </c>
      <c r="H65" s="114">
        <v>837</v>
      </c>
      <c r="I65" s="140">
        <v>842</v>
      </c>
      <c r="J65" s="115">
        <v>3</v>
      </c>
      <c r="K65" s="116">
        <v>0.35629453681710216</v>
      </c>
    </row>
    <row r="66" spans="1:11" ht="14.1" customHeight="1" x14ac:dyDescent="0.2">
      <c r="A66" s="306">
        <v>82</v>
      </c>
      <c r="B66" s="307" t="s">
        <v>299</v>
      </c>
      <c r="C66" s="308"/>
      <c r="D66" s="113">
        <v>3.6297798149214637</v>
      </c>
      <c r="E66" s="115">
        <v>4601</v>
      </c>
      <c r="F66" s="114">
        <v>4607</v>
      </c>
      <c r="G66" s="114">
        <v>4528</v>
      </c>
      <c r="H66" s="114">
        <v>4429</v>
      </c>
      <c r="I66" s="140">
        <v>4371</v>
      </c>
      <c r="J66" s="115">
        <v>230</v>
      </c>
      <c r="K66" s="116">
        <v>5.2619537863189203</v>
      </c>
    </row>
    <row r="67" spans="1:11" ht="14.1" customHeight="1" x14ac:dyDescent="0.2">
      <c r="A67" s="306" t="s">
        <v>300</v>
      </c>
      <c r="B67" s="307" t="s">
        <v>301</v>
      </c>
      <c r="C67" s="308"/>
      <c r="D67" s="113">
        <v>2.4172235063941243</v>
      </c>
      <c r="E67" s="115">
        <v>3064</v>
      </c>
      <c r="F67" s="114">
        <v>3064</v>
      </c>
      <c r="G67" s="114">
        <v>2973</v>
      </c>
      <c r="H67" s="114">
        <v>2921</v>
      </c>
      <c r="I67" s="140">
        <v>2883</v>
      </c>
      <c r="J67" s="115">
        <v>181</v>
      </c>
      <c r="K67" s="116">
        <v>6.2781824488380158</v>
      </c>
    </row>
    <row r="68" spans="1:11" ht="14.1" customHeight="1" x14ac:dyDescent="0.2">
      <c r="A68" s="306" t="s">
        <v>302</v>
      </c>
      <c r="B68" s="307" t="s">
        <v>303</v>
      </c>
      <c r="C68" s="308"/>
      <c r="D68" s="113">
        <v>0.64059578563708508</v>
      </c>
      <c r="E68" s="115">
        <v>812</v>
      </c>
      <c r="F68" s="114">
        <v>823</v>
      </c>
      <c r="G68" s="114">
        <v>829</v>
      </c>
      <c r="H68" s="114">
        <v>801</v>
      </c>
      <c r="I68" s="140">
        <v>798</v>
      </c>
      <c r="J68" s="115">
        <v>14</v>
      </c>
      <c r="K68" s="116">
        <v>1.7543859649122806</v>
      </c>
    </row>
    <row r="69" spans="1:11" ht="14.1" customHeight="1" x14ac:dyDescent="0.2">
      <c r="A69" s="306">
        <v>83</v>
      </c>
      <c r="B69" s="307" t="s">
        <v>304</v>
      </c>
      <c r="C69" s="308"/>
      <c r="D69" s="113">
        <v>6.0619926315706429</v>
      </c>
      <c r="E69" s="115">
        <v>7684</v>
      </c>
      <c r="F69" s="114">
        <v>7696</v>
      </c>
      <c r="G69" s="114">
        <v>7561</v>
      </c>
      <c r="H69" s="114">
        <v>7455</v>
      </c>
      <c r="I69" s="140">
        <v>7377</v>
      </c>
      <c r="J69" s="115">
        <v>307</v>
      </c>
      <c r="K69" s="116">
        <v>4.1615832994442181</v>
      </c>
    </row>
    <row r="70" spans="1:11" ht="14.1" customHeight="1" x14ac:dyDescent="0.2">
      <c r="A70" s="306" t="s">
        <v>305</v>
      </c>
      <c r="B70" s="307" t="s">
        <v>306</v>
      </c>
      <c r="C70" s="308"/>
      <c r="D70" s="113">
        <v>4.8604810779680809</v>
      </c>
      <c r="E70" s="115">
        <v>6161</v>
      </c>
      <c r="F70" s="114">
        <v>6171</v>
      </c>
      <c r="G70" s="114">
        <v>6071</v>
      </c>
      <c r="H70" s="114">
        <v>5995</v>
      </c>
      <c r="I70" s="140">
        <v>5947</v>
      </c>
      <c r="J70" s="115">
        <v>214</v>
      </c>
      <c r="K70" s="116">
        <v>3.5984530015133682</v>
      </c>
    </row>
    <row r="71" spans="1:11" ht="14.1" customHeight="1" x14ac:dyDescent="0.2">
      <c r="A71" s="306"/>
      <c r="B71" s="307" t="s">
        <v>307</v>
      </c>
      <c r="C71" s="308"/>
      <c r="D71" s="113">
        <v>2.3754112198931816</v>
      </c>
      <c r="E71" s="115">
        <v>3011</v>
      </c>
      <c r="F71" s="114">
        <v>3022</v>
      </c>
      <c r="G71" s="114">
        <v>2981</v>
      </c>
      <c r="H71" s="114">
        <v>2937</v>
      </c>
      <c r="I71" s="140">
        <v>2936</v>
      </c>
      <c r="J71" s="115">
        <v>75</v>
      </c>
      <c r="K71" s="116">
        <v>2.5544959128065394</v>
      </c>
    </row>
    <row r="72" spans="1:11" ht="14.1" customHeight="1" x14ac:dyDescent="0.2">
      <c r="A72" s="306">
        <v>84</v>
      </c>
      <c r="B72" s="307" t="s">
        <v>308</v>
      </c>
      <c r="C72" s="308"/>
      <c r="D72" s="113">
        <v>1.9628107323461426</v>
      </c>
      <c r="E72" s="115">
        <v>2488</v>
      </c>
      <c r="F72" s="114">
        <v>2503</v>
      </c>
      <c r="G72" s="114">
        <v>2435</v>
      </c>
      <c r="H72" s="114">
        <v>2416</v>
      </c>
      <c r="I72" s="140">
        <v>2384</v>
      </c>
      <c r="J72" s="115">
        <v>104</v>
      </c>
      <c r="K72" s="116">
        <v>4.3624161073825505</v>
      </c>
    </row>
    <row r="73" spans="1:11" ht="14.1" customHeight="1" x14ac:dyDescent="0.2">
      <c r="A73" s="306" t="s">
        <v>309</v>
      </c>
      <c r="B73" s="307" t="s">
        <v>310</v>
      </c>
      <c r="C73" s="308"/>
      <c r="D73" s="113">
        <v>0.65400727376002898</v>
      </c>
      <c r="E73" s="115">
        <v>829</v>
      </c>
      <c r="F73" s="114">
        <v>797</v>
      </c>
      <c r="G73" s="114">
        <v>761</v>
      </c>
      <c r="H73" s="114">
        <v>774</v>
      </c>
      <c r="I73" s="140">
        <v>766</v>
      </c>
      <c r="J73" s="115">
        <v>63</v>
      </c>
      <c r="K73" s="116">
        <v>8.2245430809399469</v>
      </c>
    </row>
    <row r="74" spans="1:11" ht="14.1" customHeight="1" x14ac:dyDescent="0.2">
      <c r="A74" s="306" t="s">
        <v>311</v>
      </c>
      <c r="B74" s="307" t="s">
        <v>312</v>
      </c>
      <c r="C74" s="308"/>
      <c r="D74" s="113">
        <v>0.37394384531031816</v>
      </c>
      <c r="E74" s="115">
        <v>474</v>
      </c>
      <c r="F74" s="114">
        <v>474</v>
      </c>
      <c r="G74" s="114">
        <v>477</v>
      </c>
      <c r="H74" s="114">
        <v>476</v>
      </c>
      <c r="I74" s="140">
        <v>454</v>
      </c>
      <c r="J74" s="115">
        <v>20</v>
      </c>
      <c r="K74" s="116">
        <v>4.4052863436123344</v>
      </c>
    </row>
    <row r="75" spans="1:11" ht="14.1" customHeight="1" x14ac:dyDescent="0.2">
      <c r="A75" s="306" t="s">
        <v>313</v>
      </c>
      <c r="B75" s="307" t="s">
        <v>314</v>
      </c>
      <c r="C75" s="308"/>
      <c r="D75" s="113">
        <v>0.46466861790670339</v>
      </c>
      <c r="E75" s="115">
        <v>589</v>
      </c>
      <c r="F75" s="114">
        <v>594</v>
      </c>
      <c r="G75" s="114">
        <v>592</v>
      </c>
      <c r="H75" s="114">
        <v>595</v>
      </c>
      <c r="I75" s="140">
        <v>597</v>
      </c>
      <c r="J75" s="115">
        <v>-8</v>
      </c>
      <c r="K75" s="116">
        <v>-1.340033500837521</v>
      </c>
    </row>
    <row r="76" spans="1:11" ht="14.1" customHeight="1" x14ac:dyDescent="0.2">
      <c r="A76" s="306">
        <v>91</v>
      </c>
      <c r="B76" s="307" t="s">
        <v>315</v>
      </c>
      <c r="C76" s="308"/>
      <c r="D76" s="113">
        <v>0.3581656239892077</v>
      </c>
      <c r="E76" s="115">
        <v>454</v>
      </c>
      <c r="F76" s="114">
        <v>414</v>
      </c>
      <c r="G76" s="114">
        <v>409</v>
      </c>
      <c r="H76" s="114">
        <v>374</v>
      </c>
      <c r="I76" s="140">
        <v>368</v>
      </c>
      <c r="J76" s="115">
        <v>86</v>
      </c>
      <c r="K76" s="116">
        <v>23.369565217391305</v>
      </c>
    </row>
    <row r="77" spans="1:11" ht="14.1" customHeight="1" x14ac:dyDescent="0.2">
      <c r="A77" s="306">
        <v>92</v>
      </c>
      <c r="B77" s="307" t="s">
        <v>316</v>
      </c>
      <c r="C77" s="308"/>
      <c r="D77" s="113">
        <v>1.443707250881608</v>
      </c>
      <c r="E77" s="115">
        <v>1830</v>
      </c>
      <c r="F77" s="114">
        <v>1809</v>
      </c>
      <c r="G77" s="114">
        <v>1784</v>
      </c>
      <c r="H77" s="114">
        <v>1732</v>
      </c>
      <c r="I77" s="140">
        <v>1676</v>
      </c>
      <c r="J77" s="115">
        <v>154</v>
      </c>
      <c r="K77" s="116">
        <v>9.1885441527446297</v>
      </c>
    </row>
    <row r="78" spans="1:11" ht="14.1" customHeight="1" x14ac:dyDescent="0.2">
      <c r="A78" s="306">
        <v>93</v>
      </c>
      <c r="B78" s="307" t="s">
        <v>317</v>
      </c>
      <c r="C78" s="308"/>
      <c r="D78" s="113">
        <v>0.17119370133404863</v>
      </c>
      <c r="E78" s="115">
        <v>217</v>
      </c>
      <c r="F78" s="114">
        <v>217</v>
      </c>
      <c r="G78" s="114">
        <v>214</v>
      </c>
      <c r="H78" s="114">
        <v>210</v>
      </c>
      <c r="I78" s="140">
        <v>217</v>
      </c>
      <c r="J78" s="115">
        <v>0</v>
      </c>
      <c r="K78" s="116">
        <v>0</v>
      </c>
    </row>
    <row r="79" spans="1:11" ht="14.1" customHeight="1" x14ac:dyDescent="0.2">
      <c r="A79" s="306">
        <v>94</v>
      </c>
      <c r="B79" s="307" t="s">
        <v>318</v>
      </c>
      <c r="C79" s="308"/>
      <c r="D79" s="113">
        <v>0.31635333748826494</v>
      </c>
      <c r="E79" s="115">
        <v>401</v>
      </c>
      <c r="F79" s="114">
        <v>455</v>
      </c>
      <c r="G79" s="114">
        <v>451</v>
      </c>
      <c r="H79" s="114">
        <v>435</v>
      </c>
      <c r="I79" s="140">
        <v>440</v>
      </c>
      <c r="J79" s="115">
        <v>-39</v>
      </c>
      <c r="K79" s="116">
        <v>-8.8636363636363633</v>
      </c>
    </row>
    <row r="80" spans="1:11" ht="14.1" customHeight="1" x14ac:dyDescent="0.2">
      <c r="A80" s="306" t="s">
        <v>319</v>
      </c>
      <c r="B80" s="307" t="s">
        <v>320</v>
      </c>
      <c r="C80" s="308"/>
      <c r="D80" s="113">
        <v>3.9445553302776175E-3</v>
      </c>
      <c r="E80" s="115">
        <v>5</v>
      </c>
      <c r="F80" s="114" t="s">
        <v>514</v>
      </c>
      <c r="G80" s="114">
        <v>4</v>
      </c>
      <c r="H80" s="114">
        <v>4</v>
      </c>
      <c r="I80" s="140">
        <v>3</v>
      </c>
      <c r="J80" s="115">
        <v>2</v>
      </c>
      <c r="K80" s="116">
        <v>66.666666666666671</v>
      </c>
    </row>
    <row r="81" spans="1:11" ht="14.1" customHeight="1" x14ac:dyDescent="0.2">
      <c r="A81" s="310" t="s">
        <v>321</v>
      </c>
      <c r="B81" s="311" t="s">
        <v>224</v>
      </c>
      <c r="C81" s="312"/>
      <c r="D81" s="125">
        <v>0.6887193606664721</v>
      </c>
      <c r="E81" s="143">
        <v>873</v>
      </c>
      <c r="F81" s="144">
        <v>858</v>
      </c>
      <c r="G81" s="144">
        <v>878</v>
      </c>
      <c r="H81" s="144">
        <v>814</v>
      </c>
      <c r="I81" s="145">
        <v>828</v>
      </c>
      <c r="J81" s="143">
        <v>45</v>
      </c>
      <c r="K81" s="146">
        <v>5.4347826086956523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32101</v>
      </c>
      <c r="E12" s="114">
        <v>33554</v>
      </c>
      <c r="F12" s="114">
        <v>33345</v>
      </c>
      <c r="G12" s="114">
        <v>33600</v>
      </c>
      <c r="H12" s="140">
        <v>34656</v>
      </c>
      <c r="I12" s="115">
        <v>-2555</v>
      </c>
      <c r="J12" s="116">
        <v>-7.3724607571560483</v>
      </c>
      <c r="K12"/>
      <c r="L12"/>
      <c r="M12"/>
      <c r="N12"/>
      <c r="O12"/>
      <c r="P12"/>
    </row>
    <row r="13" spans="1:16" s="110" customFormat="1" ht="14.45" customHeight="1" x14ac:dyDescent="0.2">
      <c r="A13" s="120" t="s">
        <v>105</v>
      </c>
      <c r="B13" s="119" t="s">
        <v>106</v>
      </c>
      <c r="C13" s="113">
        <v>39.005015420080369</v>
      </c>
      <c r="D13" s="115">
        <v>12521</v>
      </c>
      <c r="E13" s="114">
        <v>13109</v>
      </c>
      <c r="F13" s="114">
        <v>13039</v>
      </c>
      <c r="G13" s="114">
        <v>13077</v>
      </c>
      <c r="H13" s="140">
        <v>13767</v>
      </c>
      <c r="I13" s="115">
        <v>-1246</v>
      </c>
      <c r="J13" s="116">
        <v>-9.0506283140844044</v>
      </c>
      <c r="K13"/>
      <c r="L13"/>
      <c r="M13"/>
      <c r="N13"/>
      <c r="O13"/>
      <c r="P13"/>
    </row>
    <row r="14" spans="1:16" s="110" customFormat="1" ht="14.45" customHeight="1" x14ac:dyDescent="0.2">
      <c r="A14" s="120"/>
      <c r="B14" s="119" t="s">
        <v>107</v>
      </c>
      <c r="C14" s="113">
        <v>60.994984579919631</v>
      </c>
      <c r="D14" s="115">
        <v>19580</v>
      </c>
      <c r="E14" s="114">
        <v>20445</v>
      </c>
      <c r="F14" s="114">
        <v>20306</v>
      </c>
      <c r="G14" s="114">
        <v>20523</v>
      </c>
      <c r="H14" s="140">
        <v>20889</v>
      </c>
      <c r="I14" s="115">
        <v>-1309</v>
      </c>
      <c r="J14" s="116">
        <v>-6.2664560294892047</v>
      </c>
      <c r="K14"/>
      <c r="L14"/>
      <c r="M14"/>
      <c r="N14"/>
      <c r="O14"/>
      <c r="P14"/>
    </row>
    <row r="15" spans="1:16" s="110" customFormat="1" ht="14.45" customHeight="1" x14ac:dyDescent="0.2">
      <c r="A15" s="118" t="s">
        <v>105</v>
      </c>
      <c r="B15" s="121" t="s">
        <v>108</v>
      </c>
      <c r="C15" s="113">
        <v>15.469923055356531</v>
      </c>
      <c r="D15" s="115">
        <v>4966</v>
      </c>
      <c r="E15" s="114">
        <v>5385</v>
      </c>
      <c r="F15" s="114">
        <v>5189</v>
      </c>
      <c r="G15" s="114">
        <v>5464</v>
      </c>
      <c r="H15" s="140">
        <v>5672</v>
      </c>
      <c r="I15" s="115">
        <v>-706</v>
      </c>
      <c r="J15" s="116">
        <v>-12.447108603667138</v>
      </c>
      <c r="K15"/>
      <c r="L15"/>
      <c r="M15"/>
      <c r="N15"/>
      <c r="O15"/>
      <c r="P15"/>
    </row>
    <row r="16" spans="1:16" s="110" customFormat="1" ht="14.45" customHeight="1" x14ac:dyDescent="0.2">
      <c r="A16" s="118"/>
      <c r="B16" s="121" t="s">
        <v>109</v>
      </c>
      <c r="C16" s="113">
        <v>49.97040590635806</v>
      </c>
      <c r="D16" s="115">
        <v>16041</v>
      </c>
      <c r="E16" s="114">
        <v>16877</v>
      </c>
      <c r="F16" s="114">
        <v>16899</v>
      </c>
      <c r="G16" s="114">
        <v>16947</v>
      </c>
      <c r="H16" s="140">
        <v>17509</v>
      </c>
      <c r="I16" s="115">
        <v>-1468</v>
      </c>
      <c r="J16" s="116">
        <v>-8.3842595236735384</v>
      </c>
      <c r="K16"/>
      <c r="L16"/>
      <c r="M16"/>
      <c r="N16"/>
      <c r="O16"/>
      <c r="P16"/>
    </row>
    <row r="17" spans="1:16" s="110" customFormat="1" ht="14.45" customHeight="1" x14ac:dyDescent="0.2">
      <c r="A17" s="118"/>
      <c r="B17" s="121" t="s">
        <v>110</v>
      </c>
      <c r="C17" s="113">
        <v>20.335815083642252</v>
      </c>
      <c r="D17" s="115">
        <v>6528</v>
      </c>
      <c r="E17" s="114">
        <v>6640</v>
      </c>
      <c r="F17" s="114">
        <v>6660</v>
      </c>
      <c r="G17" s="114">
        <v>6671</v>
      </c>
      <c r="H17" s="140">
        <v>6857</v>
      </c>
      <c r="I17" s="115">
        <v>-329</v>
      </c>
      <c r="J17" s="116">
        <v>-4.798016625346361</v>
      </c>
      <c r="K17"/>
      <c r="L17"/>
      <c r="M17"/>
      <c r="N17"/>
      <c r="O17"/>
      <c r="P17"/>
    </row>
    <row r="18" spans="1:16" s="110" customFormat="1" ht="14.45" customHeight="1" x14ac:dyDescent="0.2">
      <c r="A18" s="120"/>
      <c r="B18" s="121" t="s">
        <v>111</v>
      </c>
      <c r="C18" s="113">
        <v>14.223855954643158</v>
      </c>
      <c r="D18" s="115">
        <v>4566</v>
      </c>
      <c r="E18" s="114">
        <v>4652</v>
      </c>
      <c r="F18" s="114">
        <v>4597</v>
      </c>
      <c r="G18" s="114">
        <v>4518</v>
      </c>
      <c r="H18" s="140">
        <v>4618</v>
      </c>
      <c r="I18" s="115">
        <v>-52</v>
      </c>
      <c r="J18" s="116">
        <v>-1.1260285838025119</v>
      </c>
      <c r="K18"/>
      <c r="L18"/>
      <c r="M18"/>
      <c r="N18"/>
      <c r="O18"/>
      <c r="P18"/>
    </row>
    <row r="19" spans="1:16" s="110" customFormat="1" ht="14.45" customHeight="1" x14ac:dyDescent="0.2">
      <c r="A19" s="120"/>
      <c r="B19" s="121" t="s">
        <v>112</v>
      </c>
      <c r="C19" s="113">
        <v>1.4672440110899971</v>
      </c>
      <c r="D19" s="115">
        <v>471</v>
      </c>
      <c r="E19" s="114">
        <v>483</v>
      </c>
      <c r="F19" s="114">
        <v>487</v>
      </c>
      <c r="G19" s="114">
        <v>416</v>
      </c>
      <c r="H19" s="140">
        <v>419</v>
      </c>
      <c r="I19" s="115">
        <v>52</v>
      </c>
      <c r="J19" s="116">
        <v>12.410501193317423</v>
      </c>
      <c r="K19"/>
      <c r="L19"/>
      <c r="M19"/>
      <c r="N19"/>
      <c r="O19"/>
      <c r="P19"/>
    </row>
    <row r="20" spans="1:16" s="110" customFormat="1" ht="14.45" customHeight="1" x14ac:dyDescent="0.2">
      <c r="A20" s="120" t="s">
        <v>113</v>
      </c>
      <c r="B20" s="119" t="s">
        <v>116</v>
      </c>
      <c r="C20" s="113">
        <v>83.726363664683348</v>
      </c>
      <c r="D20" s="115">
        <v>26877</v>
      </c>
      <c r="E20" s="114">
        <v>27936</v>
      </c>
      <c r="F20" s="114">
        <v>27846</v>
      </c>
      <c r="G20" s="114">
        <v>28126</v>
      </c>
      <c r="H20" s="140">
        <v>29031</v>
      </c>
      <c r="I20" s="115">
        <v>-2154</v>
      </c>
      <c r="J20" s="116">
        <v>-7.4196548517102405</v>
      </c>
      <c r="K20"/>
      <c r="L20"/>
      <c r="M20"/>
      <c r="N20"/>
      <c r="O20"/>
      <c r="P20"/>
    </row>
    <row r="21" spans="1:16" s="110" customFormat="1" ht="14.45" customHeight="1" x14ac:dyDescent="0.2">
      <c r="A21" s="123"/>
      <c r="B21" s="124" t="s">
        <v>117</v>
      </c>
      <c r="C21" s="125">
        <v>15.906046540606212</v>
      </c>
      <c r="D21" s="143">
        <v>5106</v>
      </c>
      <c r="E21" s="144">
        <v>5479</v>
      </c>
      <c r="F21" s="144">
        <v>5378</v>
      </c>
      <c r="G21" s="144">
        <v>5350</v>
      </c>
      <c r="H21" s="145">
        <v>5508</v>
      </c>
      <c r="I21" s="143">
        <v>-402</v>
      </c>
      <c r="J21" s="146">
        <v>-7.2984749455337692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32075</v>
      </c>
      <c r="E56" s="114">
        <v>33377</v>
      </c>
      <c r="F56" s="114">
        <v>33323</v>
      </c>
      <c r="G56" s="114">
        <v>33527</v>
      </c>
      <c r="H56" s="140">
        <v>33136</v>
      </c>
      <c r="I56" s="115">
        <v>-1061</v>
      </c>
      <c r="J56" s="116">
        <v>-3.2019555770159345</v>
      </c>
      <c r="K56"/>
      <c r="L56"/>
      <c r="M56"/>
      <c r="N56"/>
      <c r="O56"/>
      <c r="P56"/>
    </row>
    <row r="57" spans="1:16" s="110" customFormat="1" ht="14.45" customHeight="1" x14ac:dyDescent="0.2">
      <c r="A57" s="120" t="s">
        <v>105</v>
      </c>
      <c r="B57" s="119" t="s">
        <v>106</v>
      </c>
      <c r="C57" s="113">
        <v>40.230709275136398</v>
      </c>
      <c r="D57" s="115">
        <v>12904</v>
      </c>
      <c r="E57" s="114">
        <v>13368</v>
      </c>
      <c r="F57" s="114">
        <v>13366</v>
      </c>
      <c r="G57" s="114">
        <v>13360</v>
      </c>
      <c r="H57" s="140">
        <v>13162</v>
      </c>
      <c r="I57" s="115">
        <v>-258</v>
      </c>
      <c r="J57" s="116">
        <v>-1.9601884212125817</v>
      </c>
    </row>
    <row r="58" spans="1:16" s="110" customFormat="1" ht="14.45" customHeight="1" x14ac:dyDescent="0.2">
      <c r="A58" s="120"/>
      <c r="B58" s="119" t="s">
        <v>107</v>
      </c>
      <c r="C58" s="113">
        <v>59.769290724863602</v>
      </c>
      <c r="D58" s="115">
        <v>19171</v>
      </c>
      <c r="E58" s="114">
        <v>20009</v>
      </c>
      <c r="F58" s="114">
        <v>19957</v>
      </c>
      <c r="G58" s="114">
        <v>20167</v>
      </c>
      <c r="H58" s="140">
        <v>19974</v>
      </c>
      <c r="I58" s="115">
        <v>-803</v>
      </c>
      <c r="J58" s="116">
        <v>-4.0202262941824376</v>
      </c>
    </row>
    <row r="59" spans="1:16" s="110" customFormat="1" ht="14.45" customHeight="1" x14ac:dyDescent="0.2">
      <c r="A59" s="118" t="s">
        <v>105</v>
      </c>
      <c r="B59" s="121" t="s">
        <v>108</v>
      </c>
      <c r="C59" s="113">
        <v>14.90257209664848</v>
      </c>
      <c r="D59" s="115">
        <v>4780</v>
      </c>
      <c r="E59" s="114">
        <v>5106</v>
      </c>
      <c r="F59" s="114">
        <v>5004</v>
      </c>
      <c r="G59" s="114">
        <v>5207</v>
      </c>
      <c r="H59" s="140">
        <v>4921</v>
      </c>
      <c r="I59" s="115">
        <v>-141</v>
      </c>
      <c r="J59" s="116">
        <v>-2.8652712863239178</v>
      </c>
    </row>
    <row r="60" spans="1:16" s="110" customFormat="1" ht="14.45" customHeight="1" x14ac:dyDescent="0.2">
      <c r="A60" s="118"/>
      <c r="B60" s="121" t="s">
        <v>109</v>
      </c>
      <c r="C60" s="113">
        <v>49.767731878409975</v>
      </c>
      <c r="D60" s="115">
        <v>15963</v>
      </c>
      <c r="E60" s="114">
        <v>16754</v>
      </c>
      <c r="F60" s="114">
        <v>16859</v>
      </c>
      <c r="G60" s="114">
        <v>16919</v>
      </c>
      <c r="H60" s="140">
        <v>16924</v>
      </c>
      <c r="I60" s="115">
        <v>-961</v>
      </c>
      <c r="J60" s="116">
        <v>-5.6783266367289054</v>
      </c>
    </row>
    <row r="61" spans="1:16" s="110" customFormat="1" ht="14.45" customHeight="1" x14ac:dyDescent="0.2">
      <c r="A61" s="118"/>
      <c r="B61" s="121" t="s">
        <v>110</v>
      </c>
      <c r="C61" s="113">
        <v>20.352299298519096</v>
      </c>
      <c r="D61" s="115">
        <v>6528</v>
      </c>
      <c r="E61" s="114">
        <v>6654</v>
      </c>
      <c r="F61" s="114">
        <v>6658</v>
      </c>
      <c r="G61" s="114">
        <v>6670</v>
      </c>
      <c r="H61" s="140">
        <v>6642</v>
      </c>
      <c r="I61" s="115">
        <v>-114</v>
      </c>
      <c r="J61" s="116">
        <v>-1.7163504968383017</v>
      </c>
    </row>
    <row r="62" spans="1:16" s="110" customFormat="1" ht="14.45" customHeight="1" x14ac:dyDescent="0.2">
      <c r="A62" s="120"/>
      <c r="B62" s="121" t="s">
        <v>111</v>
      </c>
      <c r="C62" s="113">
        <v>14.977396726422448</v>
      </c>
      <c r="D62" s="115">
        <v>4804</v>
      </c>
      <c r="E62" s="114">
        <v>4863</v>
      </c>
      <c r="F62" s="114">
        <v>4802</v>
      </c>
      <c r="G62" s="114">
        <v>4731</v>
      </c>
      <c r="H62" s="140">
        <v>4649</v>
      </c>
      <c r="I62" s="115">
        <v>155</v>
      </c>
      <c r="J62" s="116">
        <v>3.3340503334050333</v>
      </c>
    </row>
    <row r="63" spans="1:16" s="110" customFormat="1" ht="14.45" customHeight="1" x14ac:dyDescent="0.2">
      <c r="A63" s="120"/>
      <c r="B63" s="121" t="s">
        <v>112</v>
      </c>
      <c r="C63" s="113">
        <v>1.5058456742010913</v>
      </c>
      <c r="D63" s="115">
        <v>483</v>
      </c>
      <c r="E63" s="114">
        <v>487</v>
      </c>
      <c r="F63" s="114">
        <v>493</v>
      </c>
      <c r="G63" s="114">
        <v>433</v>
      </c>
      <c r="H63" s="140">
        <v>423</v>
      </c>
      <c r="I63" s="115">
        <v>60</v>
      </c>
      <c r="J63" s="116">
        <v>14.184397163120567</v>
      </c>
    </row>
    <row r="64" spans="1:16" s="110" customFormat="1" ht="14.45" customHeight="1" x14ac:dyDescent="0.2">
      <c r="A64" s="120" t="s">
        <v>113</v>
      </c>
      <c r="B64" s="119" t="s">
        <v>116</v>
      </c>
      <c r="C64" s="113">
        <v>84.314886983632107</v>
      </c>
      <c r="D64" s="115">
        <v>27044</v>
      </c>
      <c r="E64" s="114">
        <v>28007</v>
      </c>
      <c r="F64" s="114">
        <v>28020</v>
      </c>
      <c r="G64" s="114">
        <v>28209</v>
      </c>
      <c r="H64" s="140">
        <v>27863</v>
      </c>
      <c r="I64" s="115">
        <v>-819</v>
      </c>
      <c r="J64" s="116">
        <v>-2.9393819760973332</v>
      </c>
    </row>
    <row r="65" spans="1:10" s="110" customFormat="1" ht="14.45" customHeight="1" x14ac:dyDescent="0.2">
      <c r="A65" s="123"/>
      <c r="B65" s="124" t="s">
        <v>117</v>
      </c>
      <c r="C65" s="125">
        <v>15.298519095869057</v>
      </c>
      <c r="D65" s="143">
        <v>4907</v>
      </c>
      <c r="E65" s="144">
        <v>5240</v>
      </c>
      <c r="F65" s="144">
        <v>5185</v>
      </c>
      <c r="G65" s="144">
        <v>5188</v>
      </c>
      <c r="H65" s="145">
        <v>5150</v>
      </c>
      <c r="I65" s="143">
        <v>-243</v>
      </c>
      <c r="J65" s="146">
        <v>-4.7184466019417473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32101</v>
      </c>
      <c r="G11" s="114">
        <v>33554</v>
      </c>
      <c r="H11" s="114">
        <v>33345</v>
      </c>
      <c r="I11" s="114">
        <v>33600</v>
      </c>
      <c r="J11" s="140">
        <v>34656</v>
      </c>
      <c r="K11" s="114">
        <v>-2555</v>
      </c>
      <c r="L11" s="116">
        <v>-7.3724607571560483</v>
      </c>
    </row>
    <row r="12" spans="1:17" s="110" customFormat="1" ht="24" customHeight="1" x14ac:dyDescent="0.2">
      <c r="A12" s="604" t="s">
        <v>185</v>
      </c>
      <c r="B12" s="605"/>
      <c r="C12" s="605"/>
      <c r="D12" s="606"/>
      <c r="E12" s="113">
        <v>39.005015420080369</v>
      </c>
      <c r="F12" s="115">
        <v>12521</v>
      </c>
      <c r="G12" s="114">
        <v>13109</v>
      </c>
      <c r="H12" s="114">
        <v>13039</v>
      </c>
      <c r="I12" s="114">
        <v>13077</v>
      </c>
      <c r="J12" s="140">
        <v>13767</v>
      </c>
      <c r="K12" s="114">
        <v>-1246</v>
      </c>
      <c r="L12" s="116">
        <v>-9.0506283140844044</v>
      </c>
    </row>
    <row r="13" spans="1:17" s="110" customFormat="1" ht="15" customHeight="1" x14ac:dyDescent="0.2">
      <c r="A13" s="120"/>
      <c r="B13" s="612" t="s">
        <v>107</v>
      </c>
      <c r="C13" s="612"/>
      <c r="E13" s="113">
        <v>60.994984579919631</v>
      </c>
      <c r="F13" s="115">
        <v>19580</v>
      </c>
      <c r="G13" s="114">
        <v>20445</v>
      </c>
      <c r="H13" s="114">
        <v>20306</v>
      </c>
      <c r="I13" s="114">
        <v>20523</v>
      </c>
      <c r="J13" s="140">
        <v>20889</v>
      </c>
      <c r="K13" s="114">
        <v>-1309</v>
      </c>
      <c r="L13" s="116">
        <v>-6.2664560294892047</v>
      </c>
    </row>
    <row r="14" spans="1:17" s="110" customFormat="1" ht="22.5" customHeight="1" x14ac:dyDescent="0.2">
      <c r="A14" s="604" t="s">
        <v>186</v>
      </c>
      <c r="B14" s="605"/>
      <c r="C14" s="605"/>
      <c r="D14" s="606"/>
      <c r="E14" s="113">
        <v>15.469923055356531</v>
      </c>
      <c r="F14" s="115">
        <v>4966</v>
      </c>
      <c r="G14" s="114">
        <v>5385</v>
      </c>
      <c r="H14" s="114">
        <v>5189</v>
      </c>
      <c r="I14" s="114">
        <v>5464</v>
      </c>
      <c r="J14" s="140">
        <v>5672</v>
      </c>
      <c r="K14" s="114">
        <v>-706</v>
      </c>
      <c r="L14" s="116">
        <v>-12.447108603667138</v>
      </c>
    </row>
    <row r="15" spans="1:17" s="110" customFormat="1" ht="15" customHeight="1" x14ac:dyDescent="0.2">
      <c r="A15" s="120"/>
      <c r="B15" s="119"/>
      <c r="C15" s="258" t="s">
        <v>106</v>
      </c>
      <c r="E15" s="113">
        <v>47.080144985904148</v>
      </c>
      <c r="F15" s="115">
        <v>2338</v>
      </c>
      <c r="G15" s="114">
        <v>2553</v>
      </c>
      <c r="H15" s="114">
        <v>2464</v>
      </c>
      <c r="I15" s="114">
        <v>2580</v>
      </c>
      <c r="J15" s="140">
        <v>2791</v>
      </c>
      <c r="K15" s="114">
        <v>-453</v>
      </c>
      <c r="L15" s="116">
        <v>-16.230741669652453</v>
      </c>
    </row>
    <row r="16" spans="1:17" s="110" customFormat="1" ht="15" customHeight="1" x14ac:dyDescent="0.2">
      <c r="A16" s="120"/>
      <c r="B16" s="119"/>
      <c r="C16" s="258" t="s">
        <v>107</v>
      </c>
      <c r="E16" s="113">
        <v>52.919855014095852</v>
      </c>
      <c r="F16" s="115">
        <v>2628</v>
      </c>
      <c r="G16" s="114">
        <v>2832</v>
      </c>
      <c r="H16" s="114">
        <v>2725</v>
      </c>
      <c r="I16" s="114">
        <v>2884</v>
      </c>
      <c r="J16" s="140">
        <v>2881</v>
      </c>
      <c r="K16" s="114">
        <v>-253</v>
      </c>
      <c r="L16" s="116">
        <v>-8.7816730301978474</v>
      </c>
    </row>
    <row r="17" spans="1:12" s="110" customFormat="1" ht="15" customHeight="1" x14ac:dyDescent="0.2">
      <c r="A17" s="120"/>
      <c r="B17" s="121" t="s">
        <v>109</v>
      </c>
      <c r="C17" s="258"/>
      <c r="E17" s="113">
        <v>49.97040590635806</v>
      </c>
      <c r="F17" s="115">
        <v>16041</v>
      </c>
      <c r="G17" s="114">
        <v>16877</v>
      </c>
      <c r="H17" s="114">
        <v>16899</v>
      </c>
      <c r="I17" s="114">
        <v>16947</v>
      </c>
      <c r="J17" s="140">
        <v>17509</v>
      </c>
      <c r="K17" s="114">
        <v>-1468</v>
      </c>
      <c r="L17" s="116">
        <v>-8.3842595236735384</v>
      </c>
    </row>
    <row r="18" spans="1:12" s="110" customFormat="1" ht="15" customHeight="1" x14ac:dyDescent="0.2">
      <c r="A18" s="120"/>
      <c r="B18" s="119"/>
      <c r="C18" s="258" t="s">
        <v>106</v>
      </c>
      <c r="E18" s="113">
        <v>35.315753381958729</v>
      </c>
      <c r="F18" s="115">
        <v>5665</v>
      </c>
      <c r="G18" s="114">
        <v>5964</v>
      </c>
      <c r="H18" s="114">
        <v>5973</v>
      </c>
      <c r="I18" s="114">
        <v>5926</v>
      </c>
      <c r="J18" s="140">
        <v>6218</v>
      </c>
      <c r="K18" s="114">
        <v>-553</v>
      </c>
      <c r="L18" s="116">
        <v>-8.8935348986812475</v>
      </c>
    </row>
    <row r="19" spans="1:12" s="110" customFormat="1" ht="15" customHeight="1" x14ac:dyDescent="0.2">
      <c r="A19" s="120"/>
      <c r="B19" s="119"/>
      <c r="C19" s="258" t="s">
        <v>107</v>
      </c>
      <c r="E19" s="113">
        <v>64.684246618041271</v>
      </c>
      <c r="F19" s="115">
        <v>10376</v>
      </c>
      <c r="G19" s="114">
        <v>10913</v>
      </c>
      <c r="H19" s="114">
        <v>10926</v>
      </c>
      <c r="I19" s="114">
        <v>11021</v>
      </c>
      <c r="J19" s="140">
        <v>11291</v>
      </c>
      <c r="K19" s="114">
        <v>-915</v>
      </c>
      <c r="L19" s="116">
        <v>-8.1037994863165359</v>
      </c>
    </row>
    <row r="20" spans="1:12" s="110" customFormat="1" ht="15" customHeight="1" x14ac:dyDescent="0.2">
      <c r="A20" s="120"/>
      <c r="B20" s="121" t="s">
        <v>110</v>
      </c>
      <c r="C20" s="258"/>
      <c r="E20" s="113">
        <v>20.335815083642252</v>
      </c>
      <c r="F20" s="115">
        <v>6528</v>
      </c>
      <c r="G20" s="114">
        <v>6640</v>
      </c>
      <c r="H20" s="114">
        <v>6660</v>
      </c>
      <c r="I20" s="114">
        <v>6671</v>
      </c>
      <c r="J20" s="140">
        <v>6857</v>
      </c>
      <c r="K20" s="114">
        <v>-329</v>
      </c>
      <c r="L20" s="116">
        <v>-4.798016625346361</v>
      </c>
    </row>
    <row r="21" spans="1:12" s="110" customFormat="1" ht="15" customHeight="1" x14ac:dyDescent="0.2">
      <c r="A21" s="120"/>
      <c r="B21" s="119"/>
      <c r="C21" s="258" t="s">
        <v>106</v>
      </c>
      <c r="E21" s="113">
        <v>33.700980392156865</v>
      </c>
      <c r="F21" s="115">
        <v>2200</v>
      </c>
      <c r="G21" s="114">
        <v>2248</v>
      </c>
      <c r="H21" s="114">
        <v>2280</v>
      </c>
      <c r="I21" s="114">
        <v>2266</v>
      </c>
      <c r="J21" s="140">
        <v>2369</v>
      </c>
      <c r="K21" s="114">
        <v>-169</v>
      </c>
      <c r="L21" s="116">
        <v>-7.1338117349092443</v>
      </c>
    </row>
    <row r="22" spans="1:12" s="110" customFormat="1" ht="15" customHeight="1" x14ac:dyDescent="0.2">
      <c r="A22" s="120"/>
      <c r="B22" s="119"/>
      <c r="C22" s="258" t="s">
        <v>107</v>
      </c>
      <c r="E22" s="113">
        <v>66.299019607843135</v>
      </c>
      <c r="F22" s="115">
        <v>4328</v>
      </c>
      <c r="G22" s="114">
        <v>4392</v>
      </c>
      <c r="H22" s="114">
        <v>4380</v>
      </c>
      <c r="I22" s="114">
        <v>4405</v>
      </c>
      <c r="J22" s="140">
        <v>4488</v>
      </c>
      <c r="K22" s="114">
        <v>-160</v>
      </c>
      <c r="L22" s="116">
        <v>-3.5650623885918002</v>
      </c>
    </row>
    <row r="23" spans="1:12" s="110" customFormat="1" ht="15" customHeight="1" x14ac:dyDescent="0.2">
      <c r="A23" s="120"/>
      <c r="B23" s="121" t="s">
        <v>111</v>
      </c>
      <c r="C23" s="258"/>
      <c r="E23" s="113">
        <v>14.223855954643158</v>
      </c>
      <c r="F23" s="115">
        <v>4566</v>
      </c>
      <c r="G23" s="114">
        <v>4652</v>
      </c>
      <c r="H23" s="114">
        <v>4597</v>
      </c>
      <c r="I23" s="114">
        <v>4518</v>
      </c>
      <c r="J23" s="140">
        <v>4618</v>
      </c>
      <c r="K23" s="114">
        <v>-52</v>
      </c>
      <c r="L23" s="116">
        <v>-1.1260285838025119</v>
      </c>
    </row>
    <row r="24" spans="1:12" s="110" customFormat="1" ht="15" customHeight="1" x14ac:dyDescent="0.2">
      <c r="A24" s="120"/>
      <c r="B24" s="119"/>
      <c r="C24" s="258" t="s">
        <v>106</v>
      </c>
      <c r="E24" s="113">
        <v>50.766535260621986</v>
      </c>
      <c r="F24" s="115">
        <v>2318</v>
      </c>
      <c r="G24" s="114">
        <v>2344</v>
      </c>
      <c r="H24" s="114">
        <v>2322</v>
      </c>
      <c r="I24" s="114">
        <v>2305</v>
      </c>
      <c r="J24" s="140">
        <v>2389</v>
      </c>
      <c r="K24" s="114">
        <v>-71</v>
      </c>
      <c r="L24" s="116">
        <v>-2.9719547928003349</v>
      </c>
    </row>
    <row r="25" spans="1:12" s="110" customFormat="1" ht="15" customHeight="1" x14ac:dyDescent="0.2">
      <c r="A25" s="120"/>
      <c r="B25" s="119"/>
      <c r="C25" s="258" t="s">
        <v>107</v>
      </c>
      <c r="E25" s="113">
        <v>49.233464739378014</v>
      </c>
      <c r="F25" s="115">
        <v>2248</v>
      </c>
      <c r="G25" s="114">
        <v>2308</v>
      </c>
      <c r="H25" s="114">
        <v>2275</v>
      </c>
      <c r="I25" s="114">
        <v>2213</v>
      </c>
      <c r="J25" s="140">
        <v>2229</v>
      </c>
      <c r="K25" s="114">
        <v>19</v>
      </c>
      <c r="L25" s="116">
        <v>0.85240017945266933</v>
      </c>
    </row>
    <row r="26" spans="1:12" s="110" customFormat="1" ht="15" customHeight="1" x14ac:dyDescent="0.2">
      <c r="A26" s="120"/>
      <c r="C26" s="121" t="s">
        <v>187</v>
      </c>
      <c r="D26" s="110" t="s">
        <v>188</v>
      </c>
      <c r="E26" s="113">
        <v>1.4672440110899971</v>
      </c>
      <c r="F26" s="115">
        <v>471</v>
      </c>
      <c r="G26" s="114">
        <v>483</v>
      </c>
      <c r="H26" s="114">
        <v>487</v>
      </c>
      <c r="I26" s="114">
        <v>416</v>
      </c>
      <c r="J26" s="140">
        <v>419</v>
      </c>
      <c r="K26" s="114">
        <v>52</v>
      </c>
      <c r="L26" s="116">
        <v>12.410501193317423</v>
      </c>
    </row>
    <row r="27" spans="1:12" s="110" customFormat="1" ht="15" customHeight="1" x14ac:dyDescent="0.2">
      <c r="A27" s="120"/>
      <c r="B27" s="119"/>
      <c r="D27" s="259" t="s">
        <v>106</v>
      </c>
      <c r="E27" s="113">
        <v>41.825902335456476</v>
      </c>
      <c r="F27" s="115">
        <v>197</v>
      </c>
      <c r="G27" s="114">
        <v>207</v>
      </c>
      <c r="H27" s="114">
        <v>207</v>
      </c>
      <c r="I27" s="114">
        <v>184</v>
      </c>
      <c r="J27" s="140">
        <v>175</v>
      </c>
      <c r="K27" s="114">
        <v>22</v>
      </c>
      <c r="L27" s="116">
        <v>12.571428571428571</v>
      </c>
    </row>
    <row r="28" spans="1:12" s="110" customFormat="1" ht="15" customHeight="1" x14ac:dyDescent="0.2">
      <c r="A28" s="120"/>
      <c r="B28" s="119"/>
      <c r="D28" s="259" t="s">
        <v>107</v>
      </c>
      <c r="E28" s="113">
        <v>58.174097664543524</v>
      </c>
      <c r="F28" s="115">
        <v>274</v>
      </c>
      <c r="G28" s="114">
        <v>276</v>
      </c>
      <c r="H28" s="114">
        <v>280</v>
      </c>
      <c r="I28" s="114">
        <v>232</v>
      </c>
      <c r="J28" s="140">
        <v>244</v>
      </c>
      <c r="K28" s="114">
        <v>30</v>
      </c>
      <c r="L28" s="116">
        <v>12.295081967213115</v>
      </c>
    </row>
    <row r="29" spans="1:12" s="110" customFormat="1" ht="24" customHeight="1" x14ac:dyDescent="0.2">
      <c r="A29" s="604" t="s">
        <v>189</v>
      </c>
      <c r="B29" s="605"/>
      <c r="C29" s="605"/>
      <c r="D29" s="606"/>
      <c r="E29" s="113">
        <v>83.726363664683348</v>
      </c>
      <c r="F29" s="115">
        <v>26877</v>
      </c>
      <c r="G29" s="114">
        <v>27936</v>
      </c>
      <c r="H29" s="114">
        <v>27846</v>
      </c>
      <c r="I29" s="114">
        <v>28126</v>
      </c>
      <c r="J29" s="140">
        <v>29031</v>
      </c>
      <c r="K29" s="114">
        <v>-2154</v>
      </c>
      <c r="L29" s="116">
        <v>-7.4196548517102405</v>
      </c>
    </row>
    <row r="30" spans="1:12" s="110" customFormat="1" ht="15" customHeight="1" x14ac:dyDescent="0.2">
      <c r="A30" s="120"/>
      <c r="B30" s="119"/>
      <c r="C30" s="258" t="s">
        <v>106</v>
      </c>
      <c r="E30" s="113">
        <v>38.624102392380102</v>
      </c>
      <c r="F30" s="115">
        <v>10381</v>
      </c>
      <c r="G30" s="114">
        <v>10789</v>
      </c>
      <c r="H30" s="114">
        <v>10764</v>
      </c>
      <c r="I30" s="114">
        <v>10838</v>
      </c>
      <c r="J30" s="140">
        <v>11400</v>
      </c>
      <c r="K30" s="114">
        <v>-1019</v>
      </c>
      <c r="L30" s="116">
        <v>-8.9385964912280702</v>
      </c>
    </row>
    <row r="31" spans="1:12" s="110" customFormat="1" ht="15" customHeight="1" x14ac:dyDescent="0.2">
      <c r="A31" s="120"/>
      <c r="B31" s="119"/>
      <c r="C31" s="258" t="s">
        <v>107</v>
      </c>
      <c r="E31" s="113">
        <v>61.375897607619898</v>
      </c>
      <c r="F31" s="115">
        <v>16496</v>
      </c>
      <c r="G31" s="114">
        <v>17147</v>
      </c>
      <c r="H31" s="114">
        <v>17082</v>
      </c>
      <c r="I31" s="114">
        <v>17288</v>
      </c>
      <c r="J31" s="140">
        <v>17631</v>
      </c>
      <c r="K31" s="114">
        <v>-1135</v>
      </c>
      <c r="L31" s="116">
        <v>-6.4375248142476318</v>
      </c>
    </row>
    <row r="32" spans="1:12" s="110" customFormat="1" ht="15" customHeight="1" x14ac:dyDescent="0.2">
      <c r="A32" s="120"/>
      <c r="B32" s="119" t="s">
        <v>117</v>
      </c>
      <c r="C32" s="258"/>
      <c r="E32" s="113">
        <v>15.906046540606212</v>
      </c>
      <c r="F32" s="114">
        <v>5106</v>
      </c>
      <c r="G32" s="114">
        <v>5479</v>
      </c>
      <c r="H32" s="114">
        <v>5378</v>
      </c>
      <c r="I32" s="114">
        <v>5350</v>
      </c>
      <c r="J32" s="140">
        <v>5508</v>
      </c>
      <c r="K32" s="114">
        <v>-402</v>
      </c>
      <c r="L32" s="116">
        <v>-7.2984749455337692</v>
      </c>
    </row>
    <row r="33" spans="1:12" s="110" customFormat="1" ht="15" customHeight="1" x14ac:dyDescent="0.2">
      <c r="A33" s="120"/>
      <c r="B33" s="119"/>
      <c r="C33" s="258" t="s">
        <v>106</v>
      </c>
      <c r="E33" s="113">
        <v>41.088915001958483</v>
      </c>
      <c r="F33" s="114">
        <v>2098</v>
      </c>
      <c r="G33" s="114">
        <v>2266</v>
      </c>
      <c r="H33" s="114">
        <v>2232</v>
      </c>
      <c r="I33" s="114">
        <v>2193</v>
      </c>
      <c r="J33" s="140">
        <v>2329</v>
      </c>
      <c r="K33" s="114">
        <v>-231</v>
      </c>
      <c r="L33" s="116">
        <v>-9.9184199227136105</v>
      </c>
    </row>
    <row r="34" spans="1:12" s="110" customFormat="1" ht="15" customHeight="1" x14ac:dyDescent="0.2">
      <c r="A34" s="120"/>
      <c r="B34" s="119"/>
      <c r="C34" s="258" t="s">
        <v>107</v>
      </c>
      <c r="E34" s="113">
        <v>58.911084998041517</v>
      </c>
      <c r="F34" s="114">
        <v>3008</v>
      </c>
      <c r="G34" s="114">
        <v>3213</v>
      </c>
      <c r="H34" s="114">
        <v>3146</v>
      </c>
      <c r="I34" s="114">
        <v>3157</v>
      </c>
      <c r="J34" s="140">
        <v>3179</v>
      </c>
      <c r="K34" s="114">
        <v>-171</v>
      </c>
      <c r="L34" s="116">
        <v>-5.3790500157282164</v>
      </c>
    </row>
    <row r="35" spans="1:12" s="110" customFormat="1" ht="24" customHeight="1" x14ac:dyDescent="0.2">
      <c r="A35" s="604" t="s">
        <v>192</v>
      </c>
      <c r="B35" s="605"/>
      <c r="C35" s="605"/>
      <c r="D35" s="606"/>
      <c r="E35" s="113">
        <v>22.706457742749446</v>
      </c>
      <c r="F35" s="114">
        <v>7289</v>
      </c>
      <c r="G35" s="114">
        <v>7648</v>
      </c>
      <c r="H35" s="114">
        <v>7539</v>
      </c>
      <c r="I35" s="114">
        <v>7754</v>
      </c>
      <c r="J35" s="114">
        <v>7655</v>
      </c>
      <c r="K35" s="318">
        <v>-366</v>
      </c>
      <c r="L35" s="319">
        <v>-4.781188765512737</v>
      </c>
    </row>
    <row r="36" spans="1:12" s="110" customFormat="1" ht="15" customHeight="1" x14ac:dyDescent="0.2">
      <c r="A36" s="120"/>
      <c r="B36" s="119"/>
      <c r="C36" s="258" t="s">
        <v>106</v>
      </c>
      <c r="E36" s="113">
        <v>41.432295239401839</v>
      </c>
      <c r="F36" s="114">
        <v>3020</v>
      </c>
      <c r="G36" s="114">
        <v>3193</v>
      </c>
      <c r="H36" s="114">
        <v>3178</v>
      </c>
      <c r="I36" s="114">
        <v>3233</v>
      </c>
      <c r="J36" s="114">
        <v>3209</v>
      </c>
      <c r="K36" s="318">
        <v>-189</v>
      </c>
      <c r="L36" s="116">
        <v>-5.8896852602056713</v>
      </c>
    </row>
    <row r="37" spans="1:12" s="110" customFormat="1" ht="15" customHeight="1" x14ac:dyDescent="0.2">
      <c r="A37" s="120"/>
      <c r="B37" s="119"/>
      <c r="C37" s="258" t="s">
        <v>107</v>
      </c>
      <c r="E37" s="113">
        <v>58.567704760598161</v>
      </c>
      <c r="F37" s="114">
        <v>4269</v>
      </c>
      <c r="G37" s="114">
        <v>4455</v>
      </c>
      <c r="H37" s="114">
        <v>4361</v>
      </c>
      <c r="I37" s="114">
        <v>4521</v>
      </c>
      <c r="J37" s="140">
        <v>4446</v>
      </c>
      <c r="K37" s="114">
        <v>-177</v>
      </c>
      <c r="L37" s="116">
        <v>-3.9811066126855601</v>
      </c>
    </row>
    <row r="38" spans="1:12" s="110" customFormat="1" ht="15" customHeight="1" x14ac:dyDescent="0.2">
      <c r="A38" s="120"/>
      <c r="B38" s="119" t="s">
        <v>329</v>
      </c>
      <c r="C38" s="258"/>
      <c r="E38" s="113">
        <v>45.718201925173673</v>
      </c>
      <c r="F38" s="114">
        <v>14676</v>
      </c>
      <c r="G38" s="114">
        <v>15080</v>
      </c>
      <c r="H38" s="114">
        <v>15025</v>
      </c>
      <c r="I38" s="114">
        <v>15035</v>
      </c>
      <c r="J38" s="140">
        <v>15208</v>
      </c>
      <c r="K38" s="114">
        <v>-532</v>
      </c>
      <c r="L38" s="116">
        <v>-3.498158863755918</v>
      </c>
    </row>
    <row r="39" spans="1:12" s="110" customFormat="1" ht="15" customHeight="1" x14ac:dyDescent="0.2">
      <c r="A39" s="120"/>
      <c r="B39" s="119"/>
      <c r="C39" s="258" t="s">
        <v>106</v>
      </c>
      <c r="E39" s="113">
        <v>38.975197601526304</v>
      </c>
      <c r="F39" s="115">
        <v>5720</v>
      </c>
      <c r="G39" s="114">
        <v>5858</v>
      </c>
      <c r="H39" s="114">
        <v>5849</v>
      </c>
      <c r="I39" s="114">
        <v>5830</v>
      </c>
      <c r="J39" s="140">
        <v>5945</v>
      </c>
      <c r="K39" s="114">
        <v>-225</v>
      </c>
      <c r="L39" s="116">
        <v>-3.7846930193439867</v>
      </c>
    </row>
    <row r="40" spans="1:12" s="110" customFormat="1" ht="15" customHeight="1" x14ac:dyDescent="0.2">
      <c r="A40" s="120"/>
      <c r="B40" s="119"/>
      <c r="C40" s="258" t="s">
        <v>107</v>
      </c>
      <c r="E40" s="113">
        <v>61.024802398473696</v>
      </c>
      <c r="F40" s="115">
        <v>8956</v>
      </c>
      <c r="G40" s="114">
        <v>9222</v>
      </c>
      <c r="H40" s="114">
        <v>9176</v>
      </c>
      <c r="I40" s="114">
        <v>9205</v>
      </c>
      <c r="J40" s="140">
        <v>9263</v>
      </c>
      <c r="K40" s="114">
        <v>-307</v>
      </c>
      <c r="L40" s="116">
        <v>-3.3142610385404296</v>
      </c>
    </row>
    <row r="41" spans="1:12" s="110" customFormat="1" ht="15" customHeight="1" x14ac:dyDescent="0.2">
      <c r="A41" s="120"/>
      <c r="B41" s="320" t="s">
        <v>517</v>
      </c>
      <c r="C41" s="258"/>
      <c r="E41" s="113">
        <v>5.8471698700975043</v>
      </c>
      <c r="F41" s="115">
        <v>1877</v>
      </c>
      <c r="G41" s="114">
        <v>1938</v>
      </c>
      <c r="H41" s="114">
        <v>1897</v>
      </c>
      <c r="I41" s="114">
        <v>1859</v>
      </c>
      <c r="J41" s="140">
        <v>1826</v>
      </c>
      <c r="K41" s="114">
        <v>51</v>
      </c>
      <c r="L41" s="116">
        <v>2.7929901423877328</v>
      </c>
    </row>
    <row r="42" spans="1:12" s="110" customFormat="1" ht="15" customHeight="1" x14ac:dyDescent="0.2">
      <c r="A42" s="120"/>
      <c r="B42" s="119"/>
      <c r="C42" s="268" t="s">
        <v>106</v>
      </c>
      <c r="D42" s="182"/>
      <c r="E42" s="113">
        <v>46.989877464038358</v>
      </c>
      <c r="F42" s="115">
        <v>882</v>
      </c>
      <c r="G42" s="114">
        <v>922</v>
      </c>
      <c r="H42" s="114">
        <v>886</v>
      </c>
      <c r="I42" s="114">
        <v>862</v>
      </c>
      <c r="J42" s="140">
        <v>854</v>
      </c>
      <c r="K42" s="114">
        <v>28</v>
      </c>
      <c r="L42" s="116">
        <v>3.278688524590164</v>
      </c>
    </row>
    <row r="43" spans="1:12" s="110" customFormat="1" ht="15" customHeight="1" x14ac:dyDescent="0.2">
      <c r="A43" s="120"/>
      <c r="B43" s="119"/>
      <c r="C43" s="268" t="s">
        <v>107</v>
      </c>
      <c r="D43" s="182"/>
      <c r="E43" s="113">
        <v>53.010122535961642</v>
      </c>
      <c r="F43" s="115">
        <v>995</v>
      </c>
      <c r="G43" s="114">
        <v>1016</v>
      </c>
      <c r="H43" s="114">
        <v>1011</v>
      </c>
      <c r="I43" s="114">
        <v>997</v>
      </c>
      <c r="J43" s="140">
        <v>972</v>
      </c>
      <c r="K43" s="114">
        <v>23</v>
      </c>
      <c r="L43" s="116">
        <v>2.3662551440329218</v>
      </c>
    </row>
    <row r="44" spans="1:12" s="110" customFormat="1" ht="15" customHeight="1" x14ac:dyDescent="0.2">
      <c r="A44" s="120"/>
      <c r="B44" s="119" t="s">
        <v>205</v>
      </c>
      <c r="C44" s="268"/>
      <c r="D44" s="182"/>
      <c r="E44" s="113">
        <v>25.728170461979378</v>
      </c>
      <c r="F44" s="115">
        <v>8259</v>
      </c>
      <c r="G44" s="114">
        <v>8888</v>
      </c>
      <c r="H44" s="114">
        <v>8884</v>
      </c>
      <c r="I44" s="114">
        <v>8952</v>
      </c>
      <c r="J44" s="140">
        <v>9967</v>
      </c>
      <c r="K44" s="114">
        <v>-1708</v>
      </c>
      <c r="L44" s="116">
        <v>-17.136550617036221</v>
      </c>
    </row>
    <row r="45" spans="1:12" s="110" customFormat="1" ht="15" customHeight="1" x14ac:dyDescent="0.2">
      <c r="A45" s="120"/>
      <c r="B45" s="119"/>
      <c r="C45" s="268" t="s">
        <v>106</v>
      </c>
      <c r="D45" s="182"/>
      <c r="E45" s="113">
        <v>35.101101828308515</v>
      </c>
      <c r="F45" s="115">
        <v>2899</v>
      </c>
      <c r="G45" s="114">
        <v>3136</v>
      </c>
      <c r="H45" s="114">
        <v>3126</v>
      </c>
      <c r="I45" s="114">
        <v>3152</v>
      </c>
      <c r="J45" s="140">
        <v>3759</v>
      </c>
      <c r="K45" s="114">
        <v>-860</v>
      </c>
      <c r="L45" s="116">
        <v>-22.878425113061983</v>
      </c>
    </row>
    <row r="46" spans="1:12" s="110" customFormat="1" ht="15" customHeight="1" x14ac:dyDescent="0.2">
      <c r="A46" s="123"/>
      <c r="B46" s="124"/>
      <c r="C46" s="260" t="s">
        <v>107</v>
      </c>
      <c r="D46" s="261"/>
      <c r="E46" s="125">
        <v>64.898898171691485</v>
      </c>
      <c r="F46" s="143">
        <v>5360</v>
      </c>
      <c r="G46" s="144">
        <v>5752</v>
      </c>
      <c r="H46" s="144">
        <v>5758</v>
      </c>
      <c r="I46" s="144">
        <v>5800</v>
      </c>
      <c r="J46" s="145">
        <v>6208</v>
      </c>
      <c r="K46" s="144">
        <v>-848</v>
      </c>
      <c r="L46" s="146">
        <v>-13.659793814432989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32101</v>
      </c>
      <c r="E11" s="114">
        <v>33554</v>
      </c>
      <c r="F11" s="114">
        <v>33345</v>
      </c>
      <c r="G11" s="114">
        <v>33600</v>
      </c>
      <c r="H11" s="140">
        <v>34656</v>
      </c>
      <c r="I11" s="115">
        <v>-2555</v>
      </c>
      <c r="J11" s="116">
        <v>-7.3724607571560483</v>
      </c>
    </row>
    <row r="12" spans="1:15" s="110" customFormat="1" ht="24.95" customHeight="1" x14ac:dyDescent="0.2">
      <c r="A12" s="193" t="s">
        <v>132</v>
      </c>
      <c r="B12" s="194" t="s">
        <v>133</v>
      </c>
      <c r="C12" s="113">
        <v>0.39251113672471261</v>
      </c>
      <c r="D12" s="115">
        <v>126</v>
      </c>
      <c r="E12" s="114">
        <v>125</v>
      </c>
      <c r="F12" s="114">
        <v>135</v>
      </c>
      <c r="G12" s="114">
        <v>149</v>
      </c>
      <c r="H12" s="140">
        <v>117</v>
      </c>
      <c r="I12" s="115">
        <v>9</v>
      </c>
      <c r="J12" s="116">
        <v>7.6923076923076925</v>
      </c>
    </row>
    <row r="13" spans="1:15" s="110" customFormat="1" ht="24.95" customHeight="1" x14ac:dyDescent="0.2">
      <c r="A13" s="193" t="s">
        <v>134</v>
      </c>
      <c r="B13" s="199" t="s">
        <v>214</v>
      </c>
      <c r="C13" s="113">
        <v>0.22117691037662379</v>
      </c>
      <c r="D13" s="115">
        <v>71</v>
      </c>
      <c r="E13" s="114">
        <v>71</v>
      </c>
      <c r="F13" s="114">
        <v>73</v>
      </c>
      <c r="G13" s="114">
        <v>75</v>
      </c>
      <c r="H13" s="140">
        <v>73</v>
      </c>
      <c r="I13" s="115">
        <v>-2</v>
      </c>
      <c r="J13" s="116">
        <v>-2.7397260273972601</v>
      </c>
    </row>
    <row r="14" spans="1:15" s="287" customFormat="1" ht="24.95" customHeight="1" x14ac:dyDescent="0.2">
      <c r="A14" s="193" t="s">
        <v>215</v>
      </c>
      <c r="B14" s="199" t="s">
        <v>137</v>
      </c>
      <c r="C14" s="113">
        <v>3.8285411669418399</v>
      </c>
      <c r="D14" s="115">
        <v>1229</v>
      </c>
      <c r="E14" s="114">
        <v>1265</v>
      </c>
      <c r="F14" s="114">
        <v>1263</v>
      </c>
      <c r="G14" s="114">
        <v>1221</v>
      </c>
      <c r="H14" s="140">
        <v>1173</v>
      </c>
      <c r="I14" s="115">
        <v>56</v>
      </c>
      <c r="J14" s="116">
        <v>4.7740835464620632</v>
      </c>
      <c r="K14" s="110"/>
      <c r="L14" s="110"/>
      <c r="M14" s="110"/>
      <c r="N14" s="110"/>
      <c r="O14" s="110"/>
    </row>
    <row r="15" spans="1:15" s="110" customFormat="1" ht="24.95" customHeight="1" x14ac:dyDescent="0.2">
      <c r="A15" s="193" t="s">
        <v>216</v>
      </c>
      <c r="B15" s="199" t="s">
        <v>217</v>
      </c>
      <c r="C15" s="113">
        <v>1.3519828042740101</v>
      </c>
      <c r="D15" s="115">
        <v>434</v>
      </c>
      <c r="E15" s="114">
        <v>462</v>
      </c>
      <c r="F15" s="114">
        <v>455</v>
      </c>
      <c r="G15" s="114">
        <v>451</v>
      </c>
      <c r="H15" s="140">
        <v>441</v>
      </c>
      <c r="I15" s="115">
        <v>-7</v>
      </c>
      <c r="J15" s="116">
        <v>-1.5873015873015872</v>
      </c>
    </row>
    <row r="16" spans="1:15" s="287" customFormat="1" ht="24.95" customHeight="1" x14ac:dyDescent="0.2">
      <c r="A16" s="193" t="s">
        <v>218</v>
      </c>
      <c r="B16" s="199" t="s">
        <v>141</v>
      </c>
      <c r="C16" s="113">
        <v>1.8379489735522259</v>
      </c>
      <c r="D16" s="115">
        <v>590</v>
      </c>
      <c r="E16" s="114">
        <v>595</v>
      </c>
      <c r="F16" s="114">
        <v>592</v>
      </c>
      <c r="G16" s="114">
        <v>572</v>
      </c>
      <c r="H16" s="140">
        <v>557</v>
      </c>
      <c r="I16" s="115">
        <v>33</v>
      </c>
      <c r="J16" s="116">
        <v>5.9245960502693</v>
      </c>
      <c r="K16" s="110"/>
      <c r="L16" s="110"/>
      <c r="M16" s="110"/>
      <c r="N16" s="110"/>
      <c r="O16" s="110"/>
    </row>
    <row r="17" spans="1:15" s="110" customFormat="1" ht="24.95" customHeight="1" x14ac:dyDescent="0.2">
      <c r="A17" s="193" t="s">
        <v>142</v>
      </c>
      <c r="B17" s="199" t="s">
        <v>220</v>
      </c>
      <c r="C17" s="113">
        <v>0.63860938911560383</v>
      </c>
      <c r="D17" s="115">
        <v>205</v>
      </c>
      <c r="E17" s="114">
        <v>208</v>
      </c>
      <c r="F17" s="114">
        <v>216</v>
      </c>
      <c r="G17" s="114">
        <v>198</v>
      </c>
      <c r="H17" s="140">
        <v>175</v>
      </c>
      <c r="I17" s="115">
        <v>30</v>
      </c>
      <c r="J17" s="116">
        <v>17.142857142857142</v>
      </c>
    </row>
    <row r="18" spans="1:15" s="287" customFormat="1" ht="24.95" customHeight="1" x14ac:dyDescent="0.2">
      <c r="A18" s="201" t="s">
        <v>144</v>
      </c>
      <c r="B18" s="202" t="s">
        <v>145</v>
      </c>
      <c r="C18" s="113">
        <v>4.8814678670446403</v>
      </c>
      <c r="D18" s="115">
        <v>1567</v>
      </c>
      <c r="E18" s="114">
        <v>1574</v>
      </c>
      <c r="F18" s="114">
        <v>1634</v>
      </c>
      <c r="G18" s="114">
        <v>1597</v>
      </c>
      <c r="H18" s="140">
        <v>1535</v>
      </c>
      <c r="I18" s="115">
        <v>32</v>
      </c>
      <c r="J18" s="116">
        <v>2.0846905537459284</v>
      </c>
      <c r="K18" s="110"/>
      <c r="L18" s="110"/>
      <c r="M18" s="110"/>
      <c r="N18" s="110"/>
      <c r="O18" s="110"/>
    </row>
    <row r="19" spans="1:15" s="110" customFormat="1" ht="24.95" customHeight="1" x14ac:dyDescent="0.2">
      <c r="A19" s="193" t="s">
        <v>146</v>
      </c>
      <c r="B19" s="199" t="s">
        <v>147</v>
      </c>
      <c r="C19" s="113">
        <v>17.986978598797545</v>
      </c>
      <c r="D19" s="115">
        <v>5774</v>
      </c>
      <c r="E19" s="114">
        <v>5948</v>
      </c>
      <c r="F19" s="114">
        <v>5839</v>
      </c>
      <c r="G19" s="114">
        <v>5960</v>
      </c>
      <c r="H19" s="140">
        <v>5910</v>
      </c>
      <c r="I19" s="115">
        <v>-136</v>
      </c>
      <c r="J19" s="116">
        <v>-2.3011844331641287</v>
      </c>
    </row>
    <row r="20" spans="1:15" s="287" customFormat="1" ht="24.95" customHeight="1" x14ac:dyDescent="0.2">
      <c r="A20" s="193" t="s">
        <v>148</v>
      </c>
      <c r="B20" s="199" t="s">
        <v>149</v>
      </c>
      <c r="C20" s="113">
        <v>3.3425749976636241</v>
      </c>
      <c r="D20" s="115">
        <v>1073</v>
      </c>
      <c r="E20" s="114">
        <v>1127</v>
      </c>
      <c r="F20" s="114">
        <v>1102</v>
      </c>
      <c r="G20" s="114">
        <v>1121</v>
      </c>
      <c r="H20" s="140">
        <v>1155</v>
      </c>
      <c r="I20" s="115">
        <v>-82</v>
      </c>
      <c r="J20" s="116">
        <v>-7.0995670995670999</v>
      </c>
      <c r="K20" s="110"/>
      <c r="L20" s="110"/>
      <c r="M20" s="110"/>
      <c r="N20" s="110"/>
      <c r="O20" s="110"/>
    </row>
    <row r="21" spans="1:15" s="110" customFormat="1" ht="24.95" customHeight="1" x14ac:dyDescent="0.2">
      <c r="A21" s="201" t="s">
        <v>150</v>
      </c>
      <c r="B21" s="202" t="s">
        <v>151</v>
      </c>
      <c r="C21" s="113">
        <v>10.495000155758387</v>
      </c>
      <c r="D21" s="115">
        <v>3369</v>
      </c>
      <c r="E21" s="114">
        <v>3893</v>
      </c>
      <c r="F21" s="114">
        <v>3843</v>
      </c>
      <c r="G21" s="114">
        <v>3925</v>
      </c>
      <c r="H21" s="140">
        <v>3815</v>
      </c>
      <c r="I21" s="115">
        <v>-446</v>
      </c>
      <c r="J21" s="116">
        <v>-11.690694626474443</v>
      </c>
    </row>
    <row r="22" spans="1:15" s="110" customFormat="1" ht="24.95" customHeight="1" x14ac:dyDescent="0.2">
      <c r="A22" s="201" t="s">
        <v>152</v>
      </c>
      <c r="B22" s="199" t="s">
        <v>153</v>
      </c>
      <c r="C22" s="113">
        <v>1.1370362294009533</v>
      </c>
      <c r="D22" s="115">
        <v>365</v>
      </c>
      <c r="E22" s="114">
        <v>379</v>
      </c>
      <c r="F22" s="114">
        <v>376</v>
      </c>
      <c r="G22" s="114">
        <v>345</v>
      </c>
      <c r="H22" s="140">
        <v>339</v>
      </c>
      <c r="I22" s="115">
        <v>26</v>
      </c>
      <c r="J22" s="116">
        <v>7.6696165191740411</v>
      </c>
    </row>
    <row r="23" spans="1:15" s="110" customFormat="1" ht="24.95" customHeight="1" x14ac:dyDescent="0.2">
      <c r="A23" s="193" t="s">
        <v>154</v>
      </c>
      <c r="B23" s="199" t="s">
        <v>155</v>
      </c>
      <c r="C23" s="113">
        <v>0.94701099654216381</v>
      </c>
      <c r="D23" s="115">
        <v>304</v>
      </c>
      <c r="E23" s="114">
        <v>313</v>
      </c>
      <c r="F23" s="114">
        <v>297</v>
      </c>
      <c r="G23" s="114">
        <v>295</v>
      </c>
      <c r="H23" s="140">
        <v>291</v>
      </c>
      <c r="I23" s="115">
        <v>13</v>
      </c>
      <c r="J23" s="116">
        <v>4.4673539518900345</v>
      </c>
    </row>
    <row r="24" spans="1:15" s="110" customFormat="1" ht="24.95" customHeight="1" x14ac:dyDescent="0.2">
      <c r="A24" s="193" t="s">
        <v>156</v>
      </c>
      <c r="B24" s="199" t="s">
        <v>221</v>
      </c>
      <c r="C24" s="113">
        <v>10.523036665524439</v>
      </c>
      <c r="D24" s="115">
        <v>3378</v>
      </c>
      <c r="E24" s="114">
        <v>3423</v>
      </c>
      <c r="F24" s="114">
        <v>3434</v>
      </c>
      <c r="G24" s="114">
        <v>3378</v>
      </c>
      <c r="H24" s="140">
        <v>4913</v>
      </c>
      <c r="I24" s="115">
        <v>-1535</v>
      </c>
      <c r="J24" s="116">
        <v>-31.243639324241808</v>
      </c>
    </row>
    <row r="25" spans="1:15" s="110" customFormat="1" ht="24.95" customHeight="1" x14ac:dyDescent="0.2">
      <c r="A25" s="193" t="s">
        <v>222</v>
      </c>
      <c r="B25" s="204" t="s">
        <v>159</v>
      </c>
      <c r="C25" s="113">
        <v>18.578860471636396</v>
      </c>
      <c r="D25" s="115">
        <v>5964</v>
      </c>
      <c r="E25" s="114">
        <v>6226</v>
      </c>
      <c r="F25" s="114">
        <v>6152</v>
      </c>
      <c r="G25" s="114">
        <v>6237</v>
      </c>
      <c r="H25" s="140">
        <v>6168</v>
      </c>
      <c r="I25" s="115">
        <v>-204</v>
      </c>
      <c r="J25" s="116">
        <v>-3.3073929961089492</v>
      </c>
    </row>
    <row r="26" spans="1:15" s="110" customFormat="1" ht="24.95" customHeight="1" x14ac:dyDescent="0.2">
      <c r="A26" s="201">
        <v>782.78300000000002</v>
      </c>
      <c r="B26" s="203" t="s">
        <v>160</v>
      </c>
      <c r="C26" s="113">
        <v>0.9096289835207626</v>
      </c>
      <c r="D26" s="115">
        <v>292</v>
      </c>
      <c r="E26" s="114">
        <v>266</v>
      </c>
      <c r="F26" s="114">
        <v>270</v>
      </c>
      <c r="G26" s="114">
        <v>279</v>
      </c>
      <c r="H26" s="140">
        <v>286</v>
      </c>
      <c r="I26" s="115">
        <v>6</v>
      </c>
      <c r="J26" s="116">
        <v>2.0979020979020979</v>
      </c>
    </row>
    <row r="27" spans="1:15" s="110" customFormat="1" ht="24.95" customHeight="1" x14ac:dyDescent="0.2">
      <c r="A27" s="193" t="s">
        <v>161</v>
      </c>
      <c r="B27" s="199" t="s">
        <v>162</v>
      </c>
      <c r="C27" s="113">
        <v>0.19002523285878944</v>
      </c>
      <c r="D27" s="115">
        <v>61</v>
      </c>
      <c r="E27" s="114">
        <v>63</v>
      </c>
      <c r="F27" s="114">
        <v>63</v>
      </c>
      <c r="G27" s="114">
        <v>69</v>
      </c>
      <c r="H27" s="140">
        <v>70</v>
      </c>
      <c r="I27" s="115">
        <v>-9</v>
      </c>
      <c r="J27" s="116">
        <v>-12.857142857142858</v>
      </c>
    </row>
    <row r="28" spans="1:15" s="110" customFormat="1" ht="24.95" customHeight="1" x14ac:dyDescent="0.2">
      <c r="A28" s="193" t="s">
        <v>163</v>
      </c>
      <c r="B28" s="199" t="s">
        <v>164</v>
      </c>
      <c r="C28" s="113">
        <v>1.8940219930843276</v>
      </c>
      <c r="D28" s="115">
        <v>608</v>
      </c>
      <c r="E28" s="114">
        <v>671</v>
      </c>
      <c r="F28" s="114">
        <v>640</v>
      </c>
      <c r="G28" s="114">
        <v>665</v>
      </c>
      <c r="H28" s="140">
        <v>617</v>
      </c>
      <c r="I28" s="115">
        <v>-9</v>
      </c>
      <c r="J28" s="116">
        <v>-1.4586709886547813</v>
      </c>
    </row>
    <row r="29" spans="1:15" s="110" customFormat="1" ht="24.95" customHeight="1" x14ac:dyDescent="0.2">
      <c r="A29" s="193">
        <v>86</v>
      </c>
      <c r="B29" s="199" t="s">
        <v>165</v>
      </c>
      <c r="C29" s="113">
        <v>5.68829631475655</v>
      </c>
      <c r="D29" s="115">
        <v>1826</v>
      </c>
      <c r="E29" s="114">
        <v>1844</v>
      </c>
      <c r="F29" s="114">
        <v>1843</v>
      </c>
      <c r="G29" s="114">
        <v>1863</v>
      </c>
      <c r="H29" s="140">
        <v>1851</v>
      </c>
      <c r="I29" s="115">
        <v>-25</v>
      </c>
      <c r="J29" s="116">
        <v>-1.3506212857914641</v>
      </c>
    </row>
    <row r="30" spans="1:15" s="110" customFormat="1" ht="24.95" customHeight="1" x14ac:dyDescent="0.2">
      <c r="A30" s="193">
        <v>87.88</v>
      </c>
      <c r="B30" s="204" t="s">
        <v>166</v>
      </c>
      <c r="C30" s="113">
        <v>5.6602598049904991</v>
      </c>
      <c r="D30" s="115">
        <v>1817</v>
      </c>
      <c r="E30" s="114">
        <v>1796</v>
      </c>
      <c r="F30" s="114">
        <v>1800</v>
      </c>
      <c r="G30" s="114">
        <v>1826</v>
      </c>
      <c r="H30" s="140">
        <v>1811</v>
      </c>
      <c r="I30" s="115">
        <v>6</v>
      </c>
      <c r="J30" s="116">
        <v>0.33130866924351188</v>
      </c>
    </row>
    <row r="31" spans="1:15" s="110" customFormat="1" ht="24.95" customHeight="1" x14ac:dyDescent="0.2">
      <c r="A31" s="193" t="s">
        <v>167</v>
      </c>
      <c r="B31" s="199" t="s">
        <v>168</v>
      </c>
      <c r="C31" s="113">
        <v>13.323572474377745</v>
      </c>
      <c r="D31" s="115">
        <v>4277</v>
      </c>
      <c r="E31" s="114">
        <v>4570</v>
      </c>
      <c r="F31" s="114">
        <v>4580</v>
      </c>
      <c r="G31" s="114">
        <v>4594</v>
      </c>
      <c r="H31" s="140">
        <v>4531</v>
      </c>
      <c r="I31" s="115">
        <v>-254</v>
      </c>
      <c r="J31" s="116">
        <v>-5.6058265283601854</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0.39251113672471261</v>
      </c>
      <c r="D34" s="115">
        <v>126</v>
      </c>
      <c r="E34" s="114">
        <v>125</v>
      </c>
      <c r="F34" s="114">
        <v>135</v>
      </c>
      <c r="G34" s="114">
        <v>149</v>
      </c>
      <c r="H34" s="140">
        <v>117</v>
      </c>
      <c r="I34" s="115">
        <v>9</v>
      </c>
      <c r="J34" s="116">
        <v>7.6923076923076925</v>
      </c>
    </row>
    <row r="35" spans="1:10" s="110" customFormat="1" ht="24.95" customHeight="1" x14ac:dyDescent="0.2">
      <c r="A35" s="292" t="s">
        <v>171</v>
      </c>
      <c r="B35" s="293" t="s">
        <v>172</v>
      </c>
      <c r="C35" s="113">
        <v>8.9311859443631043</v>
      </c>
      <c r="D35" s="115">
        <v>2867</v>
      </c>
      <c r="E35" s="114">
        <v>2910</v>
      </c>
      <c r="F35" s="114">
        <v>2970</v>
      </c>
      <c r="G35" s="114">
        <v>2893</v>
      </c>
      <c r="H35" s="140">
        <v>2781</v>
      </c>
      <c r="I35" s="115">
        <v>86</v>
      </c>
      <c r="J35" s="116">
        <v>3.0924128011506653</v>
      </c>
    </row>
    <row r="36" spans="1:10" s="110" customFormat="1" ht="24.95" customHeight="1" x14ac:dyDescent="0.2">
      <c r="A36" s="294" t="s">
        <v>173</v>
      </c>
      <c r="B36" s="295" t="s">
        <v>174</v>
      </c>
      <c r="C36" s="125">
        <v>90.676302918912185</v>
      </c>
      <c r="D36" s="143">
        <v>29108</v>
      </c>
      <c r="E36" s="144">
        <v>30519</v>
      </c>
      <c r="F36" s="144">
        <v>30239</v>
      </c>
      <c r="G36" s="144">
        <v>30557</v>
      </c>
      <c r="H36" s="145">
        <v>31757</v>
      </c>
      <c r="I36" s="143">
        <v>-2649</v>
      </c>
      <c r="J36" s="146">
        <v>-8.3414680227981233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32101</v>
      </c>
      <c r="F11" s="264">
        <v>33554</v>
      </c>
      <c r="G11" s="264">
        <v>33345</v>
      </c>
      <c r="H11" s="264">
        <v>33600</v>
      </c>
      <c r="I11" s="265">
        <v>34656</v>
      </c>
      <c r="J11" s="263">
        <v>-2555</v>
      </c>
      <c r="K11" s="266">
        <v>-7.3724607571560483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45.493909847045266</v>
      </c>
      <c r="E13" s="115">
        <v>14604</v>
      </c>
      <c r="F13" s="114">
        <v>15175</v>
      </c>
      <c r="G13" s="114">
        <v>15130</v>
      </c>
      <c r="H13" s="114">
        <v>15184</v>
      </c>
      <c r="I13" s="140">
        <v>16410</v>
      </c>
      <c r="J13" s="115">
        <v>-1806</v>
      </c>
      <c r="K13" s="116">
        <v>-11.005484460694698</v>
      </c>
    </row>
    <row r="14" spans="1:15" ht="15.95" customHeight="1" x14ac:dyDescent="0.2">
      <c r="A14" s="306" t="s">
        <v>230</v>
      </c>
      <c r="B14" s="307"/>
      <c r="C14" s="308"/>
      <c r="D14" s="113">
        <v>42.279056727204761</v>
      </c>
      <c r="E14" s="115">
        <v>13572</v>
      </c>
      <c r="F14" s="114">
        <v>14255</v>
      </c>
      <c r="G14" s="114">
        <v>14173</v>
      </c>
      <c r="H14" s="114">
        <v>14353</v>
      </c>
      <c r="I14" s="140">
        <v>14300</v>
      </c>
      <c r="J14" s="115">
        <v>-728</v>
      </c>
      <c r="K14" s="116">
        <v>-5.0909090909090908</v>
      </c>
    </row>
    <row r="15" spans="1:15" ht="15.95" customHeight="1" x14ac:dyDescent="0.2">
      <c r="A15" s="306" t="s">
        <v>231</v>
      </c>
      <c r="B15" s="307"/>
      <c r="C15" s="308"/>
      <c r="D15" s="113">
        <v>4.8067038410018377</v>
      </c>
      <c r="E15" s="115">
        <v>1543</v>
      </c>
      <c r="F15" s="114">
        <v>1594</v>
      </c>
      <c r="G15" s="114">
        <v>1590</v>
      </c>
      <c r="H15" s="114">
        <v>1539</v>
      </c>
      <c r="I15" s="140">
        <v>1538</v>
      </c>
      <c r="J15" s="115">
        <v>5</v>
      </c>
      <c r="K15" s="116">
        <v>0.32509752925877761</v>
      </c>
    </row>
    <row r="16" spans="1:15" ht="15.95" customHeight="1" x14ac:dyDescent="0.2">
      <c r="A16" s="306" t="s">
        <v>232</v>
      </c>
      <c r="B16" s="307"/>
      <c r="C16" s="308"/>
      <c r="D16" s="113">
        <v>2.7600386280801219</v>
      </c>
      <c r="E16" s="115">
        <v>886</v>
      </c>
      <c r="F16" s="114">
        <v>932</v>
      </c>
      <c r="G16" s="114">
        <v>879</v>
      </c>
      <c r="H16" s="114">
        <v>911</v>
      </c>
      <c r="I16" s="140">
        <v>838</v>
      </c>
      <c r="J16" s="115">
        <v>48</v>
      </c>
      <c r="K16" s="116">
        <v>5.7279236276849641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0.37070496246222862</v>
      </c>
      <c r="E18" s="115">
        <v>119</v>
      </c>
      <c r="F18" s="114">
        <v>118</v>
      </c>
      <c r="G18" s="114">
        <v>136</v>
      </c>
      <c r="H18" s="114">
        <v>135</v>
      </c>
      <c r="I18" s="140">
        <v>138</v>
      </c>
      <c r="J18" s="115">
        <v>-19</v>
      </c>
      <c r="K18" s="116">
        <v>-13.768115942028986</v>
      </c>
    </row>
    <row r="19" spans="1:11" ht="14.1" customHeight="1" x14ac:dyDescent="0.2">
      <c r="A19" s="306" t="s">
        <v>235</v>
      </c>
      <c r="B19" s="307" t="s">
        <v>236</v>
      </c>
      <c r="C19" s="308"/>
      <c r="D19" s="113">
        <v>0.186910065107006</v>
      </c>
      <c r="E19" s="115">
        <v>60</v>
      </c>
      <c r="F19" s="114">
        <v>61</v>
      </c>
      <c r="G19" s="114">
        <v>71</v>
      </c>
      <c r="H19" s="114">
        <v>68</v>
      </c>
      <c r="I19" s="140">
        <v>66</v>
      </c>
      <c r="J19" s="115">
        <v>-6</v>
      </c>
      <c r="K19" s="116">
        <v>-9.0909090909090917</v>
      </c>
    </row>
    <row r="20" spans="1:11" ht="14.1" customHeight="1" x14ac:dyDescent="0.2">
      <c r="A20" s="306">
        <v>12</v>
      </c>
      <c r="B20" s="307" t="s">
        <v>237</v>
      </c>
      <c r="C20" s="308"/>
      <c r="D20" s="113">
        <v>1.1089997196349024</v>
      </c>
      <c r="E20" s="115">
        <v>356</v>
      </c>
      <c r="F20" s="114">
        <v>350</v>
      </c>
      <c r="G20" s="114">
        <v>369</v>
      </c>
      <c r="H20" s="114">
        <v>352</v>
      </c>
      <c r="I20" s="140">
        <v>328</v>
      </c>
      <c r="J20" s="115">
        <v>28</v>
      </c>
      <c r="K20" s="116">
        <v>8.536585365853659</v>
      </c>
    </row>
    <row r="21" spans="1:11" ht="14.1" customHeight="1" x14ac:dyDescent="0.2">
      <c r="A21" s="306">
        <v>21</v>
      </c>
      <c r="B21" s="307" t="s">
        <v>238</v>
      </c>
      <c r="C21" s="308"/>
      <c r="D21" s="113">
        <v>0.1028005358088533</v>
      </c>
      <c r="E21" s="115">
        <v>33</v>
      </c>
      <c r="F21" s="114">
        <v>31</v>
      </c>
      <c r="G21" s="114">
        <v>41</v>
      </c>
      <c r="H21" s="114">
        <v>44</v>
      </c>
      <c r="I21" s="140">
        <v>43</v>
      </c>
      <c r="J21" s="115">
        <v>-10</v>
      </c>
      <c r="K21" s="116">
        <v>-23.255813953488371</v>
      </c>
    </row>
    <row r="22" spans="1:11" ht="14.1" customHeight="1" x14ac:dyDescent="0.2">
      <c r="A22" s="306">
        <v>22</v>
      </c>
      <c r="B22" s="307" t="s">
        <v>239</v>
      </c>
      <c r="C22" s="308"/>
      <c r="D22" s="113">
        <v>0.39874147222827949</v>
      </c>
      <c r="E22" s="115">
        <v>128</v>
      </c>
      <c r="F22" s="114">
        <v>121</v>
      </c>
      <c r="G22" s="114">
        <v>132</v>
      </c>
      <c r="H22" s="114">
        <v>130</v>
      </c>
      <c r="I22" s="140">
        <v>128</v>
      </c>
      <c r="J22" s="115">
        <v>0</v>
      </c>
      <c r="K22" s="116">
        <v>0</v>
      </c>
    </row>
    <row r="23" spans="1:11" ht="14.1" customHeight="1" x14ac:dyDescent="0.2">
      <c r="A23" s="306">
        <v>23</v>
      </c>
      <c r="B23" s="307" t="s">
        <v>240</v>
      </c>
      <c r="C23" s="308"/>
      <c r="D23" s="113">
        <v>0.1682190585963054</v>
      </c>
      <c r="E23" s="115">
        <v>54</v>
      </c>
      <c r="F23" s="114">
        <v>66</v>
      </c>
      <c r="G23" s="114">
        <v>72</v>
      </c>
      <c r="H23" s="114">
        <v>75</v>
      </c>
      <c r="I23" s="140">
        <v>77</v>
      </c>
      <c r="J23" s="115">
        <v>-23</v>
      </c>
      <c r="K23" s="116">
        <v>-29.870129870129869</v>
      </c>
    </row>
    <row r="24" spans="1:11" ht="14.1" customHeight="1" x14ac:dyDescent="0.2">
      <c r="A24" s="306">
        <v>24</v>
      </c>
      <c r="B24" s="307" t="s">
        <v>241</v>
      </c>
      <c r="C24" s="308"/>
      <c r="D24" s="113">
        <v>0.78190710569764177</v>
      </c>
      <c r="E24" s="115">
        <v>251</v>
      </c>
      <c r="F24" s="114">
        <v>245</v>
      </c>
      <c r="G24" s="114">
        <v>261</v>
      </c>
      <c r="H24" s="114">
        <v>259</v>
      </c>
      <c r="I24" s="140">
        <v>260</v>
      </c>
      <c r="J24" s="115">
        <v>-9</v>
      </c>
      <c r="K24" s="116">
        <v>-3.4615384615384617</v>
      </c>
    </row>
    <row r="25" spans="1:11" ht="14.1" customHeight="1" x14ac:dyDescent="0.2">
      <c r="A25" s="306">
        <v>25</v>
      </c>
      <c r="B25" s="307" t="s">
        <v>242</v>
      </c>
      <c r="C25" s="308"/>
      <c r="D25" s="113">
        <v>1.1339210616491697</v>
      </c>
      <c r="E25" s="115">
        <v>364</v>
      </c>
      <c r="F25" s="114">
        <v>389</v>
      </c>
      <c r="G25" s="114">
        <v>392</v>
      </c>
      <c r="H25" s="114">
        <v>401</v>
      </c>
      <c r="I25" s="140">
        <v>409</v>
      </c>
      <c r="J25" s="115">
        <v>-45</v>
      </c>
      <c r="K25" s="116">
        <v>-11.002444987775061</v>
      </c>
    </row>
    <row r="26" spans="1:11" ht="14.1" customHeight="1" x14ac:dyDescent="0.2">
      <c r="A26" s="306">
        <v>26</v>
      </c>
      <c r="B26" s="307" t="s">
        <v>243</v>
      </c>
      <c r="C26" s="308"/>
      <c r="D26" s="113">
        <v>0.63860938911560383</v>
      </c>
      <c r="E26" s="115">
        <v>205</v>
      </c>
      <c r="F26" s="114">
        <v>205</v>
      </c>
      <c r="G26" s="114">
        <v>201</v>
      </c>
      <c r="H26" s="114">
        <v>201</v>
      </c>
      <c r="I26" s="140">
        <v>196</v>
      </c>
      <c r="J26" s="115">
        <v>9</v>
      </c>
      <c r="K26" s="116">
        <v>4.591836734693878</v>
      </c>
    </row>
    <row r="27" spans="1:11" ht="14.1" customHeight="1" x14ac:dyDescent="0.2">
      <c r="A27" s="306">
        <v>27</v>
      </c>
      <c r="B27" s="307" t="s">
        <v>244</v>
      </c>
      <c r="C27" s="308"/>
      <c r="D27" s="113">
        <v>0.23363758138375751</v>
      </c>
      <c r="E27" s="115">
        <v>75</v>
      </c>
      <c r="F27" s="114">
        <v>78</v>
      </c>
      <c r="G27" s="114">
        <v>81</v>
      </c>
      <c r="H27" s="114">
        <v>80</v>
      </c>
      <c r="I27" s="140">
        <v>82</v>
      </c>
      <c r="J27" s="115">
        <v>-7</v>
      </c>
      <c r="K27" s="116">
        <v>-8.536585365853659</v>
      </c>
    </row>
    <row r="28" spans="1:11" ht="14.1" customHeight="1" x14ac:dyDescent="0.2">
      <c r="A28" s="306">
        <v>28</v>
      </c>
      <c r="B28" s="307" t="s">
        <v>245</v>
      </c>
      <c r="C28" s="308"/>
      <c r="D28" s="113">
        <v>0.36758979471044517</v>
      </c>
      <c r="E28" s="115">
        <v>118</v>
      </c>
      <c r="F28" s="114">
        <v>118</v>
      </c>
      <c r="G28" s="114">
        <v>119</v>
      </c>
      <c r="H28" s="114">
        <v>128</v>
      </c>
      <c r="I28" s="140">
        <v>131</v>
      </c>
      <c r="J28" s="115">
        <v>-13</v>
      </c>
      <c r="K28" s="116">
        <v>-9.9236641221374047</v>
      </c>
    </row>
    <row r="29" spans="1:11" ht="14.1" customHeight="1" x14ac:dyDescent="0.2">
      <c r="A29" s="306">
        <v>29</v>
      </c>
      <c r="B29" s="307" t="s">
        <v>246</v>
      </c>
      <c r="C29" s="308"/>
      <c r="D29" s="113">
        <v>2.4391763496464285</v>
      </c>
      <c r="E29" s="115">
        <v>783</v>
      </c>
      <c r="F29" s="114">
        <v>900</v>
      </c>
      <c r="G29" s="114">
        <v>874</v>
      </c>
      <c r="H29" s="114">
        <v>902</v>
      </c>
      <c r="I29" s="140">
        <v>886</v>
      </c>
      <c r="J29" s="115">
        <v>-103</v>
      </c>
      <c r="K29" s="116">
        <v>-11.62528216704289</v>
      </c>
    </row>
    <row r="30" spans="1:11" ht="14.1" customHeight="1" x14ac:dyDescent="0.2">
      <c r="A30" s="306" t="s">
        <v>247</v>
      </c>
      <c r="B30" s="307" t="s">
        <v>248</v>
      </c>
      <c r="C30" s="308"/>
      <c r="D30" s="113" t="s">
        <v>514</v>
      </c>
      <c r="E30" s="115" t="s">
        <v>514</v>
      </c>
      <c r="F30" s="114">
        <v>127</v>
      </c>
      <c r="G30" s="114">
        <v>124</v>
      </c>
      <c r="H30" s="114">
        <v>123</v>
      </c>
      <c r="I30" s="140">
        <v>124</v>
      </c>
      <c r="J30" s="115" t="s">
        <v>514</v>
      </c>
      <c r="K30" s="116" t="s">
        <v>514</v>
      </c>
    </row>
    <row r="31" spans="1:11" ht="14.1" customHeight="1" x14ac:dyDescent="0.2">
      <c r="A31" s="306" t="s">
        <v>249</v>
      </c>
      <c r="B31" s="307" t="s">
        <v>250</v>
      </c>
      <c r="C31" s="308"/>
      <c r="D31" s="113">
        <v>2.0902775614466838</v>
      </c>
      <c r="E31" s="115">
        <v>671</v>
      </c>
      <c r="F31" s="114">
        <v>770</v>
      </c>
      <c r="G31" s="114">
        <v>747</v>
      </c>
      <c r="H31" s="114">
        <v>776</v>
      </c>
      <c r="I31" s="140">
        <v>759</v>
      </c>
      <c r="J31" s="115">
        <v>-88</v>
      </c>
      <c r="K31" s="116">
        <v>-11.594202898550725</v>
      </c>
    </row>
    <row r="32" spans="1:11" ht="14.1" customHeight="1" x14ac:dyDescent="0.2">
      <c r="A32" s="306">
        <v>31</v>
      </c>
      <c r="B32" s="307" t="s">
        <v>251</v>
      </c>
      <c r="C32" s="308"/>
      <c r="D32" s="113">
        <v>0.13395221332668764</v>
      </c>
      <c r="E32" s="115">
        <v>43</v>
      </c>
      <c r="F32" s="114">
        <v>50</v>
      </c>
      <c r="G32" s="114">
        <v>51</v>
      </c>
      <c r="H32" s="114">
        <v>49</v>
      </c>
      <c r="I32" s="140">
        <v>50</v>
      </c>
      <c r="J32" s="115">
        <v>-7</v>
      </c>
      <c r="K32" s="116">
        <v>-14</v>
      </c>
    </row>
    <row r="33" spans="1:11" ht="14.1" customHeight="1" x14ac:dyDescent="0.2">
      <c r="A33" s="306">
        <v>32</v>
      </c>
      <c r="B33" s="307" t="s">
        <v>252</v>
      </c>
      <c r="C33" s="308"/>
      <c r="D33" s="113">
        <v>1.0622722033581509</v>
      </c>
      <c r="E33" s="115">
        <v>341</v>
      </c>
      <c r="F33" s="114">
        <v>360</v>
      </c>
      <c r="G33" s="114">
        <v>386</v>
      </c>
      <c r="H33" s="114">
        <v>357</v>
      </c>
      <c r="I33" s="140">
        <v>328</v>
      </c>
      <c r="J33" s="115">
        <v>13</v>
      </c>
      <c r="K33" s="116">
        <v>3.9634146341463414</v>
      </c>
    </row>
    <row r="34" spans="1:11" ht="14.1" customHeight="1" x14ac:dyDescent="0.2">
      <c r="A34" s="306">
        <v>33</v>
      </c>
      <c r="B34" s="307" t="s">
        <v>253</v>
      </c>
      <c r="C34" s="308"/>
      <c r="D34" s="113">
        <v>0.51711784679605</v>
      </c>
      <c r="E34" s="115">
        <v>166</v>
      </c>
      <c r="F34" s="114">
        <v>167</v>
      </c>
      <c r="G34" s="114">
        <v>174</v>
      </c>
      <c r="H34" s="114">
        <v>175</v>
      </c>
      <c r="I34" s="140">
        <v>175</v>
      </c>
      <c r="J34" s="115">
        <v>-9</v>
      </c>
      <c r="K34" s="116">
        <v>-5.1428571428571432</v>
      </c>
    </row>
    <row r="35" spans="1:11" ht="14.1" customHeight="1" x14ac:dyDescent="0.2">
      <c r="A35" s="306">
        <v>34</v>
      </c>
      <c r="B35" s="307" t="s">
        <v>254</v>
      </c>
      <c r="C35" s="308"/>
      <c r="D35" s="113">
        <v>3.3051929846422228</v>
      </c>
      <c r="E35" s="115">
        <v>1061</v>
      </c>
      <c r="F35" s="114">
        <v>1054</v>
      </c>
      <c r="G35" s="114">
        <v>1056</v>
      </c>
      <c r="H35" s="114">
        <v>1062</v>
      </c>
      <c r="I35" s="140">
        <v>1064</v>
      </c>
      <c r="J35" s="115">
        <v>-3</v>
      </c>
      <c r="K35" s="116">
        <v>-0.28195488721804512</v>
      </c>
    </row>
    <row r="36" spans="1:11" ht="14.1" customHeight="1" x14ac:dyDescent="0.2">
      <c r="A36" s="306">
        <v>41</v>
      </c>
      <c r="B36" s="307" t="s">
        <v>255</v>
      </c>
      <c r="C36" s="308"/>
      <c r="D36" s="113">
        <v>0.15575838758917168</v>
      </c>
      <c r="E36" s="115">
        <v>50</v>
      </c>
      <c r="F36" s="114">
        <v>49</v>
      </c>
      <c r="G36" s="114">
        <v>53</v>
      </c>
      <c r="H36" s="114">
        <v>52</v>
      </c>
      <c r="I36" s="140">
        <v>48</v>
      </c>
      <c r="J36" s="115">
        <v>2</v>
      </c>
      <c r="K36" s="116">
        <v>4.166666666666667</v>
      </c>
    </row>
    <row r="37" spans="1:11" ht="14.1" customHeight="1" x14ac:dyDescent="0.2">
      <c r="A37" s="306">
        <v>42</v>
      </c>
      <c r="B37" s="307" t="s">
        <v>256</v>
      </c>
      <c r="C37" s="308"/>
      <c r="D37" s="113">
        <v>2.4921342014267468E-2</v>
      </c>
      <c r="E37" s="115">
        <v>8</v>
      </c>
      <c r="F37" s="114">
        <v>7</v>
      </c>
      <c r="G37" s="114">
        <v>7</v>
      </c>
      <c r="H37" s="114">
        <v>9</v>
      </c>
      <c r="I37" s="140">
        <v>12</v>
      </c>
      <c r="J37" s="115">
        <v>-4</v>
      </c>
      <c r="K37" s="116">
        <v>-33.333333333333336</v>
      </c>
    </row>
    <row r="38" spans="1:11" ht="14.1" customHeight="1" x14ac:dyDescent="0.2">
      <c r="A38" s="306">
        <v>43</v>
      </c>
      <c r="B38" s="307" t="s">
        <v>257</v>
      </c>
      <c r="C38" s="308"/>
      <c r="D38" s="113">
        <v>0.36758979471044517</v>
      </c>
      <c r="E38" s="115">
        <v>118</v>
      </c>
      <c r="F38" s="114">
        <v>115</v>
      </c>
      <c r="G38" s="114">
        <v>120</v>
      </c>
      <c r="H38" s="114">
        <v>116</v>
      </c>
      <c r="I38" s="140">
        <v>104</v>
      </c>
      <c r="J38" s="115">
        <v>14</v>
      </c>
      <c r="K38" s="116">
        <v>13.461538461538462</v>
      </c>
    </row>
    <row r="39" spans="1:11" ht="14.1" customHeight="1" x14ac:dyDescent="0.2">
      <c r="A39" s="306">
        <v>51</v>
      </c>
      <c r="B39" s="307" t="s">
        <v>258</v>
      </c>
      <c r="C39" s="308"/>
      <c r="D39" s="113">
        <v>3.878383850970375</v>
      </c>
      <c r="E39" s="115">
        <v>1245</v>
      </c>
      <c r="F39" s="114">
        <v>1306</v>
      </c>
      <c r="G39" s="114">
        <v>1287</v>
      </c>
      <c r="H39" s="114">
        <v>1296</v>
      </c>
      <c r="I39" s="140">
        <v>2837</v>
      </c>
      <c r="J39" s="115">
        <v>-1592</v>
      </c>
      <c r="K39" s="116">
        <v>-56.115615086358829</v>
      </c>
    </row>
    <row r="40" spans="1:11" ht="14.1" customHeight="1" x14ac:dyDescent="0.2">
      <c r="A40" s="306" t="s">
        <v>259</v>
      </c>
      <c r="B40" s="307" t="s">
        <v>260</v>
      </c>
      <c r="C40" s="308"/>
      <c r="D40" s="113">
        <v>3.6540917728419675</v>
      </c>
      <c r="E40" s="115">
        <v>1173</v>
      </c>
      <c r="F40" s="114">
        <v>1224</v>
      </c>
      <c r="G40" s="114">
        <v>1210</v>
      </c>
      <c r="H40" s="114">
        <v>1213</v>
      </c>
      <c r="I40" s="140">
        <v>2761</v>
      </c>
      <c r="J40" s="115">
        <v>-1588</v>
      </c>
      <c r="K40" s="116">
        <v>-57.515392973560303</v>
      </c>
    </row>
    <row r="41" spans="1:11" ht="14.1" customHeight="1" x14ac:dyDescent="0.2">
      <c r="A41" s="306"/>
      <c r="B41" s="307" t="s">
        <v>261</v>
      </c>
      <c r="C41" s="308"/>
      <c r="D41" s="113">
        <v>2.4454066851499952</v>
      </c>
      <c r="E41" s="115">
        <v>785</v>
      </c>
      <c r="F41" s="114">
        <v>836</v>
      </c>
      <c r="G41" s="114">
        <v>833</v>
      </c>
      <c r="H41" s="114">
        <v>831</v>
      </c>
      <c r="I41" s="140">
        <v>824</v>
      </c>
      <c r="J41" s="115">
        <v>-39</v>
      </c>
      <c r="K41" s="116">
        <v>-4.733009708737864</v>
      </c>
    </row>
    <row r="42" spans="1:11" ht="14.1" customHeight="1" x14ac:dyDescent="0.2">
      <c r="A42" s="306">
        <v>52</v>
      </c>
      <c r="B42" s="307" t="s">
        <v>262</v>
      </c>
      <c r="C42" s="308"/>
      <c r="D42" s="113">
        <v>3.7849288184168719</v>
      </c>
      <c r="E42" s="115">
        <v>1215</v>
      </c>
      <c r="F42" s="114">
        <v>1256</v>
      </c>
      <c r="G42" s="114">
        <v>1252</v>
      </c>
      <c r="H42" s="114">
        <v>1281</v>
      </c>
      <c r="I42" s="140">
        <v>1289</v>
      </c>
      <c r="J42" s="115">
        <v>-74</v>
      </c>
      <c r="K42" s="116">
        <v>-5.7408844065166793</v>
      </c>
    </row>
    <row r="43" spans="1:11" ht="14.1" customHeight="1" x14ac:dyDescent="0.2">
      <c r="A43" s="306" t="s">
        <v>263</v>
      </c>
      <c r="B43" s="307" t="s">
        <v>264</v>
      </c>
      <c r="C43" s="308"/>
      <c r="D43" s="113">
        <v>3.7132799601258526</v>
      </c>
      <c r="E43" s="115">
        <v>1192</v>
      </c>
      <c r="F43" s="114">
        <v>1233</v>
      </c>
      <c r="G43" s="114">
        <v>1233</v>
      </c>
      <c r="H43" s="114">
        <v>1265</v>
      </c>
      <c r="I43" s="140">
        <v>1275</v>
      </c>
      <c r="J43" s="115">
        <v>-83</v>
      </c>
      <c r="K43" s="116">
        <v>-6.5098039215686274</v>
      </c>
    </row>
    <row r="44" spans="1:11" ht="14.1" customHeight="1" x14ac:dyDescent="0.2">
      <c r="A44" s="306">
        <v>53</v>
      </c>
      <c r="B44" s="307" t="s">
        <v>265</v>
      </c>
      <c r="C44" s="308"/>
      <c r="D44" s="113">
        <v>2.0061680321485311</v>
      </c>
      <c r="E44" s="115">
        <v>644</v>
      </c>
      <c r="F44" s="114">
        <v>630</v>
      </c>
      <c r="G44" s="114">
        <v>636</v>
      </c>
      <c r="H44" s="114">
        <v>645</v>
      </c>
      <c r="I44" s="140">
        <v>631</v>
      </c>
      <c r="J44" s="115">
        <v>13</v>
      </c>
      <c r="K44" s="116">
        <v>2.0602218700475436</v>
      </c>
    </row>
    <row r="45" spans="1:11" ht="14.1" customHeight="1" x14ac:dyDescent="0.2">
      <c r="A45" s="306" t="s">
        <v>266</v>
      </c>
      <c r="B45" s="307" t="s">
        <v>267</v>
      </c>
      <c r="C45" s="308"/>
      <c r="D45" s="113">
        <v>1.9750163546306969</v>
      </c>
      <c r="E45" s="115">
        <v>634</v>
      </c>
      <c r="F45" s="114">
        <v>619</v>
      </c>
      <c r="G45" s="114">
        <v>622</v>
      </c>
      <c r="H45" s="114">
        <v>631</v>
      </c>
      <c r="I45" s="140">
        <v>618</v>
      </c>
      <c r="J45" s="115">
        <v>16</v>
      </c>
      <c r="K45" s="116">
        <v>2.5889967637540452</v>
      </c>
    </row>
    <row r="46" spans="1:11" ht="14.1" customHeight="1" x14ac:dyDescent="0.2">
      <c r="A46" s="306">
        <v>54</v>
      </c>
      <c r="B46" s="307" t="s">
        <v>268</v>
      </c>
      <c r="C46" s="308"/>
      <c r="D46" s="113">
        <v>20.915236285473974</v>
      </c>
      <c r="E46" s="115">
        <v>6714</v>
      </c>
      <c r="F46" s="114">
        <v>6888</v>
      </c>
      <c r="G46" s="114">
        <v>6941</v>
      </c>
      <c r="H46" s="114">
        <v>6884</v>
      </c>
      <c r="I46" s="140">
        <v>6817</v>
      </c>
      <c r="J46" s="115">
        <v>-103</v>
      </c>
      <c r="K46" s="116">
        <v>-1.5109285609505647</v>
      </c>
    </row>
    <row r="47" spans="1:11" ht="14.1" customHeight="1" x14ac:dyDescent="0.2">
      <c r="A47" s="306">
        <v>61</v>
      </c>
      <c r="B47" s="307" t="s">
        <v>269</v>
      </c>
      <c r="C47" s="308"/>
      <c r="D47" s="113">
        <v>1.0404660290956669</v>
      </c>
      <c r="E47" s="115">
        <v>334</v>
      </c>
      <c r="F47" s="114">
        <v>366</v>
      </c>
      <c r="G47" s="114">
        <v>353</v>
      </c>
      <c r="H47" s="114">
        <v>342</v>
      </c>
      <c r="I47" s="140">
        <v>301</v>
      </c>
      <c r="J47" s="115">
        <v>33</v>
      </c>
      <c r="K47" s="116">
        <v>10.963455149501661</v>
      </c>
    </row>
    <row r="48" spans="1:11" ht="14.1" customHeight="1" x14ac:dyDescent="0.2">
      <c r="A48" s="306">
        <v>62</v>
      </c>
      <c r="B48" s="307" t="s">
        <v>270</v>
      </c>
      <c r="C48" s="308"/>
      <c r="D48" s="113">
        <v>11.850098127784181</v>
      </c>
      <c r="E48" s="115">
        <v>3804</v>
      </c>
      <c r="F48" s="114">
        <v>3963</v>
      </c>
      <c r="G48" s="114">
        <v>3851</v>
      </c>
      <c r="H48" s="114">
        <v>3942</v>
      </c>
      <c r="I48" s="140">
        <v>3897</v>
      </c>
      <c r="J48" s="115">
        <v>-93</v>
      </c>
      <c r="K48" s="116">
        <v>-2.386451116243264</v>
      </c>
    </row>
    <row r="49" spans="1:11" ht="14.1" customHeight="1" x14ac:dyDescent="0.2">
      <c r="A49" s="306">
        <v>63</v>
      </c>
      <c r="B49" s="307" t="s">
        <v>271</v>
      </c>
      <c r="C49" s="308"/>
      <c r="D49" s="113">
        <v>10.709946730631444</v>
      </c>
      <c r="E49" s="115">
        <v>3438</v>
      </c>
      <c r="F49" s="114">
        <v>3961</v>
      </c>
      <c r="G49" s="114">
        <v>3807</v>
      </c>
      <c r="H49" s="114">
        <v>3939</v>
      </c>
      <c r="I49" s="140">
        <v>3834</v>
      </c>
      <c r="J49" s="115">
        <v>-396</v>
      </c>
      <c r="K49" s="116">
        <v>-10.328638497652582</v>
      </c>
    </row>
    <row r="50" spans="1:11" ht="14.1" customHeight="1" x14ac:dyDescent="0.2">
      <c r="A50" s="306" t="s">
        <v>272</v>
      </c>
      <c r="B50" s="307" t="s">
        <v>273</v>
      </c>
      <c r="C50" s="308"/>
      <c r="D50" s="113">
        <v>0.46415999501573157</v>
      </c>
      <c r="E50" s="115">
        <v>149</v>
      </c>
      <c r="F50" s="114">
        <v>158</v>
      </c>
      <c r="G50" s="114">
        <v>166</v>
      </c>
      <c r="H50" s="114">
        <v>164</v>
      </c>
      <c r="I50" s="140">
        <v>159</v>
      </c>
      <c r="J50" s="115">
        <v>-10</v>
      </c>
      <c r="K50" s="116">
        <v>-6.2893081761006293</v>
      </c>
    </row>
    <row r="51" spans="1:11" ht="14.1" customHeight="1" x14ac:dyDescent="0.2">
      <c r="A51" s="306" t="s">
        <v>274</v>
      </c>
      <c r="B51" s="307" t="s">
        <v>275</v>
      </c>
      <c r="C51" s="308"/>
      <c r="D51" s="113">
        <v>9.7753964050964139</v>
      </c>
      <c r="E51" s="115">
        <v>3138</v>
      </c>
      <c r="F51" s="114">
        <v>3651</v>
      </c>
      <c r="G51" s="114">
        <v>3497</v>
      </c>
      <c r="H51" s="114">
        <v>3626</v>
      </c>
      <c r="I51" s="140">
        <v>3522</v>
      </c>
      <c r="J51" s="115">
        <v>-384</v>
      </c>
      <c r="K51" s="116">
        <v>-10.90289608177172</v>
      </c>
    </row>
    <row r="52" spans="1:11" ht="14.1" customHeight="1" x14ac:dyDescent="0.2">
      <c r="A52" s="306">
        <v>71</v>
      </c>
      <c r="B52" s="307" t="s">
        <v>276</v>
      </c>
      <c r="C52" s="308"/>
      <c r="D52" s="113">
        <v>12.650696239992524</v>
      </c>
      <c r="E52" s="115">
        <v>4061</v>
      </c>
      <c r="F52" s="114">
        <v>4076</v>
      </c>
      <c r="G52" s="114">
        <v>4107</v>
      </c>
      <c r="H52" s="114">
        <v>4079</v>
      </c>
      <c r="I52" s="140">
        <v>3999</v>
      </c>
      <c r="J52" s="115">
        <v>62</v>
      </c>
      <c r="K52" s="116">
        <v>1.5503875968992249</v>
      </c>
    </row>
    <row r="53" spans="1:11" ht="14.1" customHeight="1" x14ac:dyDescent="0.2">
      <c r="A53" s="306" t="s">
        <v>277</v>
      </c>
      <c r="B53" s="307" t="s">
        <v>278</v>
      </c>
      <c r="C53" s="308"/>
      <c r="D53" s="113">
        <v>0.8286346219743933</v>
      </c>
      <c r="E53" s="115">
        <v>266</v>
      </c>
      <c r="F53" s="114">
        <v>258</v>
      </c>
      <c r="G53" s="114">
        <v>254</v>
      </c>
      <c r="H53" s="114">
        <v>259</v>
      </c>
      <c r="I53" s="140">
        <v>257</v>
      </c>
      <c r="J53" s="115">
        <v>9</v>
      </c>
      <c r="K53" s="116">
        <v>3.5019455252918288</v>
      </c>
    </row>
    <row r="54" spans="1:11" ht="14.1" customHeight="1" x14ac:dyDescent="0.2">
      <c r="A54" s="306" t="s">
        <v>279</v>
      </c>
      <c r="B54" s="307" t="s">
        <v>280</v>
      </c>
      <c r="C54" s="308"/>
      <c r="D54" s="113">
        <v>11.519890346095137</v>
      </c>
      <c r="E54" s="115">
        <v>3698</v>
      </c>
      <c r="F54" s="114">
        <v>3707</v>
      </c>
      <c r="G54" s="114">
        <v>3742</v>
      </c>
      <c r="H54" s="114">
        <v>3704</v>
      </c>
      <c r="I54" s="140">
        <v>3627</v>
      </c>
      <c r="J54" s="115">
        <v>71</v>
      </c>
      <c r="K54" s="116">
        <v>1.9575406672180866</v>
      </c>
    </row>
    <row r="55" spans="1:11" ht="14.1" customHeight="1" x14ac:dyDescent="0.2">
      <c r="A55" s="306">
        <v>72</v>
      </c>
      <c r="B55" s="307" t="s">
        <v>281</v>
      </c>
      <c r="C55" s="308"/>
      <c r="D55" s="113">
        <v>1.2118002554437557</v>
      </c>
      <c r="E55" s="115">
        <v>389</v>
      </c>
      <c r="F55" s="114">
        <v>395</v>
      </c>
      <c r="G55" s="114">
        <v>373</v>
      </c>
      <c r="H55" s="114">
        <v>355</v>
      </c>
      <c r="I55" s="140">
        <v>366</v>
      </c>
      <c r="J55" s="115">
        <v>23</v>
      </c>
      <c r="K55" s="116">
        <v>6.2841530054644812</v>
      </c>
    </row>
    <row r="56" spans="1:11" ht="14.1" customHeight="1" x14ac:dyDescent="0.2">
      <c r="A56" s="306" t="s">
        <v>282</v>
      </c>
      <c r="B56" s="307" t="s">
        <v>283</v>
      </c>
      <c r="C56" s="308"/>
      <c r="D56" s="113">
        <v>0.24609825239089125</v>
      </c>
      <c r="E56" s="115">
        <v>79</v>
      </c>
      <c r="F56" s="114">
        <v>82</v>
      </c>
      <c r="G56" s="114">
        <v>79</v>
      </c>
      <c r="H56" s="114">
        <v>73</v>
      </c>
      <c r="I56" s="140">
        <v>70</v>
      </c>
      <c r="J56" s="115">
        <v>9</v>
      </c>
      <c r="K56" s="116">
        <v>12.857142857142858</v>
      </c>
    </row>
    <row r="57" spans="1:11" ht="14.1" customHeight="1" x14ac:dyDescent="0.2">
      <c r="A57" s="306" t="s">
        <v>284</v>
      </c>
      <c r="B57" s="307" t="s">
        <v>285</v>
      </c>
      <c r="C57" s="308"/>
      <c r="D57" s="113">
        <v>0.61680321485311984</v>
      </c>
      <c r="E57" s="115">
        <v>198</v>
      </c>
      <c r="F57" s="114">
        <v>202</v>
      </c>
      <c r="G57" s="114">
        <v>191</v>
      </c>
      <c r="H57" s="114">
        <v>188</v>
      </c>
      <c r="I57" s="140">
        <v>196</v>
      </c>
      <c r="J57" s="115">
        <v>2</v>
      </c>
      <c r="K57" s="116">
        <v>1.0204081632653061</v>
      </c>
    </row>
    <row r="58" spans="1:11" ht="14.1" customHeight="1" x14ac:dyDescent="0.2">
      <c r="A58" s="306">
        <v>73</v>
      </c>
      <c r="B58" s="307" t="s">
        <v>286</v>
      </c>
      <c r="C58" s="308"/>
      <c r="D58" s="113">
        <v>0.59188187283885241</v>
      </c>
      <c r="E58" s="115">
        <v>190</v>
      </c>
      <c r="F58" s="114">
        <v>188</v>
      </c>
      <c r="G58" s="114">
        <v>191</v>
      </c>
      <c r="H58" s="114">
        <v>191</v>
      </c>
      <c r="I58" s="140">
        <v>191</v>
      </c>
      <c r="J58" s="115">
        <v>-1</v>
      </c>
      <c r="K58" s="116">
        <v>-0.52356020942408377</v>
      </c>
    </row>
    <row r="59" spans="1:11" ht="14.1" customHeight="1" x14ac:dyDescent="0.2">
      <c r="A59" s="306" t="s">
        <v>287</v>
      </c>
      <c r="B59" s="307" t="s">
        <v>288</v>
      </c>
      <c r="C59" s="308"/>
      <c r="D59" s="113">
        <v>0.38005046571757889</v>
      </c>
      <c r="E59" s="115">
        <v>122</v>
      </c>
      <c r="F59" s="114">
        <v>119</v>
      </c>
      <c r="G59" s="114">
        <v>118</v>
      </c>
      <c r="H59" s="114">
        <v>117</v>
      </c>
      <c r="I59" s="140">
        <v>125</v>
      </c>
      <c r="J59" s="115">
        <v>-3</v>
      </c>
      <c r="K59" s="116">
        <v>-2.4</v>
      </c>
    </row>
    <row r="60" spans="1:11" ht="14.1" customHeight="1" x14ac:dyDescent="0.2">
      <c r="A60" s="306">
        <v>81</v>
      </c>
      <c r="B60" s="307" t="s">
        <v>289</v>
      </c>
      <c r="C60" s="308"/>
      <c r="D60" s="113">
        <v>4.4796112270645772</v>
      </c>
      <c r="E60" s="115">
        <v>1438</v>
      </c>
      <c r="F60" s="114">
        <v>1452</v>
      </c>
      <c r="G60" s="114">
        <v>1452</v>
      </c>
      <c r="H60" s="114">
        <v>1453</v>
      </c>
      <c r="I60" s="140">
        <v>1463</v>
      </c>
      <c r="J60" s="115">
        <v>-25</v>
      </c>
      <c r="K60" s="116">
        <v>-1.7088174982911826</v>
      </c>
    </row>
    <row r="61" spans="1:11" ht="14.1" customHeight="1" x14ac:dyDescent="0.2">
      <c r="A61" s="306" t="s">
        <v>290</v>
      </c>
      <c r="B61" s="307" t="s">
        <v>291</v>
      </c>
      <c r="C61" s="308"/>
      <c r="D61" s="113">
        <v>1.3893648172954114</v>
      </c>
      <c r="E61" s="115">
        <v>446</v>
      </c>
      <c r="F61" s="114">
        <v>452</v>
      </c>
      <c r="G61" s="114">
        <v>455</v>
      </c>
      <c r="H61" s="114">
        <v>472</v>
      </c>
      <c r="I61" s="140">
        <v>456</v>
      </c>
      <c r="J61" s="115">
        <v>-10</v>
      </c>
      <c r="K61" s="116">
        <v>-2.192982456140351</v>
      </c>
    </row>
    <row r="62" spans="1:11" ht="14.1" customHeight="1" x14ac:dyDescent="0.2">
      <c r="A62" s="306" t="s">
        <v>292</v>
      </c>
      <c r="B62" s="307" t="s">
        <v>293</v>
      </c>
      <c r="C62" s="308"/>
      <c r="D62" s="113">
        <v>2.0155135354038816</v>
      </c>
      <c r="E62" s="115">
        <v>647</v>
      </c>
      <c r="F62" s="114">
        <v>648</v>
      </c>
      <c r="G62" s="114">
        <v>648</v>
      </c>
      <c r="H62" s="114">
        <v>632</v>
      </c>
      <c r="I62" s="140">
        <v>650</v>
      </c>
      <c r="J62" s="115">
        <v>-3</v>
      </c>
      <c r="K62" s="116">
        <v>-0.46153846153846156</v>
      </c>
    </row>
    <row r="63" spans="1:11" ht="14.1" customHeight="1" x14ac:dyDescent="0.2">
      <c r="A63" s="306"/>
      <c r="B63" s="307" t="s">
        <v>294</v>
      </c>
      <c r="C63" s="308"/>
      <c r="D63" s="113">
        <v>1.8597551478147099</v>
      </c>
      <c r="E63" s="115">
        <v>597</v>
      </c>
      <c r="F63" s="114">
        <v>578</v>
      </c>
      <c r="G63" s="114">
        <v>590</v>
      </c>
      <c r="H63" s="114">
        <v>581</v>
      </c>
      <c r="I63" s="140">
        <v>596</v>
      </c>
      <c r="J63" s="115">
        <v>1</v>
      </c>
      <c r="K63" s="116">
        <v>0.16778523489932887</v>
      </c>
    </row>
    <row r="64" spans="1:11" ht="14.1" customHeight="1" x14ac:dyDescent="0.2">
      <c r="A64" s="306" t="s">
        <v>295</v>
      </c>
      <c r="B64" s="307" t="s">
        <v>296</v>
      </c>
      <c r="C64" s="308"/>
      <c r="D64" s="113">
        <v>8.7224697049936142E-2</v>
      </c>
      <c r="E64" s="115">
        <v>28</v>
      </c>
      <c r="F64" s="114">
        <v>30</v>
      </c>
      <c r="G64" s="114">
        <v>28</v>
      </c>
      <c r="H64" s="114">
        <v>29</v>
      </c>
      <c r="I64" s="140">
        <v>28</v>
      </c>
      <c r="J64" s="115">
        <v>0</v>
      </c>
      <c r="K64" s="116">
        <v>0</v>
      </c>
    </row>
    <row r="65" spans="1:11" ht="14.1" customHeight="1" x14ac:dyDescent="0.2">
      <c r="A65" s="306" t="s">
        <v>297</v>
      </c>
      <c r="B65" s="307" t="s">
        <v>298</v>
      </c>
      <c r="C65" s="308"/>
      <c r="D65" s="113">
        <v>0.57319086632815175</v>
      </c>
      <c r="E65" s="115">
        <v>184</v>
      </c>
      <c r="F65" s="114">
        <v>195</v>
      </c>
      <c r="G65" s="114">
        <v>193</v>
      </c>
      <c r="H65" s="114">
        <v>189</v>
      </c>
      <c r="I65" s="140">
        <v>202</v>
      </c>
      <c r="J65" s="115">
        <v>-18</v>
      </c>
      <c r="K65" s="116">
        <v>-8.9108910891089117</v>
      </c>
    </row>
    <row r="66" spans="1:11" ht="14.1" customHeight="1" x14ac:dyDescent="0.2">
      <c r="A66" s="306">
        <v>82</v>
      </c>
      <c r="B66" s="307" t="s">
        <v>299</v>
      </c>
      <c r="C66" s="308"/>
      <c r="D66" s="113">
        <v>2.6696987632784026</v>
      </c>
      <c r="E66" s="115">
        <v>857</v>
      </c>
      <c r="F66" s="114">
        <v>966</v>
      </c>
      <c r="G66" s="114">
        <v>974</v>
      </c>
      <c r="H66" s="114">
        <v>948</v>
      </c>
      <c r="I66" s="140">
        <v>968</v>
      </c>
      <c r="J66" s="115">
        <v>-111</v>
      </c>
      <c r="K66" s="116">
        <v>-11.46694214876033</v>
      </c>
    </row>
    <row r="67" spans="1:11" ht="14.1" customHeight="1" x14ac:dyDescent="0.2">
      <c r="A67" s="306" t="s">
        <v>300</v>
      </c>
      <c r="B67" s="307" t="s">
        <v>301</v>
      </c>
      <c r="C67" s="308"/>
      <c r="D67" s="113">
        <v>1.1308058938973864</v>
      </c>
      <c r="E67" s="115">
        <v>363</v>
      </c>
      <c r="F67" s="114">
        <v>385</v>
      </c>
      <c r="G67" s="114">
        <v>396</v>
      </c>
      <c r="H67" s="114">
        <v>382</v>
      </c>
      <c r="I67" s="140">
        <v>385</v>
      </c>
      <c r="J67" s="115">
        <v>-22</v>
      </c>
      <c r="K67" s="116">
        <v>-5.7142857142857144</v>
      </c>
    </row>
    <row r="68" spans="1:11" ht="14.1" customHeight="1" x14ac:dyDescent="0.2">
      <c r="A68" s="306" t="s">
        <v>302</v>
      </c>
      <c r="B68" s="307" t="s">
        <v>303</v>
      </c>
      <c r="C68" s="308"/>
      <c r="D68" s="113">
        <v>0.96570200305286436</v>
      </c>
      <c r="E68" s="115">
        <v>310</v>
      </c>
      <c r="F68" s="114">
        <v>402</v>
      </c>
      <c r="G68" s="114">
        <v>404</v>
      </c>
      <c r="H68" s="114">
        <v>385</v>
      </c>
      <c r="I68" s="140">
        <v>400</v>
      </c>
      <c r="J68" s="115">
        <v>-90</v>
      </c>
      <c r="K68" s="116">
        <v>-22.5</v>
      </c>
    </row>
    <row r="69" spans="1:11" ht="14.1" customHeight="1" x14ac:dyDescent="0.2">
      <c r="A69" s="306">
        <v>83</v>
      </c>
      <c r="B69" s="307" t="s">
        <v>304</v>
      </c>
      <c r="C69" s="308"/>
      <c r="D69" s="113">
        <v>3.5357153982741969</v>
      </c>
      <c r="E69" s="115">
        <v>1135</v>
      </c>
      <c r="F69" s="114">
        <v>1166</v>
      </c>
      <c r="G69" s="114">
        <v>1137</v>
      </c>
      <c r="H69" s="114">
        <v>1184</v>
      </c>
      <c r="I69" s="140">
        <v>1149</v>
      </c>
      <c r="J69" s="115">
        <v>-14</v>
      </c>
      <c r="K69" s="116">
        <v>-1.2184508268059182</v>
      </c>
    </row>
    <row r="70" spans="1:11" ht="14.1" customHeight="1" x14ac:dyDescent="0.2">
      <c r="A70" s="306" t="s">
        <v>305</v>
      </c>
      <c r="B70" s="307" t="s">
        <v>306</v>
      </c>
      <c r="C70" s="308"/>
      <c r="D70" s="113">
        <v>1.7008815924737548</v>
      </c>
      <c r="E70" s="115">
        <v>546</v>
      </c>
      <c r="F70" s="114">
        <v>560</v>
      </c>
      <c r="G70" s="114">
        <v>542</v>
      </c>
      <c r="H70" s="114">
        <v>576</v>
      </c>
      <c r="I70" s="140">
        <v>552</v>
      </c>
      <c r="J70" s="115">
        <v>-6</v>
      </c>
      <c r="K70" s="116">
        <v>-1.0869565217391304</v>
      </c>
    </row>
    <row r="71" spans="1:11" ht="14.1" customHeight="1" x14ac:dyDescent="0.2">
      <c r="A71" s="306"/>
      <c r="B71" s="307" t="s">
        <v>307</v>
      </c>
      <c r="C71" s="308"/>
      <c r="D71" s="113">
        <v>0.85667113174044418</v>
      </c>
      <c r="E71" s="115">
        <v>275</v>
      </c>
      <c r="F71" s="114">
        <v>282</v>
      </c>
      <c r="G71" s="114">
        <v>280</v>
      </c>
      <c r="H71" s="114">
        <v>308</v>
      </c>
      <c r="I71" s="140">
        <v>303</v>
      </c>
      <c r="J71" s="115">
        <v>-28</v>
      </c>
      <c r="K71" s="116">
        <v>-9.2409240924092408</v>
      </c>
    </row>
    <row r="72" spans="1:11" ht="14.1" customHeight="1" x14ac:dyDescent="0.2">
      <c r="A72" s="306">
        <v>84</v>
      </c>
      <c r="B72" s="307" t="s">
        <v>308</v>
      </c>
      <c r="C72" s="308"/>
      <c r="D72" s="113">
        <v>1.5482383726363664</v>
      </c>
      <c r="E72" s="115">
        <v>497</v>
      </c>
      <c r="F72" s="114">
        <v>556</v>
      </c>
      <c r="G72" s="114">
        <v>536</v>
      </c>
      <c r="H72" s="114">
        <v>573</v>
      </c>
      <c r="I72" s="140">
        <v>534</v>
      </c>
      <c r="J72" s="115">
        <v>-37</v>
      </c>
      <c r="K72" s="116">
        <v>-6.928838951310861</v>
      </c>
    </row>
    <row r="73" spans="1:11" ht="14.1" customHeight="1" x14ac:dyDescent="0.2">
      <c r="A73" s="306" t="s">
        <v>309</v>
      </c>
      <c r="B73" s="307" t="s">
        <v>310</v>
      </c>
      <c r="C73" s="308"/>
      <c r="D73" s="113">
        <v>0.1682190585963054</v>
      </c>
      <c r="E73" s="115">
        <v>54</v>
      </c>
      <c r="F73" s="114">
        <v>54</v>
      </c>
      <c r="G73" s="114">
        <v>61</v>
      </c>
      <c r="H73" s="114">
        <v>68</v>
      </c>
      <c r="I73" s="140">
        <v>65</v>
      </c>
      <c r="J73" s="115">
        <v>-11</v>
      </c>
      <c r="K73" s="116">
        <v>-16.923076923076923</v>
      </c>
    </row>
    <row r="74" spans="1:11" ht="14.1" customHeight="1" x14ac:dyDescent="0.2">
      <c r="A74" s="306" t="s">
        <v>311</v>
      </c>
      <c r="B74" s="307" t="s">
        <v>312</v>
      </c>
      <c r="C74" s="308"/>
      <c r="D74" s="113">
        <v>1.8691006510700603E-2</v>
      </c>
      <c r="E74" s="115">
        <v>6</v>
      </c>
      <c r="F74" s="114">
        <v>5</v>
      </c>
      <c r="G74" s="114">
        <v>4</v>
      </c>
      <c r="H74" s="114">
        <v>7</v>
      </c>
      <c r="I74" s="140">
        <v>9</v>
      </c>
      <c r="J74" s="115">
        <v>-3</v>
      </c>
      <c r="K74" s="116">
        <v>-33.333333333333336</v>
      </c>
    </row>
    <row r="75" spans="1:11" ht="14.1" customHeight="1" x14ac:dyDescent="0.2">
      <c r="A75" s="306" t="s">
        <v>313</v>
      </c>
      <c r="B75" s="307" t="s">
        <v>314</v>
      </c>
      <c r="C75" s="308"/>
      <c r="D75" s="113">
        <v>0.12772187782312078</v>
      </c>
      <c r="E75" s="115">
        <v>41</v>
      </c>
      <c r="F75" s="114">
        <v>50</v>
      </c>
      <c r="G75" s="114">
        <v>42</v>
      </c>
      <c r="H75" s="114">
        <v>46</v>
      </c>
      <c r="I75" s="140">
        <v>47</v>
      </c>
      <c r="J75" s="115">
        <v>-6</v>
      </c>
      <c r="K75" s="116">
        <v>-12.76595744680851</v>
      </c>
    </row>
    <row r="76" spans="1:11" ht="14.1" customHeight="1" x14ac:dyDescent="0.2">
      <c r="A76" s="306">
        <v>91</v>
      </c>
      <c r="B76" s="307" t="s">
        <v>315</v>
      </c>
      <c r="C76" s="308"/>
      <c r="D76" s="113">
        <v>0.3551291237033114</v>
      </c>
      <c r="E76" s="115">
        <v>114</v>
      </c>
      <c r="F76" s="114">
        <v>115</v>
      </c>
      <c r="G76" s="114">
        <v>109</v>
      </c>
      <c r="H76" s="114">
        <v>100</v>
      </c>
      <c r="I76" s="140">
        <v>104</v>
      </c>
      <c r="J76" s="115">
        <v>10</v>
      </c>
      <c r="K76" s="116">
        <v>9.615384615384615</v>
      </c>
    </row>
    <row r="77" spans="1:11" ht="14.1" customHeight="1" x14ac:dyDescent="0.2">
      <c r="A77" s="306">
        <v>92</v>
      </c>
      <c r="B77" s="307" t="s">
        <v>316</v>
      </c>
      <c r="C77" s="308"/>
      <c r="D77" s="113">
        <v>0.3364381171926108</v>
      </c>
      <c r="E77" s="115">
        <v>108</v>
      </c>
      <c r="F77" s="114">
        <v>100</v>
      </c>
      <c r="G77" s="114">
        <v>100</v>
      </c>
      <c r="H77" s="114">
        <v>112</v>
      </c>
      <c r="I77" s="140">
        <v>127</v>
      </c>
      <c r="J77" s="115">
        <v>-19</v>
      </c>
      <c r="K77" s="116">
        <v>-14.960629921259843</v>
      </c>
    </row>
    <row r="78" spans="1:11" ht="14.1" customHeight="1" x14ac:dyDescent="0.2">
      <c r="A78" s="306">
        <v>93</v>
      </c>
      <c r="B78" s="307" t="s">
        <v>317</v>
      </c>
      <c r="C78" s="308"/>
      <c r="D78" s="113">
        <v>8.4109529298152699E-2</v>
      </c>
      <c r="E78" s="115">
        <v>27</v>
      </c>
      <c r="F78" s="114">
        <v>25</v>
      </c>
      <c r="G78" s="114">
        <v>27</v>
      </c>
      <c r="H78" s="114">
        <v>25</v>
      </c>
      <c r="I78" s="140">
        <v>25</v>
      </c>
      <c r="J78" s="115">
        <v>2</v>
      </c>
      <c r="K78" s="116">
        <v>8</v>
      </c>
    </row>
    <row r="79" spans="1:11" ht="14.1" customHeight="1" x14ac:dyDescent="0.2">
      <c r="A79" s="306">
        <v>94</v>
      </c>
      <c r="B79" s="307" t="s">
        <v>318</v>
      </c>
      <c r="C79" s="308"/>
      <c r="D79" s="113">
        <v>0.33955328494439424</v>
      </c>
      <c r="E79" s="115">
        <v>109</v>
      </c>
      <c r="F79" s="114">
        <v>111</v>
      </c>
      <c r="G79" s="114">
        <v>105</v>
      </c>
      <c r="H79" s="114">
        <v>100</v>
      </c>
      <c r="I79" s="140">
        <v>85</v>
      </c>
      <c r="J79" s="115">
        <v>24</v>
      </c>
      <c r="K79" s="116">
        <v>28.235294117647058</v>
      </c>
    </row>
    <row r="80" spans="1:11" ht="14.1" customHeight="1" x14ac:dyDescent="0.2">
      <c r="A80" s="306" t="s">
        <v>319</v>
      </c>
      <c r="B80" s="307" t="s">
        <v>320</v>
      </c>
      <c r="C80" s="308"/>
      <c r="D80" s="113">
        <v>4.0497180773184635E-2</v>
      </c>
      <c r="E80" s="115">
        <v>13</v>
      </c>
      <c r="F80" s="114">
        <v>13</v>
      </c>
      <c r="G80" s="114">
        <v>9</v>
      </c>
      <c r="H80" s="114">
        <v>11</v>
      </c>
      <c r="I80" s="140">
        <v>10</v>
      </c>
      <c r="J80" s="115">
        <v>3</v>
      </c>
      <c r="K80" s="116">
        <v>30</v>
      </c>
    </row>
    <row r="81" spans="1:11" ht="14.1" customHeight="1" x14ac:dyDescent="0.2">
      <c r="A81" s="310" t="s">
        <v>321</v>
      </c>
      <c r="B81" s="311" t="s">
        <v>334</v>
      </c>
      <c r="C81" s="312"/>
      <c r="D81" s="125">
        <v>4.6602909566680166</v>
      </c>
      <c r="E81" s="143">
        <v>1496</v>
      </c>
      <c r="F81" s="144">
        <v>1598</v>
      </c>
      <c r="G81" s="144">
        <v>1573</v>
      </c>
      <c r="H81" s="144">
        <v>1613</v>
      </c>
      <c r="I81" s="145">
        <v>1570</v>
      </c>
      <c r="J81" s="143">
        <v>-74</v>
      </c>
      <c r="K81" s="146">
        <v>-4.7133757961783438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14290</v>
      </c>
      <c r="G12" s="536">
        <v>10052</v>
      </c>
      <c r="H12" s="536">
        <v>12321</v>
      </c>
      <c r="I12" s="536">
        <v>8552</v>
      </c>
      <c r="J12" s="537">
        <v>9608</v>
      </c>
      <c r="K12" s="538">
        <v>4682</v>
      </c>
      <c r="L12" s="349">
        <v>48.730224812656118</v>
      </c>
    </row>
    <row r="13" spans="1:17" s="110" customFormat="1" ht="15" customHeight="1" x14ac:dyDescent="0.2">
      <c r="A13" s="350" t="s">
        <v>345</v>
      </c>
      <c r="B13" s="351" t="s">
        <v>346</v>
      </c>
      <c r="C13" s="347"/>
      <c r="D13" s="347"/>
      <c r="E13" s="348"/>
      <c r="F13" s="536">
        <v>9296</v>
      </c>
      <c r="G13" s="536">
        <v>4678</v>
      </c>
      <c r="H13" s="536">
        <v>7233</v>
      </c>
      <c r="I13" s="536">
        <v>5010</v>
      </c>
      <c r="J13" s="537">
        <v>5616</v>
      </c>
      <c r="K13" s="538">
        <v>3680</v>
      </c>
      <c r="L13" s="349">
        <v>65.527065527065531</v>
      </c>
    </row>
    <row r="14" spans="1:17" s="110" customFormat="1" ht="22.5" customHeight="1" x14ac:dyDescent="0.2">
      <c r="A14" s="350"/>
      <c r="B14" s="351" t="s">
        <v>347</v>
      </c>
      <c r="C14" s="347"/>
      <c r="D14" s="347"/>
      <c r="E14" s="348"/>
      <c r="F14" s="536">
        <v>4994</v>
      </c>
      <c r="G14" s="536">
        <v>5374</v>
      </c>
      <c r="H14" s="536">
        <v>5088</v>
      </c>
      <c r="I14" s="536">
        <v>3542</v>
      </c>
      <c r="J14" s="537">
        <v>3992</v>
      </c>
      <c r="K14" s="538">
        <v>1002</v>
      </c>
      <c r="L14" s="349">
        <v>25.100200400801604</v>
      </c>
    </row>
    <row r="15" spans="1:17" s="110" customFormat="1" ht="15" customHeight="1" x14ac:dyDescent="0.2">
      <c r="A15" s="350" t="s">
        <v>348</v>
      </c>
      <c r="B15" s="351" t="s">
        <v>108</v>
      </c>
      <c r="C15" s="347"/>
      <c r="D15" s="347"/>
      <c r="E15" s="348"/>
      <c r="F15" s="536">
        <v>2476</v>
      </c>
      <c r="G15" s="536">
        <v>2210</v>
      </c>
      <c r="H15" s="536">
        <v>4499</v>
      </c>
      <c r="I15" s="536">
        <v>1963</v>
      </c>
      <c r="J15" s="537">
        <v>1964</v>
      </c>
      <c r="K15" s="538">
        <v>512</v>
      </c>
      <c r="L15" s="349">
        <v>26.069246435845216</v>
      </c>
    </row>
    <row r="16" spans="1:17" s="110" customFormat="1" ht="15" customHeight="1" x14ac:dyDescent="0.2">
      <c r="A16" s="350"/>
      <c r="B16" s="351" t="s">
        <v>109</v>
      </c>
      <c r="C16" s="347"/>
      <c r="D16" s="347"/>
      <c r="E16" s="348"/>
      <c r="F16" s="536">
        <v>9856</v>
      </c>
      <c r="G16" s="536">
        <v>6688</v>
      </c>
      <c r="H16" s="536">
        <v>6950</v>
      </c>
      <c r="I16" s="536">
        <v>5810</v>
      </c>
      <c r="J16" s="537">
        <v>6603</v>
      </c>
      <c r="K16" s="538">
        <v>3253</v>
      </c>
      <c r="L16" s="349">
        <v>49.265485385430864</v>
      </c>
    </row>
    <row r="17" spans="1:12" s="110" customFormat="1" ht="15" customHeight="1" x14ac:dyDescent="0.2">
      <c r="A17" s="350"/>
      <c r="B17" s="351" t="s">
        <v>110</v>
      </c>
      <c r="C17" s="347"/>
      <c r="D17" s="347"/>
      <c r="E17" s="348"/>
      <c r="F17" s="536">
        <v>1854</v>
      </c>
      <c r="G17" s="536">
        <v>1064</v>
      </c>
      <c r="H17" s="536">
        <v>791</v>
      </c>
      <c r="I17" s="536">
        <v>712</v>
      </c>
      <c r="J17" s="537">
        <v>941</v>
      </c>
      <c r="K17" s="538">
        <v>913</v>
      </c>
      <c r="L17" s="349">
        <v>97.024442082890545</v>
      </c>
    </row>
    <row r="18" spans="1:12" s="110" customFormat="1" ht="15" customHeight="1" x14ac:dyDescent="0.2">
      <c r="A18" s="350"/>
      <c r="B18" s="351" t="s">
        <v>111</v>
      </c>
      <c r="C18" s="347"/>
      <c r="D18" s="347"/>
      <c r="E18" s="348"/>
      <c r="F18" s="536">
        <v>104</v>
      </c>
      <c r="G18" s="536">
        <v>90</v>
      </c>
      <c r="H18" s="536">
        <v>81</v>
      </c>
      <c r="I18" s="536">
        <v>67</v>
      </c>
      <c r="J18" s="537">
        <v>100</v>
      </c>
      <c r="K18" s="538">
        <v>4</v>
      </c>
      <c r="L18" s="349">
        <v>4</v>
      </c>
    </row>
    <row r="19" spans="1:12" s="110" customFormat="1" ht="15" customHeight="1" x14ac:dyDescent="0.2">
      <c r="A19" s="118" t="s">
        <v>113</v>
      </c>
      <c r="B19" s="119" t="s">
        <v>181</v>
      </c>
      <c r="C19" s="347"/>
      <c r="D19" s="347"/>
      <c r="E19" s="348"/>
      <c r="F19" s="536">
        <v>9773</v>
      </c>
      <c r="G19" s="536">
        <v>5562</v>
      </c>
      <c r="H19" s="536">
        <v>8394</v>
      </c>
      <c r="I19" s="536">
        <v>5102</v>
      </c>
      <c r="J19" s="537">
        <v>6147</v>
      </c>
      <c r="K19" s="538">
        <v>3626</v>
      </c>
      <c r="L19" s="349">
        <v>58.988124288270704</v>
      </c>
    </row>
    <row r="20" spans="1:12" s="110" customFormat="1" ht="15" customHeight="1" x14ac:dyDescent="0.2">
      <c r="A20" s="118"/>
      <c r="B20" s="119" t="s">
        <v>182</v>
      </c>
      <c r="C20" s="347"/>
      <c r="D20" s="347"/>
      <c r="E20" s="348"/>
      <c r="F20" s="536">
        <v>4517</v>
      </c>
      <c r="G20" s="536">
        <v>4490</v>
      </c>
      <c r="H20" s="536">
        <v>3927</v>
      </c>
      <c r="I20" s="536">
        <v>3450</v>
      </c>
      <c r="J20" s="537">
        <v>3461</v>
      </c>
      <c r="K20" s="538">
        <v>1056</v>
      </c>
      <c r="L20" s="349">
        <v>30.511412886449005</v>
      </c>
    </row>
    <row r="21" spans="1:12" s="110" customFormat="1" ht="15" customHeight="1" x14ac:dyDescent="0.2">
      <c r="A21" s="118" t="s">
        <v>113</v>
      </c>
      <c r="B21" s="119" t="s">
        <v>116</v>
      </c>
      <c r="C21" s="347"/>
      <c r="D21" s="347"/>
      <c r="E21" s="348"/>
      <c r="F21" s="536">
        <v>11442</v>
      </c>
      <c r="G21" s="536">
        <v>7762</v>
      </c>
      <c r="H21" s="536">
        <v>9369</v>
      </c>
      <c r="I21" s="536">
        <v>6276</v>
      </c>
      <c r="J21" s="537">
        <v>7224</v>
      </c>
      <c r="K21" s="538">
        <v>4218</v>
      </c>
      <c r="L21" s="349">
        <v>58.388704318936874</v>
      </c>
    </row>
    <row r="22" spans="1:12" s="110" customFormat="1" ht="15" customHeight="1" x14ac:dyDescent="0.2">
      <c r="A22" s="118"/>
      <c r="B22" s="119" t="s">
        <v>117</v>
      </c>
      <c r="C22" s="347"/>
      <c r="D22" s="347"/>
      <c r="E22" s="348"/>
      <c r="F22" s="536">
        <v>2831</v>
      </c>
      <c r="G22" s="536">
        <v>2265</v>
      </c>
      <c r="H22" s="536">
        <v>2926</v>
      </c>
      <c r="I22" s="536">
        <v>2266</v>
      </c>
      <c r="J22" s="537">
        <v>2372</v>
      </c>
      <c r="K22" s="538">
        <v>459</v>
      </c>
      <c r="L22" s="349">
        <v>19.350758853288365</v>
      </c>
    </row>
    <row r="23" spans="1:12" s="110" customFormat="1" ht="15" customHeight="1" x14ac:dyDescent="0.2">
      <c r="A23" s="352" t="s">
        <v>348</v>
      </c>
      <c r="B23" s="353" t="s">
        <v>193</v>
      </c>
      <c r="C23" s="354"/>
      <c r="D23" s="354"/>
      <c r="E23" s="355"/>
      <c r="F23" s="539">
        <v>459</v>
      </c>
      <c r="G23" s="539">
        <v>556</v>
      </c>
      <c r="H23" s="539">
        <v>2304</v>
      </c>
      <c r="I23" s="539">
        <v>296</v>
      </c>
      <c r="J23" s="540">
        <v>282</v>
      </c>
      <c r="K23" s="541">
        <v>177</v>
      </c>
      <c r="L23" s="356">
        <v>62.765957446808514</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26.2</v>
      </c>
      <c r="G25" s="542">
        <v>35</v>
      </c>
      <c r="H25" s="542">
        <v>40.200000000000003</v>
      </c>
      <c r="I25" s="542">
        <v>36.9</v>
      </c>
      <c r="J25" s="542">
        <v>36.5</v>
      </c>
      <c r="K25" s="543" t="s">
        <v>350</v>
      </c>
      <c r="L25" s="364">
        <v>-10.3</v>
      </c>
    </row>
    <row r="26" spans="1:12" s="110" customFormat="1" ht="15" customHeight="1" x14ac:dyDescent="0.2">
      <c r="A26" s="365" t="s">
        <v>105</v>
      </c>
      <c r="B26" s="366" t="s">
        <v>346</v>
      </c>
      <c r="C26" s="362"/>
      <c r="D26" s="362"/>
      <c r="E26" s="363"/>
      <c r="F26" s="542">
        <v>21.8</v>
      </c>
      <c r="G26" s="542">
        <v>33.4</v>
      </c>
      <c r="H26" s="542">
        <v>35.9</v>
      </c>
      <c r="I26" s="542">
        <v>33.1</v>
      </c>
      <c r="J26" s="544">
        <v>34</v>
      </c>
      <c r="K26" s="543" t="s">
        <v>350</v>
      </c>
      <c r="L26" s="364">
        <v>-12.2</v>
      </c>
    </row>
    <row r="27" spans="1:12" s="110" customFormat="1" ht="15" customHeight="1" x14ac:dyDescent="0.2">
      <c r="A27" s="365"/>
      <c r="B27" s="366" t="s">
        <v>347</v>
      </c>
      <c r="C27" s="362"/>
      <c r="D27" s="362"/>
      <c r="E27" s="363"/>
      <c r="F27" s="542">
        <v>34.200000000000003</v>
      </c>
      <c r="G27" s="542">
        <v>36.4</v>
      </c>
      <c r="H27" s="542">
        <v>46.2</v>
      </c>
      <c r="I27" s="542">
        <v>42.3</v>
      </c>
      <c r="J27" s="542">
        <v>39.9</v>
      </c>
      <c r="K27" s="543" t="s">
        <v>350</v>
      </c>
      <c r="L27" s="364">
        <v>-5.6999999999999957</v>
      </c>
    </row>
    <row r="28" spans="1:12" s="110" customFormat="1" ht="15" customHeight="1" x14ac:dyDescent="0.2">
      <c r="A28" s="365" t="s">
        <v>113</v>
      </c>
      <c r="B28" s="366" t="s">
        <v>108</v>
      </c>
      <c r="C28" s="362"/>
      <c r="D28" s="362"/>
      <c r="E28" s="363"/>
      <c r="F28" s="542">
        <v>47.9</v>
      </c>
      <c r="G28" s="542">
        <v>51.5</v>
      </c>
      <c r="H28" s="542">
        <v>54.2</v>
      </c>
      <c r="I28" s="542">
        <v>50.6</v>
      </c>
      <c r="J28" s="542">
        <v>51.8</v>
      </c>
      <c r="K28" s="543" t="s">
        <v>350</v>
      </c>
      <c r="L28" s="364">
        <v>-3.8999999999999986</v>
      </c>
    </row>
    <row r="29" spans="1:12" s="110" customFormat="1" ht="11.25" x14ac:dyDescent="0.2">
      <c r="A29" s="365"/>
      <c r="B29" s="366" t="s">
        <v>109</v>
      </c>
      <c r="C29" s="362"/>
      <c r="D29" s="362"/>
      <c r="E29" s="363"/>
      <c r="F29" s="542">
        <v>23.3</v>
      </c>
      <c r="G29" s="542">
        <v>33.299999999999997</v>
      </c>
      <c r="H29" s="542">
        <v>36.299999999999997</v>
      </c>
      <c r="I29" s="542">
        <v>33.200000000000003</v>
      </c>
      <c r="J29" s="544">
        <v>32.9</v>
      </c>
      <c r="K29" s="543" t="s">
        <v>350</v>
      </c>
      <c r="L29" s="364">
        <v>-9.5999999999999979</v>
      </c>
    </row>
    <row r="30" spans="1:12" s="110" customFormat="1" ht="15" customHeight="1" x14ac:dyDescent="0.2">
      <c r="A30" s="365"/>
      <c r="B30" s="366" t="s">
        <v>110</v>
      </c>
      <c r="C30" s="362"/>
      <c r="D30" s="362"/>
      <c r="E30" s="363"/>
      <c r="F30" s="542">
        <v>17.2</v>
      </c>
      <c r="G30" s="542">
        <v>19.3</v>
      </c>
      <c r="H30" s="542">
        <v>33.9</v>
      </c>
      <c r="I30" s="542">
        <v>32.700000000000003</v>
      </c>
      <c r="J30" s="542">
        <v>33.700000000000003</v>
      </c>
      <c r="K30" s="543" t="s">
        <v>350</v>
      </c>
      <c r="L30" s="364">
        <v>-16.500000000000004</v>
      </c>
    </row>
    <row r="31" spans="1:12" s="110" customFormat="1" ht="15" customHeight="1" x14ac:dyDescent="0.2">
      <c r="A31" s="365"/>
      <c r="B31" s="366" t="s">
        <v>111</v>
      </c>
      <c r="C31" s="362"/>
      <c r="D31" s="362"/>
      <c r="E31" s="363"/>
      <c r="F31" s="542">
        <v>26</v>
      </c>
      <c r="G31" s="542">
        <v>31.1</v>
      </c>
      <c r="H31" s="542">
        <v>39.5</v>
      </c>
      <c r="I31" s="542">
        <v>41.8</v>
      </c>
      <c r="J31" s="542">
        <v>39</v>
      </c>
      <c r="K31" s="543" t="s">
        <v>350</v>
      </c>
      <c r="L31" s="364">
        <v>-13</v>
      </c>
    </row>
    <row r="32" spans="1:12" s="110" customFormat="1" ht="15" customHeight="1" x14ac:dyDescent="0.2">
      <c r="A32" s="367" t="s">
        <v>113</v>
      </c>
      <c r="B32" s="368" t="s">
        <v>181</v>
      </c>
      <c r="C32" s="362"/>
      <c r="D32" s="362"/>
      <c r="E32" s="363"/>
      <c r="F32" s="542">
        <v>19.600000000000001</v>
      </c>
      <c r="G32" s="542">
        <v>27.5</v>
      </c>
      <c r="H32" s="542">
        <v>32.299999999999997</v>
      </c>
      <c r="I32" s="542">
        <v>30</v>
      </c>
      <c r="J32" s="544">
        <v>31.1</v>
      </c>
      <c r="K32" s="543" t="s">
        <v>350</v>
      </c>
      <c r="L32" s="364">
        <v>-11.5</v>
      </c>
    </row>
    <row r="33" spans="1:12" s="110" customFormat="1" ht="15" customHeight="1" x14ac:dyDescent="0.2">
      <c r="A33" s="367"/>
      <c r="B33" s="368" t="s">
        <v>182</v>
      </c>
      <c r="C33" s="362"/>
      <c r="D33" s="362"/>
      <c r="E33" s="363"/>
      <c r="F33" s="542">
        <v>39.700000000000003</v>
      </c>
      <c r="G33" s="542">
        <v>43.4</v>
      </c>
      <c r="H33" s="542">
        <v>52.2</v>
      </c>
      <c r="I33" s="542">
        <v>46.4</v>
      </c>
      <c r="J33" s="542">
        <v>45.7</v>
      </c>
      <c r="K33" s="543" t="s">
        <v>350</v>
      </c>
      <c r="L33" s="364">
        <v>-6</v>
      </c>
    </row>
    <row r="34" spans="1:12" s="369" customFormat="1" ht="15" customHeight="1" x14ac:dyDescent="0.2">
      <c r="A34" s="367" t="s">
        <v>113</v>
      </c>
      <c r="B34" s="368" t="s">
        <v>116</v>
      </c>
      <c r="C34" s="362"/>
      <c r="D34" s="362"/>
      <c r="E34" s="363"/>
      <c r="F34" s="542">
        <v>24.7</v>
      </c>
      <c r="G34" s="542">
        <v>32.700000000000003</v>
      </c>
      <c r="H34" s="542">
        <v>40.200000000000003</v>
      </c>
      <c r="I34" s="542">
        <v>38.299999999999997</v>
      </c>
      <c r="J34" s="542">
        <v>36.700000000000003</v>
      </c>
      <c r="K34" s="543" t="s">
        <v>350</v>
      </c>
      <c r="L34" s="364">
        <v>-12.000000000000004</v>
      </c>
    </row>
    <row r="35" spans="1:12" s="369" customFormat="1" ht="11.25" x14ac:dyDescent="0.2">
      <c r="A35" s="370"/>
      <c r="B35" s="371" t="s">
        <v>117</v>
      </c>
      <c r="C35" s="372"/>
      <c r="D35" s="372"/>
      <c r="E35" s="373"/>
      <c r="F35" s="545">
        <v>31.9</v>
      </c>
      <c r="G35" s="545">
        <v>43</v>
      </c>
      <c r="H35" s="545">
        <v>40</v>
      </c>
      <c r="I35" s="545">
        <v>33</v>
      </c>
      <c r="J35" s="546">
        <v>35.799999999999997</v>
      </c>
      <c r="K35" s="547" t="s">
        <v>350</v>
      </c>
      <c r="L35" s="374">
        <v>-3.8999999999999986</v>
      </c>
    </row>
    <row r="36" spans="1:12" s="369" customFormat="1" ht="15.95" customHeight="1" x14ac:dyDescent="0.2">
      <c r="A36" s="375" t="s">
        <v>351</v>
      </c>
      <c r="B36" s="376"/>
      <c r="C36" s="377"/>
      <c r="D36" s="376"/>
      <c r="E36" s="378"/>
      <c r="F36" s="548">
        <v>13766</v>
      </c>
      <c r="G36" s="548">
        <v>9419</v>
      </c>
      <c r="H36" s="548">
        <v>9717</v>
      </c>
      <c r="I36" s="548">
        <v>8202</v>
      </c>
      <c r="J36" s="548">
        <v>9252</v>
      </c>
      <c r="K36" s="549">
        <v>4514</v>
      </c>
      <c r="L36" s="380">
        <v>48.789450929528748</v>
      </c>
    </row>
    <row r="37" spans="1:12" s="369" customFormat="1" ht="15.95" customHeight="1" x14ac:dyDescent="0.2">
      <c r="A37" s="381"/>
      <c r="B37" s="382" t="s">
        <v>113</v>
      </c>
      <c r="C37" s="382" t="s">
        <v>352</v>
      </c>
      <c r="D37" s="382"/>
      <c r="E37" s="383"/>
      <c r="F37" s="548">
        <v>3601</v>
      </c>
      <c r="G37" s="548">
        <v>3299</v>
      </c>
      <c r="H37" s="548">
        <v>3904</v>
      </c>
      <c r="I37" s="548">
        <v>3025</v>
      </c>
      <c r="J37" s="548">
        <v>3376</v>
      </c>
      <c r="K37" s="549">
        <v>225</v>
      </c>
      <c r="L37" s="380">
        <v>6.6646919431279619</v>
      </c>
    </row>
    <row r="38" spans="1:12" s="369" customFormat="1" ht="15.95" customHeight="1" x14ac:dyDescent="0.2">
      <c r="A38" s="381"/>
      <c r="B38" s="384" t="s">
        <v>105</v>
      </c>
      <c r="C38" s="384" t="s">
        <v>106</v>
      </c>
      <c r="D38" s="385"/>
      <c r="E38" s="383"/>
      <c r="F38" s="548">
        <v>8972</v>
      </c>
      <c r="G38" s="548">
        <v>4442</v>
      </c>
      <c r="H38" s="548">
        <v>5700</v>
      </c>
      <c r="I38" s="548">
        <v>4865</v>
      </c>
      <c r="J38" s="550">
        <v>5409</v>
      </c>
      <c r="K38" s="549">
        <v>3563</v>
      </c>
      <c r="L38" s="380">
        <v>65.871695322610464</v>
      </c>
    </row>
    <row r="39" spans="1:12" s="369" customFormat="1" ht="15.95" customHeight="1" x14ac:dyDescent="0.2">
      <c r="A39" s="381"/>
      <c r="B39" s="385"/>
      <c r="C39" s="382" t="s">
        <v>353</v>
      </c>
      <c r="D39" s="385"/>
      <c r="E39" s="383"/>
      <c r="F39" s="548">
        <v>1960</v>
      </c>
      <c r="G39" s="548">
        <v>1485</v>
      </c>
      <c r="H39" s="548">
        <v>2047</v>
      </c>
      <c r="I39" s="548">
        <v>1612</v>
      </c>
      <c r="J39" s="548">
        <v>1841</v>
      </c>
      <c r="K39" s="549">
        <v>119</v>
      </c>
      <c r="L39" s="380">
        <v>6.4638783269961975</v>
      </c>
    </row>
    <row r="40" spans="1:12" s="369" customFormat="1" ht="15.95" customHeight="1" x14ac:dyDescent="0.2">
      <c r="A40" s="381"/>
      <c r="B40" s="384"/>
      <c r="C40" s="384" t="s">
        <v>107</v>
      </c>
      <c r="D40" s="385"/>
      <c r="E40" s="383"/>
      <c r="F40" s="548">
        <v>4794</v>
      </c>
      <c r="G40" s="548">
        <v>4977</v>
      </c>
      <c r="H40" s="548">
        <v>4017</v>
      </c>
      <c r="I40" s="548">
        <v>3337</v>
      </c>
      <c r="J40" s="548">
        <v>3843</v>
      </c>
      <c r="K40" s="549">
        <v>951</v>
      </c>
      <c r="L40" s="380">
        <v>24.746291959406715</v>
      </c>
    </row>
    <row r="41" spans="1:12" s="369" customFormat="1" ht="24" customHeight="1" x14ac:dyDescent="0.2">
      <c r="A41" s="381"/>
      <c r="B41" s="385"/>
      <c r="C41" s="382" t="s">
        <v>353</v>
      </c>
      <c r="D41" s="385"/>
      <c r="E41" s="383"/>
      <c r="F41" s="548">
        <v>1641</v>
      </c>
      <c r="G41" s="548">
        <v>1814</v>
      </c>
      <c r="H41" s="548">
        <v>1857</v>
      </c>
      <c r="I41" s="548">
        <v>1413</v>
      </c>
      <c r="J41" s="550">
        <v>1535</v>
      </c>
      <c r="K41" s="549">
        <v>106</v>
      </c>
      <c r="L41" s="380">
        <v>6.905537459283388</v>
      </c>
    </row>
    <row r="42" spans="1:12" s="110" customFormat="1" ht="15" customHeight="1" x14ac:dyDescent="0.2">
      <c r="A42" s="381"/>
      <c r="B42" s="384" t="s">
        <v>113</v>
      </c>
      <c r="C42" s="384" t="s">
        <v>354</v>
      </c>
      <c r="D42" s="385"/>
      <c r="E42" s="383"/>
      <c r="F42" s="548">
        <v>2046</v>
      </c>
      <c r="G42" s="548">
        <v>1716</v>
      </c>
      <c r="H42" s="548">
        <v>2182</v>
      </c>
      <c r="I42" s="548">
        <v>1729</v>
      </c>
      <c r="J42" s="548">
        <v>1692</v>
      </c>
      <c r="K42" s="549">
        <v>354</v>
      </c>
      <c r="L42" s="380">
        <v>20.921985815602838</v>
      </c>
    </row>
    <row r="43" spans="1:12" s="110" customFormat="1" ht="15" customHeight="1" x14ac:dyDescent="0.2">
      <c r="A43" s="381"/>
      <c r="B43" s="385"/>
      <c r="C43" s="382" t="s">
        <v>353</v>
      </c>
      <c r="D43" s="385"/>
      <c r="E43" s="383"/>
      <c r="F43" s="548">
        <v>981</v>
      </c>
      <c r="G43" s="548">
        <v>884</v>
      </c>
      <c r="H43" s="548">
        <v>1183</v>
      </c>
      <c r="I43" s="548">
        <v>875</v>
      </c>
      <c r="J43" s="548">
        <v>876</v>
      </c>
      <c r="K43" s="549">
        <v>105</v>
      </c>
      <c r="L43" s="380">
        <v>11.986301369863014</v>
      </c>
    </row>
    <row r="44" spans="1:12" s="110" customFormat="1" ht="15" customHeight="1" x14ac:dyDescent="0.2">
      <c r="A44" s="381"/>
      <c r="B44" s="384"/>
      <c r="C44" s="366" t="s">
        <v>109</v>
      </c>
      <c r="D44" s="385"/>
      <c r="E44" s="383"/>
      <c r="F44" s="548">
        <v>9762</v>
      </c>
      <c r="G44" s="548">
        <v>6550</v>
      </c>
      <c r="H44" s="548">
        <v>6664</v>
      </c>
      <c r="I44" s="548">
        <v>5696</v>
      </c>
      <c r="J44" s="550">
        <v>6519</v>
      </c>
      <c r="K44" s="549">
        <v>3243</v>
      </c>
      <c r="L44" s="380">
        <v>49.74689369535205</v>
      </c>
    </row>
    <row r="45" spans="1:12" s="110" customFormat="1" ht="15" customHeight="1" x14ac:dyDescent="0.2">
      <c r="A45" s="381"/>
      <c r="B45" s="385"/>
      <c r="C45" s="382" t="s">
        <v>353</v>
      </c>
      <c r="D45" s="385"/>
      <c r="E45" s="383"/>
      <c r="F45" s="548">
        <v>2275</v>
      </c>
      <c r="G45" s="548">
        <v>2182</v>
      </c>
      <c r="H45" s="548">
        <v>2421</v>
      </c>
      <c r="I45" s="548">
        <v>1890</v>
      </c>
      <c r="J45" s="548">
        <v>2144</v>
      </c>
      <c r="K45" s="549">
        <v>131</v>
      </c>
      <c r="L45" s="380">
        <v>6.1100746268656714</v>
      </c>
    </row>
    <row r="46" spans="1:12" s="110" customFormat="1" ht="15" customHeight="1" x14ac:dyDescent="0.2">
      <c r="A46" s="381"/>
      <c r="B46" s="384"/>
      <c r="C46" s="366" t="s">
        <v>110</v>
      </c>
      <c r="D46" s="385"/>
      <c r="E46" s="383"/>
      <c r="F46" s="548">
        <v>1854</v>
      </c>
      <c r="G46" s="548">
        <v>1063</v>
      </c>
      <c r="H46" s="548">
        <v>790</v>
      </c>
      <c r="I46" s="548">
        <v>710</v>
      </c>
      <c r="J46" s="548">
        <v>941</v>
      </c>
      <c r="K46" s="549">
        <v>913</v>
      </c>
      <c r="L46" s="380">
        <v>97.024442082890545</v>
      </c>
    </row>
    <row r="47" spans="1:12" s="110" customFormat="1" ht="15" customHeight="1" x14ac:dyDescent="0.2">
      <c r="A47" s="381"/>
      <c r="B47" s="385"/>
      <c r="C47" s="382" t="s">
        <v>353</v>
      </c>
      <c r="D47" s="385"/>
      <c r="E47" s="383"/>
      <c r="F47" s="548">
        <v>318</v>
      </c>
      <c r="G47" s="548">
        <v>205</v>
      </c>
      <c r="H47" s="548">
        <v>268</v>
      </c>
      <c r="I47" s="548">
        <v>232</v>
      </c>
      <c r="J47" s="550">
        <v>317</v>
      </c>
      <c r="K47" s="549">
        <v>1</v>
      </c>
      <c r="L47" s="380">
        <v>0.31545741324921134</v>
      </c>
    </row>
    <row r="48" spans="1:12" s="110" customFormat="1" ht="15" customHeight="1" x14ac:dyDescent="0.2">
      <c r="A48" s="381"/>
      <c r="B48" s="385"/>
      <c r="C48" s="366" t="s">
        <v>111</v>
      </c>
      <c r="D48" s="386"/>
      <c r="E48" s="387"/>
      <c r="F48" s="548">
        <v>104</v>
      </c>
      <c r="G48" s="548">
        <v>90</v>
      </c>
      <c r="H48" s="548">
        <v>81</v>
      </c>
      <c r="I48" s="548">
        <v>67</v>
      </c>
      <c r="J48" s="548">
        <v>100</v>
      </c>
      <c r="K48" s="549">
        <v>4</v>
      </c>
      <c r="L48" s="380">
        <v>4</v>
      </c>
    </row>
    <row r="49" spans="1:12" s="110" customFormat="1" ht="15" customHeight="1" x14ac:dyDescent="0.2">
      <c r="A49" s="381"/>
      <c r="B49" s="385"/>
      <c r="C49" s="382" t="s">
        <v>353</v>
      </c>
      <c r="D49" s="385"/>
      <c r="E49" s="383"/>
      <c r="F49" s="548">
        <v>27</v>
      </c>
      <c r="G49" s="548">
        <v>28</v>
      </c>
      <c r="H49" s="548">
        <v>32</v>
      </c>
      <c r="I49" s="548">
        <v>28</v>
      </c>
      <c r="J49" s="548">
        <v>39</v>
      </c>
      <c r="K49" s="549">
        <v>-12</v>
      </c>
      <c r="L49" s="380">
        <v>-30.76923076923077</v>
      </c>
    </row>
    <row r="50" spans="1:12" s="110" customFormat="1" ht="15" customHeight="1" x14ac:dyDescent="0.2">
      <c r="A50" s="381"/>
      <c r="B50" s="384" t="s">
        <v>113</v>
      </c>
      <c r="C50" s="382" t="s">
        <v>181</v>
      </c>
      <c r="D50" s="385"/>
      <c r="E50" s="383"/>
      <c r="F50" s="548">
        <v>9266</v>
      </c>
      <c r="G50" s="548">
        <v>4960</v>
      </c>
      <c r="H50" s="548">
        <v>5876</v>
      </c>
      <c r="I50" s="548">
        <v>4777</v>
      </c>
      <c r="J50" s="550">
        <v>5812</v>
      </c>
      <c r="K50" s="549">
        <v>3454</v>
      </c>
      <c r="L50" s="380">
        <v>59.428768066070198</v>
      </c>
    </row>
    <row r="51" spans="1:12" s="110" customFormat="1" ht="15" customHeight="1" x14ac:dyDescent="0.2">
      <c r="A51" s="381"/>
      <c r="B51" s="385"/>
      <c r="C51" s="382" t="s">
        <v>353</v>
      </c>
      <c r="D51" s="385"/>
      <c r="E51" s="383"/>
      <c r="F51" s="548">
        <v>1814</v>
      </c>
      <c r="G51" s="548">
        <v>1363</v>
      </c>
      <c r="H51" s="548">
        <v>1898</v>
      </c>
      <c r="I51" s="548">
        <v>1435</v>
      </c>
      <c r="J51" s="548">
        <v>1805</v>
      </c>
      <c r="K51" s="549">
        <v>9</v>
      </c>
      <c r="L51" s="380">
        <v>0.49861495844875348</v>
      </c>
    </row>
    <row r="52" spans="1:12" s="110" customFormat="1" ht="15" customHeight="1" x14ac:dyDescent="0.2">
      <c r="A52" s="381"/>
      <c r="B52" s="384"/>
      <c r="C52" s="382" t="s">
        <v>182</v>
      </c>
      <c r="D52" s="385"/>
      <c r="E52" s="383"/>
      <c r="F52" s="548">
        <v>4500</v>
      </c>
      <c r="G52" s="548">
        <v>4459</v>
      </c>
      <c r="H52" s="548">
        <v>3841</v>
      </c>
      <c r="I52" s="548">
        <v>3425</v>
      </c>
      <c r="J52" s="548">
        <v>3440</v>
      </c>
      <c r="K52" s="549">
        <v>1060</v>
      </c>
      <c r="L52" s="380">
        <v>30.813953488372093</v>
      </c>
    </row>
    <row r="53" spans="1:12" s="269" customFormat="1" ht="11.25" customHeight="1" x14ac:dyDescent="0.2">
      <c r="A53" s="381"/>
      <c r="B53" s="385"/>
      <c r="C53" s="382" t="s">
        <v>353</v>
      </c>
      <c r="D53" s="385"/>
      <c r="E53" s="383"/>
      <c r="F53" s="548">
        <v>1787</v>
      </c>
      <c r="G53" s="548">
        <v>1936</v>
      </c>
      <c r="H53" s="548">
        <v>2006</v>
      </c>
      <c r="I53" s="548">
        <v>1590</v>
      </c>
      <c r="J53" s="550">
        <v>1571</v>
      </c>
      <c r="K53" s="549">
        <v>216</v>
      </c>
      <c r="L53" s="380">
        <v>13.749204328453214</v>
      </c>
    </row>
    <row r="54" spans="1:12" s="151" customFormat="1" ht="12.75" customHeight="1" x14ac:dyDescent="0.2">
      <c r="A54" s="381"/>
      <c r="B54" s="384" t="s">
        <v>113</v>
      </c>
      <c r="C54" s="384" t="s">
        <v>116</v>
      </c>
      <c r="D54" s="385"/>
      <c r="E54" s="383"/>
      <c r="F54" s="548">
        <v>11007</v>
      </c>
      <c r="G54" s="548">
        <v>7248</v>
      </c>
      <c r="H54" s="548">
        <v>7142</v>
      </c>
      <c r="I54" s="548">
        <v>5996</v>
      </c>
      <c r="J54" s="548">
        <v>6933</v>
      </c>
      <c r="K54" s="549">
        <v>4074</v>
      </c>
      <c r="L54" s="380">
        <v>58.762440501947211</v>
      </c>
    </row>
    <row r="55" spans="1:12" ht="11.25" x14ac:dyDescent="0.2">
      <c r="A55" s="381"/>
      <c r="B55" s="385"/>
      <c r="C55" s="382" t="s">
        <v>353</v>
      </c>
      <c r="D55" s="385"/>
      <c r="E55" s="383"/>
      <c r="F55" s="548">
        <v>2716</v>
      </c>
      <c r="G55" s="548">
        <v>2367</v>
      </c>
      <c r="H55" s="548">
        <v>2870</v>
      </c>
      <c r="I55" s="548">
        <v>2297</v>
      </c>
      <c r="J55" s="548">
        <v>2546</v>
      </c>
      <c r="K55" s="549">
        <v>170</v>
      </c>
      <c r="L55" s="380">
        <v>6.6771406127258448</v>
      </c>
    </row>
    <row r="56" spans="1:12" ht="14.25" customHeight="1" x14ac:dyDescent="0.2">
      <c r="A56" s="381"/>
      <c r="B56" s="385"/>
      <c r="C56" s="384" t="s">
        <v>117</v>
      </c>
      <c r="D56" s="385"/>
      <c r="E56" s="383"/>
      <c r="F56" s="548">
        <v>2743</v>
      </c>
      <c r="G56" s="548">
        <v>2149</v>
      </c>
      <c r="H56" s="548">
        <v>2552</v>
      </c>
      <c r="I56" s="548">
        <v>2196</v>
      </c>
      <c r="J56" s="548">
        <v>2309</v>
      </c>
      <c r="K56" s="549">
        <v>434</v>
      </c>
      <c r="L56" s="380">
        <v>18.796015591165006</v>
      </c>
    </row>
    <row r="57" spans="1:12" ht="18.75" customHeight="1" x14ac:dyDescent="0.2">
      <c r="A57" s="388"/>
      <c r="B57" s="389"/>
      <c r="C57" s="390" t="s">
        <v>353</v>
      </c>
      <c r="D57" s="389"/>
      <c r="E57" s="391"/>
      <c r="F57" s="551">
        <v>876</v>
      </c>
      <c r="G57" s="552">
        <v>925</v>
      </c>
      <c r="H57" s="552">
        <v>1020</v>
      </c>
      <c r="I57" s="552">
        <v>725</v>
      </c>
      <c r="J57" s="552">
        <v>826</v>
      </c>
      <c r="K57" s="553">
        <f t="shared" ref="K57" si="0">IF(OR(F57=".",J57=".")=TRUE,".",IF(OR(F57="*",J57="*")=TRUE,"*",IF(AND(F57="-",J57="-")=TRUE,"-",IF(AND(ISNUMBER(J57),ISNUMBER(F57))=TRUE,IF(F57-J57=0,0,F57-J57),IF(ISNUMBER(F57)=TRUE,F57,-J57)))))</f>
        <v>50</v>
      </c>
      <c r="L57" s="392">
        <f t="shared" ref="L57" si="1">IF(K57 =".",".",IF(K57 ="*","*",IF(K57="-","-",IF(K57=0,0,IF(OR(J57="-",J57=".",F57="-",F57=".")=TRUE,"X",IF(J57=0,"0,0",IF(ABS(K57*100/J57)&gt;250,".X",(K57*100/J57))))))))</f>
        <v>6.053268765133172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14290</v>
      </c>
      <c r="E11" s="114">
        <v>10052</v>
      </c>
      <c r="F11" s="114">
        <v>12321</v>
      </c>
      <c r="G11" s="114">
        <v>8552</v>
      </c>
      <c r="H11" s="140">
        <v>9608</v>
      </c>
      <c r="I11" s="115">
        <v>4682</v>
      </c>
      <c r="J11" s="116">
        <v>48.730224812656118</v>
      </c>
    </row>
    <row r="12" spans="1:15" s="110" customFormat="1" ht="24.95" customHeight="1" x14ac:dyDescent="0.2">
      <c r="A12" s="193" t="s">
        <v>132</v>
      </c>
      <c r="B12" s="194" t="s">
        <v>133</v>
      </c>
      <c r="C12" s="113">
        <v>0.22393282015395383</v>
      </c>
      <c r="D12" s="115">
        <v>32</v>
      </c>
      <c r="E12" s="114">
        <v>13</v>
      </c>
      <c r="F12" s="114">
        <v>17</v>
      </c>
      <c r="G12" s="114">
        <v>16</v>
      </c>
      <c r="H12" s="140">
        <v>23</v>
      </c>
      <c r="I12" s="115">
        <v>9</v>
      </c>
      <c r="J12" s="116">
        <v>39.130434782608695</v>
      </c>
    </row>
    <row r="13" spans="1:15" s="110" customFormat="1" ht="24.95" customHeight="1" x14ac:dyDescent="0.2">
      <c r="A13" s="193" t="s">
        <v>134</v>
      </c>
      <c r="B13" s="199" t="s">
        <v>214</v>
      </c>
      <c r="C13" s="113">
        <v>28.740377886634011</v>
      </c>
      <c r="D13" s="115">
        <v>4107</v>
      </c>
      <c r="E13" s="114">
        <v>115</v>
      </c>
      <c r="F13" s="114">
        <v>194</v>
      </c>
      <c r="G13" s="114">
        <v>110</v>
      </c>
      <c r="H13" s="140">
        <v>104</v>
      </c>
      <c r="I13" s="115">
        <v>4003</v>
      </c>
      <c r="J13" s="116" t="s">
        <v>515</v>
      </c>
    </row>
    <row r="14" spans="1:15" s="287" customFormat="1" ht="24.95" customHeight="1" x14ac:dyDescent="0.2">
      <c r="A14" s="193" t="s">
        <v>215</v>
      </c>
      <c r="B14" s="199" t="s">
        <v>137</v>
      </c>
      <c r="C14" s="113">
        <v>4.793561931420574</v>
      </c>
      <c r="D14" s="115">
        <v>685</v>
      </c>
      <c r="E14" s="114">
        <v>472</v>
      </c>
      <c r="F14" s="114">
        <v>984</v>
      </c>
      <c r="G14" s="114">
        <v>598</v>
      </c>
      <c r="H14" s="140">
        <v>828</v>
      </c>
      <c r="I14" s="115">
        <v>-143</v>
      </c>
      <c r="J14" s="116">
        <v>-17.270531400966185</v>
      </c>
      <c r="K14" s="110"/>
      <c r="L14" s="110"/>
      <c r="M14" s="110"/>
      <c r="N14" s="110"/>
      <c r="O14" s="110"/>
    </row>
    <row r="15" spans="1:15" s="110" customFormat="1" ht="24.95" customHeight="1" x14ac:dyDescent="0.2">
      <c r="A15" s="193" t="s">
        <v>216</v>
      </c>
      <c r="B15" s="199" t="s">
        <v>217</v>
      </c>
      <c r="C15" s="113">
        <v>0.74877536738978312</v>
      </c>
      <c r="D15" s="115">
        <v>107</v>
      </c>
      <c r="E15" s="114">
        <v>118</v>
      </c>
      <c r="F15" s="114">
        <v>185</v>
      </c>
      <c r="G15" s="114">
        <v>104</v>
      </c>
      <c r="H15" s="140">
        <v>114</v>
      </c>
      <c r="I15" s="115">
        <v>-7</v>
      </c>
      <c r="J15" s="116">
        <v>-6.1403508771929829</v>
      </c>
    </row>
    <row r="16" spans="1:15" s="287" customFormat="1" ht="24.95" customHeight="1" x14ac:dyDescent="0.2">
      <c r="A16" s="193" t="s">
        <v>218</v>
      </c>
      <c r="B16" s="199" t="s">
        <v>141</v>
      </c>
      <c r="C16" s="113">
        <v>3.6039188243526943</v>
      </c>
      <c r="D16" s="115">
        <v>515</v>
      </c>
      <c r="E16" s="114">
        <v>313</v>
      </c>
      <c r="F16" s="114">
        <v>705</v>
      </c>
      <c r="G16" s="114">
        <v>427</v>
      </c>
      <c r="H16" s="140">
        <v>620</v>
      </c>
      <c r="I16" s="115">
        <v>-105</v>
      </c>
      <c r="J16" s="116">
        <v>-16.93548387096774</v>
      </c>
      <c r="K16" s="110"/>
      <c r="L16" s="110"/>
      <c r="M16" s="110"/>
      <c r="N16" s="110"/>
      <c r="O16" s="110"/>
    </row>
    <row r="17" spans="1:15" s="110" customFormat="1" ht="24.95" customHeight="1" x14ac:dyDescent="0.2">
      <c r="A17" s="193" t="s">
        <v>142</v>
      </c>
      <c r="B17" s="199" t="s">
        <v>220</v>
      </c>
      <c r="C17" s="113">
        <v>0.44086773967809656</v>
      </c>
      <c r="D17" s="115">
        <v>63</v>
      </c>
      <c r="E17" s="114">
        <v>41</v>
      </c>
      <c r="F17" s="114">
        <v>94</v>
      </c>
      <c r="G17" s="114">
        <v>67</v>
      </c>
      <c r="H17" s="140">
        <v>94</v>
      </c>
      <c r="I17" s="115">
        <v>-31</v>
      </c>
      <c r="J17" s="116">
        <v>-32.978723404255319</v>
      </c>
    </row>
    <row r="18" spans="1:15" s="287" customFormat="1" ht="24.95" customHeight="1" x14ac:dyDescent="0.2">
      <c r="A18" s="201" t="s">
        <v>144</v>
      </c>
      <c r="B18" s="202" t="s">
        <v>145</v>
      </c>
      <c r="C18" s="113">
        <v>8.2855143456962903</v>
      </c>
      <c r="D18" s="115">
        <v>1184</v>
      </c>
      <c r="E18" s="114">
        <v>638</v>
      </c>
      <c r="F18" s="114">
        <v>1460</v>
      </c>
      <c r="G18" s="114">
        <v>943</v>
      </c>
      <c r="H18" s="140">
        <v>1177</v>
      </c>
      <c r="I18" s="115">
        <v>7</v>
      </c>
      <c r="J18" s="116">
        <v>0.59473237043330496</v>
      </c>
      <c r="K18" s="110"/>
      <c r="L18" s="110"/>
      <c r="M18" s="110"/>
      <c r="N18" s="110"/>
      <c r="O18" s="110"/>
    </row>
    <row r="19" spans="1:15" s="110" customFormat="1" ht="24.95" customHeight="1" x14ac:dyDescent="0.2">
      <c r="A19" s="193" t="s">
        <v>146</v>
      </c>
      <c r="B19" s="199" t="s">
        <v>147</v>
      </c>
      <c r="C19" s="113">
        <v>11.945416375087474</v>
      </c>
      <c r="D19" s="115">
        <v>1707</v>
      </c>
      <c r="E19" s="114">
        <v>1447</v>
      </c>
      <c r="F19" s="114">
        <v>2077</v>
      </c>
      <c r="G19" s="114">
        <v>1372</v>
      </c>
      <c r="H19" s="140">
        <v>1456</v>
      </c>
      <c r="I19" s="115">
        <v>251</v>
      </c>
      <c r="J19" s="116">
        <v>17.239010989010989</v>
      </c>
    </row>
    <row r="20" spans="1:15" s="287" customFormat="1" ht="24.95" customHeight="1" x14ac:dyDescent="0.2">
      <c r="A20" s="193" t="s">
        <v>148</v>
      </c>
      <c r="B20" s="199" t="s">
        <v>149</v>
      </c>
      <c r="C20" s="113">
        <v>3.2680195941217636</v>
      </c>
      <c r="D20" s="115">
        <v>467</v>
      </c>
      <c r="E20" s="114">
        <v>386</v>
      </c>
      <c r="F20" s="114">
        <v>550</v>
      </c>
      <c r="G20" s="114">
        <v>369</v>
      </c>
      <c r="H20" s="140">
        <v>534</v>
      </c>
      <c r="I20" s="115">
        <v>-67</v>
      </c>
      <c r="J20" s="116">
        <v>-12.546816479400748</v>
      </c>
      <c r="K20" s="110"/>
      <c r="L20" s="110"/>
      <c r="M20" s="110"/>
      <c r="N20" s="110"/>
      <c r="O20" s="110"/>
    </row>
    <row r="21" spans="1:15" s="110" customFormat="1" ht="24.95" customHeight="1" x14ac:dyDescent="0.2">
      <c r="A21" s="201" t="s">
        <v>150</v>
      </c>
      <c r="B21" s="202" t="s">
        <v>151</v>
      </c>
      <c r="C21" s="113">
        <v>3.3589923023093071</v>
      </c>
      <c r="D21" s="115">
        <v>480</v>
      </c>
      <c r="E21" s="114">
        <v>565</v>
      </c>
      <c r="F21" s="114">
        <v>584</v>
      </c>
      <c r="G21" s="114">
        <v>498</v>
      </c>
      <c r="H21" s="140">
        <v>468</v>
      </c>
      <c r="I21" s="115">
        <v>12</v>
      </c>
      <c r="J21" s="116">
        <v>2.5641025641025643</v>
      </c>
    </row>
    <row r="22" spans="1:15" s="110" customFormat="1" ht="24.95" customHeight="1" x14ac:dyDescent="0.2">
      <c r="A22" s="201" t="s">
        <v>152</v>
      </c>
      <c r="B22" s="199" t="s">
        <v>153</v>
      </c>
      <c r="C22" s="113">
        <v>1.6585024492652205</v>
      </c>
      <c r="D22" s="115">
        <v>237</v>
      </c>
      <c r="E22" s="114">
        <v>196</v>
      </c>
      <c r="F22" s="114">
        <v>219</v>
      </c>
      <c r="G22" s="114">
        <v>132</v>
      </c>
      <c r="H22" s="140">
        <v>171</v>
      </c>
      <c r="I22" s="115">
        <v>66</v>
      </c>
      <c r="J22" s="116">
        <v>38.596491228070178</v>
      </c>
    </row>
    <row r="23" spans="1:15" s="110" customFormat="1" ht="24.95" customHeight="1" x14ac:dyDescent="0.2">
      <c r="A23" s="193" t="s">
        <v>154</v>
      </c>
      <c r="B23" s="199" t="s">
        <v>155</v>
      </c>
      <c r="C23" s="113">
        <v>0.84674597620713787</v>
      </c>
      <c r="D23" s="115">
        <v>121</v>
      </c>
      <c r="E23" s="114">
        <v>56</v>
      </c>
      <c r="F23" s="114">
        <v>163</v>
      </c>
      <c r="G23" s="114">
        <v>70</v>
      </c>
      <c r="H23" s="140">
        <v>72</v>
      </c>
      <c r="I23" s="115">
        <v>49</v>
      </c>
      <c r="J23" s="116">
        <v>68.055555555555557</v>
      </c>
    </row>
    <row r="24" spans="1:15" s="110" customFormat="1" ht="24.95" customHeight="1" x14ac:dyDescent="0.2">
      <c r="A24" s="193" t="s">
        <v>156</v>
      </c>
      <c r="B24" s="199" t="s">
        <v>221</v>
      </c>
      <c r="C24" s="113">
        <v>6.2141357592722182</v>
      </c>
      <c r="D24" s="115">
        <v>888</v>
      </c>
      <c r="E24" s="114">
        <v>881</v>
      </c>
      <c r="F24" s="114">
        <v>898</v>
      </c>
      <c r="G24" s="114">
        <v>623</v>
      </c>
      <c r="H24" s="140">
        <v>723</v>
      </c>
      <c r="I24" s="115">
        <v>165</v>
      </c>
      <c r="J24" s="116">
        <v>22.821576763485478</v>
      </c>
    </row>
    <row r="25" spans="1:15" s="110" customFormat="1" ht="24.95" customHeight="1" x14ac:dyDescent="0.2">
      <c r="A25" s="193" t="s">
        <v>222</v>
      </c>
      <c r="B25" s="204" t="s">
        <v>159</v>
      </c>
      <c r="C25" s="113">
        <v>9.902029391182646</v>
      </c>
      <c r="D25" s="115">
        <v>1415</v>
      </c>
      <c r="E25" s="114">
        <v>927</v>
      </c>
      <c r="F25" s="114">
        <v>1217</v>
      </c>
      <c r="G25" s="114">
        <v>983</v>
      </c>
      <c r="H25" s="140">
        <v>1176</v>
      </c>
      <c r="I25" s="115">
        <v>239</v>
      </c>
      <c r="J25" s="116">
        <v>20.323129251700681</v>
      </c>
    </row>
    <row r="26" spans="1:15" s="110" customFormat="1" ht="24.95" customHeight="1" x14ac:dyDescent="0.2">
      <c r="A26" s="201">
        <v>782.78300000000002</v>
      </c>
      <c r="B26" s="203" t="s">
        <v>160</v>
      </c>
      <c r="C26" s="113">
        <v>3.8418474457662701</v>
      </c>
      <c r="D26" s="115">
        <v>549</v>
      </c>
      <c r="E26" s="114">
        <v>423</v>
      </c>
      <c r="F26" s="114">
        <v>784</v>
      </c>
      <c r="G26" s="114">
        <v>712</v>
      </c>
      <c r="H26" s="140">
        <v>619</v>
      </c>
      <c r="I26" s="115">
        <v>-70</v>
      </c>
      <c r="J26" s="116">
        <v>-11.308562197092083</v>
      </c>
    </row>
    <row r="27" spans="1:15" s="110" customFormat="1" ht="24.95" customHeight="1" x14ac:dyDescent="0.2">
      <c r="A27" s="193" t="s">
        <v>161</v>
      </c>
      <c r="B27" s="199" t="s">
        <v>162</v>
      </c>
      <c r="C27" s="113">
        <v>1.1126662001399581</v>
      </c>
      <c r="D27" s="115">
        <v>159</v>
      </c>
      <c r="E27" s="114">
        <v>102</v>
      </c>
      <c r="F27" s="114">
        <v>298</v>
      </c>
      <c r="G27" s="114">
        <v>116</v>
      </c>
      <c r="H27" s="140">
        <v>111</v>
      </c>
      <c r="I27" s="115">
        <v>48</v>
      </c>
      <c r="J27" s="116">
        <v>43.243243243243242</v>
      </c>
    </row>
    <row r="28" spans="1:15" s="110" customFormat="1" ht="24.95" customHeight="1" x14ac:dyDescent="0.2">
      <c r="A28" s="193" t="s">
        <v>163</v>
      </c>
      <c r="B28" s="199" t="s">
        <v>164</v>
      </c>
      <c r="C28" s="113">
        <v>1.7354793561931421</v>
      </c>
      <c r="D28" s="115">
        <v>248</v>
      </c>
      <c r="E28" s="114">
        <v>239</v>
      </c>
      <c r="F28" s="114">
        <v>448</v>
      </c>
      <c r="G28" s="114">
        <v>209</v>
      </c>
      <c r="H28" s="140">
        <v>265</v>
      </c>
      <c r="I28" s="115">
        <v>-17</v>
      </c>
      <c r="J28" s="116">
        <v>-6.4150943396226419</v>
      </c>
    </row>
    <row r="29" spans="1:15" s="110" customFormat="1" ht="24.95" customHeight="1" x14ac:dyDescent="0.2">
      <c r="A29" s="193">
        <v>86</v>
      </c>
      <c r="B29" s="199" t="s">
        <v>165</v>
      </c>
      <c r="C29" s="113">
        <v>4.1847445766270122</v>
      </c>
      <c r="D29" s="115">
        <v>598</v>
      </c>
      <c r="E29" s="114">
        <v>2018</v>
      </c>
      <c r="F29" s="114">
        <v>804</v>
      </c>
      <c r="G29" s="114">
        <v>503</v>
      </c>
      <c r="H29" s="140">
        <v>591</v>
      </c>
      <c r="I29" s="115">
        <v>7</v>
      </c>
      <c r="J29" s="116">
        <v>1.1844331641285957</v>
      </c>
    </row>
    <row r="30" spans="1:15" s="110" customFormat="1" ht="24.95" customHeight="1" x14ac:dyDescent="0.2">
      <c r="A30" s="193">
        <v>87.88</v>
      </c>
      <c r="B30" s="204" t="s">
        <v>166</v>
      </c>
      <c r="C30" s="113">
        <v>6.9559132260321901</v>
      </c>
      <c r="D30" s="115">
        <v>994</v>
      </c>
      <c r="E30" s="114">
        <v>1197</v>
      </c>
      <c r="F30" s="114">
        <v>1022</v>
      </c>
      <c r="G30" s="114">
        <v>908</v>
      </c>
      <c r="H30" s="140">
        <v>811</v>
      </c>
      <c r="I30" s="115">
        <v>183</v>
      </c>
      <c r="J30" s="116">
        <v>22.564734895191123</v>
      </c>
    </row>
    <row r="31" spans="1:15" s="110" customFormat="1" ht="24.95" customHeight="1" x14ac:dyDescent="0.2">
      <c r="A31" s="193" t="s">
        <v>167</v>
      </c>
      <c r="B31" s="199" t="s">
        <v>168</v>
      </c>
      <c r="C31" s="113">
        <v>2.9251224632610215</v>
      </c>
      <c r="D31" s="115">
        <v>418</v>
      </c>
      <c r="E31" s="114">
        <v>374</v>
      </c>
      <c r="F31" s="114">
        <v>602</v>
      </c>
      <c r="G31" s="114">
        <v>390</v>
      </c>
      <c r="H31" s="140">
        <v>479</v>
      </c>
      <c r="I31" s="115">
        <v>-61</v>
      </c>
      <c r="J31" s="116">
        <v>-12.734864300626304</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0.22393282015395383</v>
      </c>
      <c r="D34" s="115">
        <v>32</v>
      </c>
      <c r="E34" s="114">
        <v>13</v>
      </c>
      <c r="F34" s="114">
        <v>17</v>
      </c>
      <c r="G34" s="114">
        <v>16</v>
      </c>
      <c r="H34" s="140">
        <v>23</v>
      </c>
      <c r="I34" s="115">
        <v>9</v>
      </c>
      <c r="J34" s="116">
        <v>39.130434782608695</v>
      </c>
    </row>
    <row r="35" spans="1:10" s="110" customFormat="1" ht="24.95" customHeight="1" x14ac:dyDescent="0.2">
      <c r="A35" s="292" t="s">
        <v>171</v>
      </c>
      <c r="B35" s="293" t="s">
        <v>172</v>
      </c>
      <c r="C35" s="113">
        <v>41.819454163750876</v>
      </c>
      <c r="D35" s="115">
        <v>5976</v>
      </c>
      <c r="E35" s="114">
        <v>1225</v>
      </c>
      <c r="F35" s="114">
        <v>2638</v>
      </c>
      <c r="G35" s="114">
        <v>1651</v>
      </c>
      <c r="H35" s="140">
        <v>2109</v>
      </c>
      <c r="I35" s="115">
        <v>3867</v>
      </c>
      <c r="J35" s="116">
        <v>183.3570412517781</v>
      </c>
    </row>
    <row r="36" spans="1:10" s="110" customFormat="1" ht="24.95" customHeight="1" x14ac:dyDescent="0.2">
      <c r="A36" s="294" t="s">
        <v>173</v>
      </c>
      <c r="B36" s="295" t="s">
        <v>174</v>
      </c>
      <c r="C36" s="125">
        <v>57.949615115465363</v>
      </c>
      <c r="D36" s="143">
        <v>8281</v>
      </c>
      <c r="E36" s="144">
        <v>8811</v>
      </c>
      <c r="F36" s="144">
        <v>9666</v>
      </c>
      <c r="G36" s="144">
        <v>6885</v>
      </c>
      <c r="H36" s="145">
        <v>7476</v>
      </c>
      <c r="I36" s="143">
        <v>805</v>
      </c>
      <c r="J36" s="146">
        <v>10.767790262172285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14290</v>
      </c>
      <c r="F11" s="264">
        <v>10052</v>
      </c>
      <c r="G11" s="264">
        <v>12321</v>
      </c>
      <c r="H11" s="264">
        <v>8552</v>
      </c>
      <c r="I11" s="265">
        <v>9608</v>
      </c>
      <c r="J11" s="263">
        <v>4682</v>
      </c>
      <c r="K11" s="266">
        <v>48.730224812656118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18.775367389783064</v>
      </c>
      <c r="E13" s="115">
        <v>2683</v>
      </c>
      <c r="F13" s="114">
        <v>2563</v>
      </c>
      <c r="G13" s="114">
        <v>2868</v>
      </c>
      <c r="H13" s="114">
        <v>2390</v>
      </c>
      <c r="I13" s="140">
        <v>2350</v>
      </c>
      <c r="J13" s="115">
        <v>333</v>
      </c>
      <c r="K13" s="116">
        <v>14.170212765957446</v>
      </c>
    </row>
    <row r="14" spans="1:15" ht="15.95" customHeight="1" x14ac:dyDescent="0.2">
      <c r="A14" s="306" t="s">
        <v>230</v>
      </c>
      <c r="B14" s="307"/>
      <c r="C14" s="308"/>
      <c r="D14" s="113">
        <v>50.986703988803356</v>
      </c>
      <c r="E14" s="115">
        <v>7286</v>
      </c>
      <c r="F14" s="114">
        <v>5705</v>
      </c>
      <c r="G14" s="114">
        <v>7489</v>
      </c>
      <c r="H14" s="114">
        <v>4871</v>
      </c>
      <c r="I14" s="140">
        <v>5505</v>
      </c>
      <c r="J14" s="115">
        <v>1781</v>
      </c>
      <c r="K14" s="116">
        <v>32.352406902815623</v>
      </c>
    </row>
    <row r="15" spans="1:15" ht="15.95" customHeight="1" x14ac:dyDescent="0.2">
      <c r="A15" s="306" t="s">
        <v>231</v>
      </c>
      <c r="B15" s="307"/>
      <c r="C15" s="308"/>
      <c r="D15" s="113">
        <v>13.11406578026592</v>
      </c>
      <c r="E15" s="115">
        <v>1874</v>
      </c>
      <c r="F15" s="114">
        <v>759</v>
      </c>
      <c r="G15" s="114">
        <v>896</v>
      </c>
      <c r="H15" s="114">
        <v>585</v>
      </c>
      <c r="I15" s="140">
        <v>786</v>
      </c>
      <c r="J15" s="115">
        <v>1088</v>
      </c>
      <c r="K15" s="116">
        <v>138.42239185750637</v>
      </c>
    </row>
    <row r="16" spans="1:15" ht="15.95" customHeight="1" x14ac:dyDescent="0.2">
      <c r="A16" s="306" t="s">
        <v>232</v>
      </c>
      <c r="B16" s="307"/>
      <c r="C16" s="308"/>
      <c r="D16" s="113">
        <v>16.710986703988802</v>
      </c>
      <c r="E16" s="115">
        <v>2388</v>
      </c>
      <c r="F16" s="114">
        <v>975</v>
      </c>
      <c r="G16" s="114">
        <v>966</v>
      </c>
      <c r="H16" s="114">
        <v>688</v>
      </c>
      <c r="I16" s="140">
        <v>920</v>
      </c>
      <c r="J16" s="115">
        <v>1468</v>
      </c>
      <c r="K16" s="116">
        <v>159.56521739130434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0.244926522043387</v>
      </c>
      <c r="E18" s="115">
        <v>35</v>
      </c>
      <c r="F18" s="114">
        <v>22</v>
      </c>
      <c r="G18" s="114">
        <v>33</v>
      </c>
      <c r="H18" s="114">
        <v>19</v>
      </c>
      <c r="I18" s="140">
        <v>27</v>
      </c>
      <c r="J18" s="115">
        <v>8</v>
      </c>
      <c r="K18" s="116">
        <v>29.62962962962963</v>
      </c>
    </row>
    <row r="19" spans="1:11" ht="14.1" customHeight="1" x14ac:dyDescent="0.2">
      <c r="A19" s="306" t="s">
        <v>235</v>
      </c>
      <c r="B19" s="307" t="s">
        <v>236</v>
      </c>
      <c r="C19" s="308"/>
      <c r="D19" s="113">
        <v>0.13296011196641008</v>
      </c>
      <c r="E19" s="115">
        <v>19</v>
      </c>
      <c r="F19" s="114">
        <v>10</v>
      </c>
      <c r="G19" s="114">
        <v>13</v>
      </c>
      <c r="H19" s="114">
        <v>9</v>
      </c>
      <c r="I19" s="140">
        <v>13</v>
      </c>
      <c r="J19" s="115">
        <v>6</v>
      </c>
      <c r="K19" s="116">
        <v>46.153846153846153</v>
      </c>
    </row>
    <row r="20" spans="1:11" ht="14.1" customHeight="1" x14ac:dyDescent="0.2">
      <c r="A20" s="306">
        <v>12</v>
      </c>
      <c r="B20" s="307" t="s">
        <v>237</v>
      </c>
      <c r="C20" s="308"/>
      <c r="D20" s="113">
        <v>0.90972708187543738</v>
      </c>
      <c r="E20" s="115">
        <v>130</v>
      </c>
      <c r="F20" s="114">
        <v>60</v>
      </c>
      <c r="G20" s="114">
        <v>105</v>
      </c>
      <c r="H20" s="114">
        <v>89</v>
      </c>
      <c r="I20" s="140">
        <v>111</v>
      </c>
      <c r="J20" s="115">
        <v>19</v>
      </c>
      <c r="K20" s="116">
        <v>17.117117117117118</v>
      </c>
    </row>
    <row r="21" spans="1:11" ht="14.1" customHeight="1" x14ac:dyDescent="0.2">
      <c r="A21" s="306">
        <v>21</v>
      </c>
      <c r="B21" s="307" t="s">
        <v>238</v>
      </c>
      <c r="C21" s="308"/>
      <c r="D21" s="113">
        <v>0.25192442267319803</v>
      </c>
      <c r="E21" s="115">
        <v>36</v>
      </c>
      <c r="F21" s="114">
        <v>17</v>
      </c>
      <c r="G21" s="114">
        <v>41</v>
      </c>
      <c r="H21" s="114">
        <v>26</v>
      </c>
      <c r="I21" s="140">
        <v>15</v>
      </c>
      <c r="J21" s="115">
        <v>21</v>
      </c>
      <c r="K21" s="116">
        <v>140</v>
      </c>
    </row>
    <row r="22" spans="1:11" ht="14.1" customHeight="1" x14ac:dyDescent="0.2">
      <c r="A22" s="306">
        <v>22</v>
      </c>
      <c r="B22" s="307" t="s">
        <v>239</v>
      </c>
      <c r="C22" s="308"/>
      <c r="D22" s="113">
        <v>0.7627711686494052</v>
      </c>
      <c r="E22" s="115">
        <v>109</v>
      </c>
      <c r="F22" s="114">
        <v>75</v>
      </c>
      <c r="G22" s="114">
        <v>152</v>
      </c>
      <c r="H22" s="114">
        <v>74</v>
      </c>
      <c r="I22" s="140">
        <v>148</v>
      </c>
      <c r="J22" s="115">
        <v>-39</v>
      </c>
      <c r="K22" s="116">
        <v>-26.351351351351351</v>
      </c>
    </row>
    <row r="23" spans="1:11" ht="14.1" customHeight="1" x14ac:dyDescent="0.2">
      <c r="A23" s="306">
        <v>23</v>
      </c>
      <c r="B23" s="307" t="s">
        <v>240</v>
      </c>
      <c r="C23" s="308"/>
      <c r="D23" s="113">
        <v>0.25192442267319803</v>
      </c>
      <c r="E23" s="115">
        <v>36</v>
      </c>
      <c r="F23" s="114">
        <v>42</v>
      </c>
      <c r="G23" s="114">
        <v>47</v>
      </c>
      <c r="H23" s="114">
        <v>18</v>
      </c>
      <c r="I23" s="140">
        <v>31</v>
      </c>
      <c r="J23" s="115">
        <v>5</v>
      </c>
      <c r="K23" s="116">
        <v>16.129032258064516</v>
      </c>
    </row>
    <row r="24" spans="1:11" ht="14.1" customHeight="1" x14ac:dyDescent="0.2">
      <c r="A24" s="306">
        <v>24</v>
      </c>
      <c r="B24" s="307" t="s">
        <v>241</v>
      </c>
      <c r="C24" s="308"/>
      <c r="D24" s="113">
        <v>3.2400279916025192</v>
      </c>
      <c r="E24" s="115">
        <v>463</v>
      </c>
      <c r="F24" s="114">
        <v>226</v>
      </c>
      <c r="G24" s="114">
        <v>580</v>
      </c>
      <c r="H24" s="114">
        <v>346</v>
      </c>
      <c r="I24" s="140">
        <v>466</v>
      </c>
      <c r="J24" s="115">
        <v>-3</v>
      </c>
      <c r="K24" s="116">
        <v>-0.64377682403433478</v>
      </c>
    </row>
    <row r="25" spans="1:11" ht="14.1" customHeight="1" x14ac:dyDescent="0.2">
      <c r="A25" s="306">
        <v>25</v>
      </c>
      <c r="B25" s="307" t="s">
        <v>242</v>
      </c>
      <c r="C25" s="308"/>
      <c r="D25" s="113">
        <v>7.5367389783065084</v>
      </c>
      <c r="E25" s="115">
        <v>1077</v>
      </c>
      <c r="F25" s="114">
        <v>217</v>
      </c>
      <c r="G25" s="114">
        <v>404</v>
      </c>
      <c r="H25" s="114">
        <v>294</v>
      </c>
      <c r="I25" s="140">
        <v>361</v>
      </c>
      <c r="J25" s="115">
        <v>716</v>
      </c>
      <c r="K25" s="116">
        <v>198.33795013850417</v>
      </c>
    </row>
    <row r="26" spans="1:11" ht="14.1" customHeight="1" x14ac:dyDescent="0.2">
      <c r="A26" s="306">
        <v>26</v>
      </c>
      <c r="B26" s="307" t="s">
        <v>243</v>
      </c>
      <c r="C26" s="308"/>
      <c r="D26" s="113">
        <v>4.9055283414975506</v>
      </c>
      <c r="E26" s="115">
        <v>701</v>
      </c>
      <c r="F26" s="114">
        <v>181</v>
      </c>
      <c r="G26" s="114">
        <v>382</v>
      </c>
      <c r="H26" s="114">
        <v>189</v>
      </c>
      <c r="I26" s="140">
        <v>263</v>
      </c>
      <c r="J26" s="115">
        <v>438</v>
      </c>
      <c r="K26" s="116">
        <v>166.53992395437263</v>
      </c>
    </row>
    <row r="27" spans="1:11" ht="14.1" customHeight="1" x14ac:dyDescent="0.2">
      <c r="A27" s="306">
        <v>27</v>
      </c>
      <c r="B27" s="307" t="s">
        <v>244</v>
      </c>
      <c r="C27" s="308"/>
      <c r="D27" s="113">
        <v>6.7179846046186142</v>
      </c>
      <c r="E27" s="115">
        <v>960</v>
      </c>
      <c r="F27" s="114">
        <v>75</v>
      </c>
      <c r="G27" s="114">
        <v>136</v>
      </c>
      <c r="H27" s="114">
        <v>110</v>
      </c>
      <c r="I27" s="140">
        <v>129</v>
      </c>
      <c r="J27" s="115">
        <v>831</v>
      </c>
      <c r="K27" s="116" t="s">
        <v>515</v>
      </c>
    </row>
    <row r="28" spans="1:11" ht="14.1" customHeight="1" x14ac:dyDescent="0.2">
      <c r="A28" s="306">
        <v>28</v>
      </c>
      <c r="B28" s="307" t="s">
        <v>245</v>
      </c>
      <c r="C28" s="308"/>
      <c r="D28" s="113">
        <v>9.7970608817354796E-2</v>
      </c>
      <c r="E28" s="115">
        <v>14</v>
      </c>
      <c r="F28" s="114">
        <v>45</v>
      </c>
      <c r="G28" s="114">
        <v>50</v>
      </c>
      <c r="H28" s="114">
        <v>46</v>
      </c>
      <c r="I28" s="140">
        <v>50</v>
      </c>
      <c r="J28" s="115">
        <v>-36</v>
      </c>
      <c r="K28" s="116">
        <v>-72</v>
      </c>
    </row>
    <row r="29" spans="1:11" ht="14.1" customHeight="1" x14ac:dyDescent="0.2">
      <c r="A29" s="306">
        <v>29</v>
      </c>
      <c r="B29" s="307" t="s">
        <v>246</v>
      </c>
      <c r="C29" s="308"/>
      <c r="D29" s="113">
        <v>1.6235129461161653</v>
      </c>
      <c r="E29" s="115">
        <v>232</v>
      </c>
      <c r="F29" s="114">
        <v>280</v>
      </c>
      <c r="G29" s="114">
        <v>243</v>
      </c>
      <c r="H29" s="114">
        <v>174</v>
      </c>
      <c r="I29" s="140">
        <v>218</v>
      </c>
      <c r="J29" s="115">
        <v>14</v>
      </c>
      <c r="K29" s="116">
        <v>6.4220183486238529</v>
      </c>
    </row>
    <row r="30" spans="1:11" ht="14.1" customHeight="1" x14ac:dyDescent="0.2">
      <c r="A30" s="306" t="s">
        <v>247</v>
      </c>
      <c r="B30" s="307" t="s">
        <v>248</v>
      </c>
      <c r="C30" s="308"/>
      <c r="D30" s="113">
        <v>0.32190342897130858</v>
      </c>
      <c r="E30" s="115">
        <v>46</v>
      </c>
      <c r="F30" s="114" t="s">
        <v>514</v>
      </c>
      <c r="G30" s="114" t="s">
        <v>514</v>
      </c>
      <c r="H30" s="114" t="s">
        <v>514</v>
      </c>
      <c r="I30" s="140" t="s">
        <v>514</v>
      </c>
      <c r="J30" s="115" t="s">
        <v>514</v>
      </c>
      <c r="K30" s="116" t="s">
        <v>514</v>
      </c>
    </row>
    <row r="31" spans="1:11" ht="14.1" customHeight="1" x14ac:dyDescent="0.2">
      <c r="A31" s="306" t="s">
        <v>249</v>
      </c>
      <c r="B31" s="307" t="s">
        <v>250</v>
      </c>
      <c r="C31" s="308"/>
      <c r="D31" s="113">
        <v>1.2806158152554235</v>
      </c>
      <c r="E31" s="115">
        <v>183</v>
      </c>
      <c r="F31" s="114">
        <v>238</v>
      </c>
      <c r="G31" s="114">
        <v>186</v>
      </c>
      <c r="H31" s="114">
        <v>142</v>
      </c>
      <c r="I31" s="140">
        <v>172</v>
      </c>
      <c r="J31" s="115">
        <v>11</v>
      </c>
      <c r="K31" s="116">
        <v>6.3953488372093021</v>
      </c>
    </row>
    <row r="32" spans="1:11" ht="14.1" customHeight="1" x14ac:dyDescent="0.2">
      <c r="A32" s="306">
        <v>31</v>
      </c>
      <c r="B32" s="307" t="s">
        <v>251</v>
      </c>
      <c r="C32" s="308"/>
      <c r="D32" s="113">
        <v>0.39188243526941918</v>
      </c>
      <c r="E32" s="115">
        <v>56</v>
      </c>
      <c r="F32" s="114">
        <v>45</v>
      </c>
      <c r="G32" s="114">
        <v>72</v>
      </c>
      <c r="H32" s="114">
        <v>61</v>
      </c>
      <c r="I32" s="140">
        <v>80</v>
      </c>
      <c r="J32" s="115">
        <v>-24</v>
      </c>
      <c r="K32" s="116">
        <v>-30</v>
      </c>
    </row>
    <row r="33" spans="1:11" ht="14.1" customHeight="1" x14ac:dyDescent="0.2">
      <c r="A33" s="306">
        <v>32</v>
      </c>
      <c r="B33" s="307" t="s">
        <v>252</v>
      </c>
      <c r="C33" s="308"/>
      <c r="D33" s="113">
        <v>4.3666899930020993</v>
      </c>
      <c r="E33" s="115">
        <v>624</v>
      </c>
      <c r="F33" s="114">
        <v>310</v>
      </c>
      <c r="G33" s="114">
        <v>682</v>
      </c>
      <c r="H33" s="114">
        <v>538</v>
      </c>
      <c r="I33" s="140">
        <v>518</v>
      </c>
      <c r="J33" s="115">
        <v>106</v>
      </c>
      <c r="K33" s="116">
        <v>20.463320463320464</v>
      </c>
    </row>
    <row r="34" spans="1:11" ht="14.1" customHeight="1" x14ac:dyDescent="0.2">
      <c r="A34" s="306">
        <v>33</v>
      </c>
      <c r="B34" s="307" t="s">
        <v>253</v>
      </c>
      <c r="C34" s="308"/>
      <c r="D34" s="113">
        <v>1.4485654303708888</v>
      </c>
      <c r="E34" s="115">
        <v>207</v>
      </c>
      <c r="F34" s="114">
        <v>102</v>
      </c>
      <c r="G34" s="114">
        <v>205</v>
      </c>
      <c r="H34" s="114">
        <v>201</v>
      </c>
      <c r="I34" s="140">
        <v>215</v>
      </c>
      <c r="J34" s="115">
        <v>-8</v>
      </c>
      <c r="K34" s="116">
        <v>-3.7209302325581395</v>
      </c>
    </row>
    <row r="35" spans="1:11" ht="14.1" customHeight="1" x14ac:dyDescent="0.2">
      <c r="A35" s="306">
        <v>34</v>
      </c>
      <c r="B35" s="307" t="s">
        <v>254</v>
      </c>
      <c r="C35" s="308"/>
      <c r="D35" s="113">
        <v>1.4975507347795662</v>
      </c>
      <c r="E35" s="115">
        <v>214</v>
      </c>
      <c r="F35" s="114">
        <v>173</v>
      </c>
      <c r="G35" s="114">
        <v>283</v>
      </c>
      <c r="H35" s="114">
        <v>183</v>
      </c>
      <c r="I35" s="140">
        <v>218</v>
      </c>
      <c r="J35" s="115">
        <v>-4</v>
      </c>
      <c r="K35" s="116">
        <v>-1.834862385321101</v>
      </c>
    </row>
    <row r="36" spans="1:11" ht="14.1" customHeight="1" x14ac:dyDescent="0.2">
      <c r="A36" s="306">
        <v>41</v>
      </c>
      <c r="B36" s="307" t="s">
        <v>255</v>
      </c>
      <c r="C36" s="308"/>
      <c r="D36" s="113">
        <v>0.49685094471658503</v>
      </c>
      <c r="E36" s="115">
        <v>71</v>
      </c>
      <c r="F36" s="114">
        <v>27</v>
      </c>
      <c r="G36" s="114">
        <v>109</v>
      </c>
      <c r="H36" s="114">
        <v>58</v>
      </c>
      <c r="I36" s="140">
        <v>92</v>
      </c>
      <c r="J36" s="115">
        <v>-21</v>
      </c>
      <c r="K36" s="116">
        <v>-22.826086956521738</v>
      </c>
    </row>
    <row r="37" spans="1:11" ht="14.1" customHeight="1" x14ac:dyDescent="0.2">
      <c r="A37" s="306">
        <v>42</v>
      </c>
      <c r="B37" s="307" t="s">
        <v>256</v>
      </c>
      <c r="C37" s="308"/>
      <c r="D37" s="113" t="s">
        <v>514</v>
      </c>
      <c r="E37" s="115" t="s">
        <v>514</v>
      </c>
      <c r="F37" s="114" t="s">
        <v>514</v>
      </c>
      <c r="G37" s="114">
        <v>14</v>
      </c>
      <c r="H37" s="114" t="s">
        <v>514</v>
      </c>
      <c r="I37" s="140" t="s">
        <v>514</v>
      </c>
      <c r="J37" s="115" t="s">
        <v>514</v>
      </c>
      <c r="K37" s="116" t="s">
        <v>514</v>
      </c>
    </row>
    <row r="38" spans="1:11" ht="14.1" customHeight="1" x14ac:dyDescent="0.2">
      <c r="A38" s="306">
        <v>43</v>
      </c>
      <c r="B38" s="307" t="s">
        <v>257</v>
      </c>
      <c r="C38" s="308"/>
      <c r="D38" s="113">
        <v>3.7578726382085375</v>
      </c>
      <c r="E38" s="115">
        <v>537</v>
      </c>
      <c r="F38" s="114">
        <v>165</v>
      </c>
      <c r="G38" s="114">
        <v>270</v>
      </c>
      <c r="H38" s="114">
        <v>105</v>
      </c>
      <c r="I38" s="140">
        <v>154</v>
      </c>
      <c r="J38" s="115">
        <v>383</v>
      </c>
      <c r="K38" s="116">
        <v>248.7012987012987</v>
      </c>
    </row>
    <row r="39" spans="1:11" ht="14.1" customHeight="1" x14ac:dyDescent="0.2">
      <c r="A39" s="306">
        <v>51</v>
      </c>
      <c r="B39" s="307" t="s">
        <v>258</v>
      </c>
      <c r="C39" s="308"/>
      <c r="D39" s="113">
        <v>4.8775367389783062</v>
      </c>
      <c r="E39" s="115">
        <v>697</v>
      </c>
      <c r="F39" s="114">
        <v>450</v>
      </c>
      <c r="G39" s="114">
        <v>728</v>
      </c>
      <c r="H39" s="114">
        <v>512</v>
      </c>
      <c r="I39" s="140">
        <v>556</v>
      </c>
      <c r="J39" s="115">
        <v>141</v>
      </c>
      <c r="K39" s="116">
        <v>25.359712230215827</v>
      </c>
    </row>
    <row r="40" spans="1:11" ht="14.1" customHeight="1" x14ac:dyDescent="0.2">
      <c r="A40" s="306" t="s">
        <v>259</v>
      </c>
      <c r="B40" s="307" t="s">
        <v>260</v>
      </c>
      <c r="C40" s="308"/>
      <c r="D40" s="113">
        <v>4.0447865640307912</v>
      </c>
      <c r="E40" s="115">
        <v>578</v>
      </c>
      <c r="F40" s="114">
        <v>420</v>
      </c>
      <c r="G40" s="114">
        <v>675</v>
      </c>
      <c r="H40" s="114">
        <v>459</v>
      </c>
      <c r="I40" s="140">
        <v>498</v>
      </c>
      <c r="J40" s="115">
        <v>80</v>
      </c>
      <c r="K40" s="116">
        <v>16.064257028112451</v>
      </c>
    </row>
    <row r="41" spans="1:11" ht="14.1" customHeight="1" x14ac:dyDescent="0.2">
      <c r="A41" s="306"/>
      <c r="B41" s="307" t="s">
        <v>261</v>
      </c>
      <c r="C41" s="308"/>
      <c r="D41" s="113">
        <v>3.7368789363191044</v>
      </c>
      <c r="E41" s="115">
        <v>534</v>
      </c>
      <c r="F41" s="114">
        <v>354</v>
      </c>
      <c r="G41" s="114">
        <v>562</v>
      </c>
      <c r="H41" s="114">
        <v>406</v>
      </c>
      <c r="I41" s="140">
        <v>421</v>
      </c>
      <c r="J41" s="115">
        <v>113</v>
      </c>
      <c r="K41" s="116">
        <v>26.840855106888363</v>
      </c>
    </row>
    <row r="42" spans="1:11" ht="14.1" customHeight="1" x14ac:dyDescent="0.2">
      <c r="A42" s="306">
        <v>52</v>
      </c>
      <c r="B42" s="307" t="s">
        <v>262</v>
      </c>
      <c r="C42" s="308"/>
      <c r="D42" s="113">
        <v>2.2043386983904827</v>
      </c>
      <c r="E42" s="115">
        <v>315</v>
      </c>
      <c r="F42" s="114">
        <v>292</v>
      </c>
      <c r="G42" s="114">
        <v>300</v>
      </c>
      <c r="H42" s="114">
        <v>321</v>
      </c>
      <c r="I42" s="140">
        <v>356</v>
      </c>
      <c r="J42" s="115">
        <v>-41</v>
      </c>
      <c r="K42" s="116">
        <v>-11.51685393258427</v>
      </c>
    </row>
    <row r="43" spans="1:11" ht="14.1" customHeight="1" x14ac:dyDescent="0.2">
      <c r="A43" s="306" t="s">
        <v>263</v>
      </c>
      <c r="B43" s="307" t="s">
        <v>264</v>
      </c>
      <c r="C43" s="308"/>
      <c r="D43" s="113">
        <v>1.7984604618614415</v>
      </c>
      <c r="E43" s="115">
        <v>257</v>
      </c>
      <c r="F43" s="114">
        <v>232</v>
      </c>
      <c r="G43" s="114">
        <v>220</v>
      </c>
      <c r="H43" s="114">
        <v>253</v>
      </c>
      <c r="I43" s="140">
        <v>305</v>
      </c>
      <c r="J43" s="115">
        <v>-48</v>
      </c>
      <c r="K43" s="116">
        <v>-15.737704918032787</v>
      </c>
    </row>
    <row r="44" spans="1:11" ht="14.1" customHeight="1" x14ac:dyDescent="0.2">
      <c r="A44" s="306">
        <v>53</v>
      </c>
      <c r="B44" s="307" t="s">
        <v>265</v>
      </c>
      <c r="C44" s="308"/>
      <c r="D44" s="113">
        <v>1.4625612316305108</v>
      </c>
      <c r="E44" s="115">
        <v>209</v>
      </c>
      <c r="F44" s="114">
        <v>129</v>
      </c>
      <c r="G44" s="114">
        <v>147</v>
      </c>
      <c r="H44" s="114">
        <v>129</v>
      </c>
      <c r="I44" s="140">
        <v>159</v>
      </c>
      <c r="J44" s="115">
        <v>50</v>
      </c>
      <c r="K44" s="116">
        <v>31.446540880503143</v>
      </c>
    </row>
    <row r="45" spans="1:11" ht="14.1" customHeight="1" x14ac:dyDescent="0.2">
      <c r="A45" s="306" t="s">
        <v>266</v>
      </c>
      <c r="B45" s="307" t="s">
        <v>267</v>
      </c>
      <c r="C45" s="308"/>
      <c r="D45" s="113">
        <v>1.4415675297410777</v>
      </c>
      <c r="E45" s="115">
        <v>206</v>
      </c>
      <c r="F45" s="114">
        <v>126</v>
      </c>
      <c r="G45" s="114">
        <v>143</v>
      </c>
      <c r="H45" s="114">
        <v>127</v>
      </c>
      <c r="I45" s="140">
        <v>155</v>
      </c>
      <c r="J45" s="115">
        <v>51</v>
      </c>
      <c r="K45" s="116">
        <v>32.903225806451616</v>
      </c>
    </row>
    <row r="46" spans="1:11" ht="14.1" customHeight="1" x14ac:dyDescent="0.2">
      <c r="A46" s="306">
        <v>54</v>
      </c>
      <c r="B46" s="307" t="s">
        <v>268</v>
      </c>
      <c r="C46" s="308"/>
      <c r="D46" s="113">
        <v>4.2617214835549335</v>
      </c>
      <c r="E46" s="115">
        <v>609</v>
      </c>
      <c r="F46" s="114">
        <v>642</v>
      </c>
      <c r="G46" s="114">
        <v>588</v>
      </c>
      <c r="H46" s="114">
        <v>536</v>
      </c>
      <c r="I46" s="140">
        <v>619</v>
      </c>
      <c r="J46" s="115">
        <v>-10</v>
      </c>
      <c r="K46" s="116">
        <v>-1.615508885298869</v>
      </c>
    </row>
    <row r="47" spans="1:11" ht="14.1" customHeight="1" x14ac:dyDescent="0.2">
      <c r="A47" s="306">
        <v>61</v>
      </c>
      <c r="B47" s="307" t="s">
        <v>269</v>
      </c>
      <c r="C47" s="308"/>
      <c r="D47" s="113">
        <v>3.6529041287613717</v>
      </c>
      <c r="E47" s="115">
        <v>522</v>
      </c>
      <c r="F47" s="114">
        <v>111</v>
      </c>
      <c r="G47" s="114">
        <v>255</v>
      </c>
      <c r="H47" s="114">
        <v>129</v>
      </c>
      <c r="I47" s="140">
        <v>191</v>
      </c>
      <c r="J47" s="115">
        <v>331</v>
      </c>
      <c r="K47" s="116">
        <v>173.29842931937173</v>
      </c>
    </row>
    <row r="48" spans="1:11" ht="14.1" customHeight="1" x14ac:dyDescent="0.2">
      <c r="A48" s="306">
        <v>62</v>
      </c>
      <c r="B48" s="307" t="s">
        <v>270</v>
      </c>
      <c r="C48" s="308"/>
      <c r="D48" s="113">
        <v>7.8026592022393286</v>
      </c>
      <c r="E48" s="115">
        <v>1115</v>
      </c>
      <c r="F48" s="114">
        <v>970</v>
      </c>
      <c r="G48" s="114">
        <v>1361</v>
      </c>
      <c r="H48" s="114">
        <v>841</v>
      </c>
      <c r="I48" s="140">
        <v>832</v>
      </c>
      <c r="J48" s="115">
        <v>283</v>
      </c>
      <c r="K48" s="116">
        <v>34.01442307692308</v>
      </c>
    </row>
    <row r="49" spans="1:11" ht="14.1" customHeight="1" x14ac:dyDescent="0.2">
      <c r="A49" s="306">
        <v>63</v>
      </c>
      <c r="B49" s="307" t="s">
        <v>271</v>
      </c>
      <c r="C49" s="308"/>
      <c r="D49" s="113">
        <v>3.2400279916025192</v>
      </c>
      <c r="E49" s="115">
        <v>463</v>
      </c>
      <c r="F49" s="114">
        <v>501</v>
      </c>
      <c r="G49" s="114">
        <v>530</v>
      </c>
      <c r="H49" s="114">
        <v>456</v>
      </c>
      <c r="I49" s="140">
        <v>424</v>
      </c>
      <c r="J49" s="115">
        <v>39</v>
      </c>
      <c r="K49" s="116">
        <v>9.1981132075471699</v>
      </c>
    </row>
    <row r="50" spans="1:11" ht="14.1" customHeight="1" x14ac:dyDescent="0.2">
      <c r="A50" s="306" t="s">
        <v>272</v>
      </c>
      <c r="B50" s="307" t="s">
        <v>273</v>
      </c>
      <c r="C50" s="308"/>
      <c r="D50" s="113">
        <v>0.29391182645206437</v>
      </c>
      <c r="E50" s="115">
        <v>42</v>
      </c>
      <c r="F50" s="114">
        <v>34</v>
      </c>
      <c r="G50" s="114">
        <v>50</v>
      </c>
      <c r="H50" s="114">
        <v>43</v>
      </c>
      <c r="I50" s="140">
        <v>67</v>
      </c>
      <c r="J50" s="115">
        <v>-25</v>
      </c>
      <c r="K50" s="116">
        <v>-37.313432835820898</v>
      </c>
    </row>
    <row r="51" spans="1:11" ht="14.1" customHeight="1" x14ac:dyDescent="0.2">
      <c r="A51" s="306" t="s">
        <v>274</v>
      </c>
      <c r="B51" s="307" t="s">
        <v>275</v>
      </c>
      <c r="C51" s="308"/>
      <c r="D51" s="113">
        <v>2.7571728481455562</v>
      </c>
      <c r="E51" s="115">
        <v>394</v>
      </c>
      <c r="F51" s="114">
        <v>429</v>
      </c>
      <c r="G51" s="114">
        <v>433</v>
      </c>
      <c r="H51" s="114">
        <v>370</v>
      </c>
      <c r="I51" s="140">
        <v>312</v>
      </c>
      <c r="J51" s="115">
        <v>82</v>
      </c>
      <c r="K51" s="116">
        <v>26.282051282051281</v>
      </c>
    </row>
    <row r="52" spans="1:11" ht="14.1" customHeight="1" x14ac:dyDescent="0.2">
      <c r="A52" s="306">
        <v>71</v>
      </c>
      <c r="B52" s="307" t="s">
        <v>276</v>
      </c>
      <c r="C52" s="308"/>
      <c r="D52" s="113">
        <v>13.275017494751575</v>
      </c>
      <c r="E52" s="115">
        <v>1897</v>
      </c>
      <c r="F52" s="114">
        <v>888</v>
      </c>
      <c r="G52" s="114">
        <v>1198</v>
      </c>
      <c r="H52" s="114">
        <v>820</v>
      </c>
      <c r="I52" s="140">
        <v>1034</v>
      </c>
      <c r="J52" s="115">
        <v>863</v>
      </c>
      <c r="K52" s="116">
        <v>83.462282398452615</v>
      </c>
    </row>
    <row r="53" spans="1:11" ht="14.1" customHeight="1" x14ac:dyDescent="0.2">
      <c r="A53" s="306" t="s">
        <v>277</v>
      </c>
      <c r="B53" s="307" t="s">
        <v>278</v>
      </c>
      <c r="C53" s="308"/>
      <c r="D53" s="113">
        <v>6.82295311406578</v>
      </c>
      <c r="E53" s="115">
        <v>975</v>
      </c>
      <c r="F53" s="114">
        <v>232</v>
      </c>
      <c r="G53" s="114">
        <v>361</v>
      </c>
      <c r="H53" s="114">
        <v>212</v>
      </c>
      <c r="I53" s="140">
        <v>333</v>
      </c>
      <c r="J53" s="115">
        <v>642</v>
      </c>
      <c r="K53" s="116">
        <v>192.7927927927928</v>
      </c>
    </row>
    <row r="54" spans="1:11" ht="14.1" customHeight="1" x14ac:dyDescent="0.2">
      <c r="A54" s="306" t="s">
        <v>279</v>
      </c>
      <c r="B54" s="307" t="s">
        <v>280</v>
      </c>
      <c r="C54" s="308"/>
      <c r="D54" s="113">
        <v>5.5563331000699794</v>
      </c>
      <c r="E54" s="115">
        <v>794</v>
      </c>
      <c r="F54" s="114">
        <v>580</v>
      </c>
      <c r="G54" s="114">
        <v>748</v>
      </c>
      <c r="H54" s="114">
        <v>537</v>
      </c>
      <c r="I54" s="140">
        <v>614</v>
      </c>
      <c r="J54" s="115">
        <v>180</v>
      </c>
      <c r="K54" s="116">
        <v>29.315960912052116</v>
      </c>
    </row>
    <row r="55" spans="1:11" ht="14.1" customHeight="1" x14ac:dyDescent="0.2">
      <c r="A55" s="306">
        <v>72</v>
      </c>
      <c r="B55" s="307" t="s">
        <v>281</v>
      </c>
      <c r="C55" s="308"/>
      <c r="D55" s="113">
        <v>2.2463261021693492</v>
      </c>
      <c r="E55" s="115">
        <v>321</v>
      </c>
      <c r="F55" s="114">
        <v>112</v>
      </c>
      <c r="G55" s="114">
        <v>191</v>
      </c>
      <c r="H55" s="114">
        <v>149</v>
      </c>
      <c r="I55" s="140">
        <v>158</v>
      </c>
      <c r="J55" s="115">
        <v>163</v>
      </c>
      <c r="K55" s="116">
        <v>103.16455696202532</v>
      </c>
    </row>
    <row r="56" spans="1:11" ht="14.1" customHeight="1" x14ac:dyDescent="0.2">
      <c r="A56" s="306" t="s">
        <v>282</v>
      </c>
      <c r="B56" s="307" t="s">
        <v>283</v>
      </c>
      <c r="C56" s="308"/>
      <c r="D56" s="113">
        <v>0.78376487053883837</v>
      </c>
      <c r="E56" s="115">
        <v>112</v>
      </c>
      <c r="F56" s="114">
        <v>36</v>
      </c>
      <c r="G56" s="114">
        <v>88</v>
      </c>
      <c r="H56" s="114">
        <v>48</v>
      </c>
      <c r="I56" s="140">
        <v>50</v>
      </c>
      <c r="J56" s="115">
        <v>62</v>
      </c>
      <c r="K56" s="116">
        <v>124</v>
      </c>
    </row>
    <row r="57" spans="1:11" ht="14.1" customHeight="1" x14ac:dyDescent="0.2">
      <c r="A57" s="306" t="s">
        <v>284</v>
      </c>
      <c r="B57" s="307" t="s">
        <v>285</v>
      </c>
      <c r="C57" s="308"/>
      <c r="D57" s="113">
        <v>0.89573128061581531</v>
      </c>
      <c r="E57" s="115">
        <v>128</v>
      </c>
      <c r="F57" s="114">
        <v>56</v>
      </c>
      <c r="G57" s="114">
        <v>62</v>
      </c>
      <c r="H57" s="114">
        <v>70</v>
      </c>
      <c r="I57" s="140">
        <v>73</v>
      </c>
      <c r="J57" s="115">
        <v>55</v>
      </c>
      <c r="K57" s="116">
        <v>75.342465753424662</v>
      </c>
    </row>
    <row r="58" spans="1:11" ht="14.1" customHeight="1" x14ac:dyDescent="0.2">
      <c r="A58" s="306">
        <v>73</v>
      </c>
      <c r="B58" s="307" t="s">
        <v>286</v>
      </c>
      <c r="C58" s="308"/>
      <c r="D58" s="113">
        <v>1.3505948215535339</v>
      </c>
      <c r="E58" s="115">
        <v>193</v>
      </c>
      <c r="F58" s="114">
        <v>141</v>
      </c>
      <c r="G58" s="114">
        <v>268</v>
      </c>
      <c r="H58" s="114">
        <v>146</v>
      </c>
      <c r="I58" s="140">
        <v>147</v>
      </c>
      <c r="J58" s="115">
        <v>46</v>
      </c>
      <c r="K58" s="116">
        <v>31.292517006802722</v>
      </c>
    </row>
    <row r="59" spans="1:11" ht="14.1" customHeight="1" x14ac:dyDescent="0.2">
      <c r="A59" s="306" t="s">
        <v>287</v>
      </c>
      <c r="B59" s="307" t="s">
        <v>288</v>
      </c>
      <c r="C59" s="308"/>
      <c r="D59" s="113">
        <v>0.90272918124562629</v>
      </c>
      <c r="E59" s="115">
        <v>129</v>
      </c>
      <c r="F59" s="114">
        <v>107</v>
      </c>
      <c r="G59" s="114">
        <v>200</v>
      </c>
      <c r="H59" s="114">
        <v>122</v>
      </c>
      <c r="I59" s="140">
        <v>102</v>
      </c>
      <c r="J59" s="115">
        <v>27</v>
      </c>
      <c r="K59" s="116">
        <v>26.470588235294116</v>
      </c>
    </row>
    <row r="60" spans="1:11" ht="14.1" customHeight="1" x14ac:dyDescent="0.2">
      <c r="A60" s="306">
        <v>81</v>
      </c>
      <c r="B60" s="307" t="s">
        <v>289</v>
      </c>
      <c r="C60" s="308"/>
      <c r="D60" s="113">
        <v>4.8145556333100066</v>
      </c>
      <c r="E60" s="115">
        <v>688</v>
      </c>
      <c r="F60" s="114">
        <v>1937</v>
      </c>
      <c r="G60" s="114">
        <v>887</v>
      </c>
      <c r="H60" s="114">
        <v>606</v>
      </c>
      <c r="I60" s="140">
        <v>672</v>
      </c>
      <c r="J60" s="115">
        <v>16</v>
      </c>
      <c r="K60" s="116">
        <v>2.3809523809523809</v>
      </c>
    </row>
    <row r="61" spans="1:11" ht="14.1" customHeight="1" x14ac:dyDescent="0.2">
      <c r="A61" s="306" t="s">
        <v>290</v>
      </c>
      <c r="B61" s="307" t="s">
        <v>291</v>
      </c>
      <c r="C61" s="308"/>
      <c r="D61" s="113">
        <v>1.6585024492652205</v>
      </c>
      <c r="E61" s="115">
        <v>237</v>
      </c>
      <c r="F61" s="114">
        <v>194</v>
      </c>
      <c r="G61" s="114">
        <v>361</v>
      </c>
      <c r="H61" s="114">
        <v>152</v>
      </c>
      <c r="I61" s="140">
        <v>234</v>
      </c>
      <c r="J61" s="115">
        <v>3</v>
      </c>
      <c r="K61" s="116">
        <v>1.2820512820512822</v>
      </c>
    </row>
    <row r="62" spans="1:11" ht="14.1" customHeight="1" x14ac:dyDescent="0.2">
      <c r="A62" s="306" t="s">
        <v>292</v>
      </c>
      <c r="B62" s="307" t="s">
        <v>293</v>
      </c>
      <c r="C62" s="308"/>
      <c r="D62" s="113">
        <v>1.6864940517844647</v>
      </c>
      <c r="E62" s="115">
        <v>241</v>
      </c>
      <c r="F62" s="114">
        <v>1216</v>
      </c>
      <c r="G62" s="114">
        <v>342</v>
      </c>
      <c r="H62" s="114">
        <v>284</v>
      </c>
      <c r="I62" s="140">
        <v>219</v>
      </c>
      <c r="J62" s="115">
        <v>22</v>
      </c>
      <c r="K62" s="116">
        <v>10.045662100456621</v>
      </c>
    </row>
    <row r="63" spans="1:11" ht="14.1" customHeight="1" x14ac:dyDescent="0.2">
      <c r="A63" s="306"/>
      <c r="B63" s="307" t="s">
        <v>294</v>
      </c>
      <c r="C63" s="308"/>
      <c r="D63" s="113">
        <v>1.5605318404478656</v>
      </c>
      <c r="E63" s="115">
        <v>223</v>
      </c>
      <c r="F63" s="114">
        <v>1116</v>
      </c>
      <c r="G63" s="114">
        <v>290</v>
      </c>
      <c r="H63" s="114">
        <v>240</v>
      </c>
      <c r="I63" s="140">
        <v>187</v>
      </c>
      <c r="J63" s="115">
        <v>36</v>
      </c>
      <c r="K63" s="116">
        <v>19.251336898395721</v>
      </c>
    </row>
    <row r="64" spans="1:11" ht="14.1" customHeight="1" x14ac:dyDescent="0.2">
      <c r="A64" s="306" t="s">
        <v>295</v>
      </c>
      <c r="B64" s="307" t="s">
        <v>296</v>
      </c>
      <c r="C64" s="308"/>
      <c r="D64" s="113">
        <v>0.65780265920223935</v>
      </c>
      <c r="E64" s="115">
        <v>94</v>
      </c>
      <c r="F64" s="114">
        <v>282</v>
      </c>
      <c r="G64" s="114">
        <v>68</v>
      </c>
      <c r="H64" s="114">
        <v>81</v>
      </c>
      <c r="I64" s="140">
        <v>114</v>
      </c>
      <c r="J64" s="115">
        <v>-20</v>
      </c>
      <c r="K64" s="116">
        <v>-17.543859649122808</v>
      </c>
    </row>
    <row r="65" spans="1:11" ht="14.1" customHeight="1" x14ac:dyDescent="0.2">
      <c r="A65" s="306" t="s">
        <v>297</v>
      </c>
      <c r="B65" s="307" t="s">
        <v>298</v>
      </c>
      <c r="C65" s="308"/>
      <c r="D65" s="113">
        <v>0.47585724282715186</v>
      </c>
      <c r="E65" s="115">
        <v>68</v>
      </c>
      <c r="F65" s="114">
        <v>167</v>
      </c>
      <c r="G65" s="114">
        <v>40</v>
      </c>
      <c r="H65" s="114">
        <v>36</v>
      </c>
      <c r="I65" s="140">
        <v>59</v>
      </c>
      <c r="J65" s="115">
        <v>9</v>
      </c>
      <c r="K65" s="116">
        <v>15.254237288135593</v>
      </c>
    </row>
    <row r="66" spans="1:11" ht="14.1" customHeight="1" x14ac:dyDescent="0.2">
      <c r="A66" s="306">
        <v>82</v>
      </c>
      <c r="B66" s="307" t="s">
        <v>299</v>
      </c>
      <c r="C66" s="308"/>
      <c r="D66" s="113">
        <v>3.477956613016095</v>
      </c>
      <c r="E66" s="115">
        <v>497</v>
      </c>
      <c r="F66" s="114">
        <v>708</v>
      </c>
      <c r="G66" s="114">
        <v>430</v>
      </c>
      <c r="H66" s="114">
        <v>526</v>
      </c>
      <c r="I66" s="140">
        <v>404</v>
      </c>
      <c r="J66" s="115">
        <v>93</v>
      </c>
      <c r="K66" s="116">
        <v>23.019801980198018</v>
      </c>
    </row>
    <row r="67" spans="1:11" ht="14.1" customHeight="1" x14ac:dyDescent="0.2">
      <c r="A67" s="306" t="s">
        <v>300</v>
      </c>
      <c r="B67" s="307" t="s">
        <v>301</v>
      </c>
      <c r="C67" s="308"/>
      <c r="D67" s="113">
        <v>2.4352694191742477</v>
      </c>
      <c r="E67" s="115">
        <v>348</v>
      </c>
      <c r="F67" s="114">
        <v>598</v>
      </c>
      <c r="G67" s="114">
        <v>232</v>
      </c>
      <c r="H67" s="114">
        <v>416</v>
      </c>
      <c r="I67" s="140">
        <v>273</v>
      </c>
      <c r="J67" s="115">
        <v>75</v>
      </c>
      <c r="K67" s="116">
        <v>27.472527472527471</v>
      </c>
    </row>
    <row r="68" spans="1:11" ht="14.1" customHeight="1" x14ac:dyDescent="0.2">
      <c r="A68" s="306" t="s">
        <v>302</v>
      </c>
      <c r="B68" s="307" t="s">
        <v>303</v>
      </c>
      <c r="C68" s="308"/>
      <c r="D68" s="113">
        <v>0.71378586424072776</v>
      </c>
      <c r="E68" s="115">
        <v>102</v>
      </c>
      <c r="F68" s="114">
        <v>79</v>
      </c>
      <c r="G68" s="114">
        <v>129</v>
      </c>
      <c r="H68" s="114">
        <v>71</v>
      </c>
      <c r="I68" s="140">
        <v>89</v>
      </c>
      <c r="J68" s="115">
        <v>13</v>
      </c>
      <c r="K68" s="116">
        <v>14.606741573033707</v>
      </c>
    </row>
    <row r="69" spans="1:11" ht="14.1" customHeight="1" x14ac:dyDescent="0.2">
      <c r="A69" s="306">
        <v>83</v>
      </c>
      <c r="B69" s="307" t="s">
        <v>304</v>
      </c>
      <c r="C69" s="308"/>
      <c r="D69" s="113">
        <v>3.2120363890832748</v>
      </c>
      <c r="E69" s="115">
        <v>459</v>
      </c>
      <c r="F69" s="114">
        <v>540</v>
      </c>
      <c r="G69" s="114">
        <v>834</v>
      </c>
      <c r="H69" s="114">
        <v>402</v>
      </c>
      <c r="I69" s="140">
        <v>382</v>
      </c>
      <c r="J69" s="115">
        <v>77</v>
      </c>
      <c r="K69" s="116">
        <v>20.157068062827225</v>
      </c>
    </row>
    <row r="70" spans="1:11" ht="14.1" customHeight="1" x14ac:dyDescent="0.2">
      <c r="A70" s="306" t="s">
        <v>305</v>
      </c>
      <c r="B70" s="307" t="s">
        <v>306</v>
      </c>
      <c r="C70" s="308"/>
      <c r="D70" s="113">
        <v>2.1413575927221835</v>
      </c>
      <c r="E70" s="115">
        <v>306</v>
      </c>
      <c r="F70" s="114">
        <v>334</v>
      </c>
      <c r="G70" s="114">
        <v>674</v>
      </c>
      <c r="H70" s="114">
        <v>252</v>
      </c>
      <c r="I70" s="140">
        <v>273</v>
      </c>
      <c r="J70" s="115">
        <v>33</v>
      </c>
      <c r="K70" s="116">
        <v>12.087912087912088</v>
      </c>
    </row>
    <row r="71" spans="1:11" ht="14.1" customHeight="1" x14ac:dyDescent="0.2">
      <c r="A71" s="306"/>
      <c r="B71" s="307" t="s">
        <v>307</v>
      </c>
      <c r="C71" s="308"/>
      <c r="D71" s="113">
        <v>0.81175647305808263</v>
      </c>
      <c r="E71" s="115">
        <v>116</v>
      </c>
      <c r="F71" s="114">
        <v>132</v>
      </c>
      <c r="G71" s="114">
        <v>338</v>
      </c>
      <c r="H71" s="114">
        <v>97</v>
      </c>
      <c r="I71" s="140">
        <v>117</v>
      </c>
      <c r="J71" s="115">
        <v>-1</v>
      </c>
      <c r="K71" s="116">
        <v>-0.85470085470085466</v>
      </c>
    </row>
    <row r="72" spans="1:11" ht="14.1" customHeight="1" x14ac:dyDescent="0.2">
      <c r="A72" s="306">
        <v>84</v>
      </c>
      <c r="B72" s="307" t="s">
        <v>308</v>
      </c>
      <c r="C72" s="308"/>
      <c r="D72" s="113">
        <v>2.0013995801259621</v>
      </c>
      <c r="E72" s="115">
        <v>286</v>
      </c>
      <c r="F72" s="114">
        <v>202</v>
      </c>
      <c r="G72" s="114">
        <v>241</v>
      </c>
      <c r="H72" s="114">
        <v>161</v>
      </c>
      <c r="I72" s="140">
        <v>235</v>
      </c>
      <c r="J72" s="115">
        <v>51</v>
      </c>
      <c r="K72" s="116">
        <v>21.702127659574469</v>
      </c>
    </row>
    <row r="73" spans="1:11" ht="14.1" customHeight="1" x14ac:dyDescent="0.2">
      <c r="A73" s="306" t="s">
        <v>309</v>
      </c>
      <c r="B73" s="307" t="s">
        <v>310</v>
      </c>
      <c r="C73" s="308"/>
      <c r="D73" s="113">
        <v>0.6857942617214835</v>
      </c>
      <c r="E73" s="115">
        <v>98</v>
      </c>
      <c r="F73" s="114">
        <v>78</v>
      </c>
      <c r="G73" s="114">
        <v>97</v>
      </c>
      <c r="H73" s="114">
        <v>58</v>
      </c>
      <c r="I73" s="140">
        <v>75</v>
      </c>
      <c r="J73" s="115">
        <v>23</v>
      </c>
      <c r="K73" s="116">
        <v>30.666666666666668</v>
      </c>
    </row>
    <row r="74" spans="1:11" ht="14.1" customHeight="1" x14ac:dyDescent="0.2">
      <c r="A74" s="306" t="s">
        <v>311</v>
      </c>
      <c r="B74" s="307" t="s">
        <v>312</v>
      </c>
      <c r="C74" s="308"/>
      <c r="D74" s="113">
        <v>0.11896431070678797</v>
      </c>
      <c r="E74" s="115">
        <v>17</v>
      </c>
      <c r="F74" s="114">
        <v>15</v>
      </c>
      <c r="G74" s="114">
        <v>21</v>
      </c>
      <c r="H74" s="114">
        <v>13</v>
      </c>
      <c r="I74" s="140">
        <v>31</v>
      </c>
      <c r="J74" s="115">
        <v>-14</v>
      </c>
      <c r="K74" s="116">
        <v>-45.161290322580648</v>
      </c>
    </row>
    <row r="75" spans="1:11" ht="14.1" customHeight="1" x14ac:dyDescent="0.2">
      <c r="A75" s="306" t="s">
        <v>313</v>
      </c>
      <c r="B75" s="307" t="s">
        <v>314</v>
      </c>
      <c r="C75" s="308"/>
      <c r="D75" s="113">
        <v>0.25192442267319803</v>
      </c>
      <c r="E75" s="115">
        <v>36</v>
      </c>
      <c r="F75" s="114">
        <v>33</v>
      </c>
      <c r="G75" s="114">
        <v>35</v>
      </c>
      <c r="H75" s="114">
        <v>36</v>
      </c>
      <c r="I75" s="140">
        <v>53</v>
      </c>
      <c r="J75" s="115">
        <v>-17</v>
      </c>
      <c r="K75" s="116">
        <v>-32.075471698113205</v>
      </c>
    </row>
    <row r="76" spans="1:11" ht="14.1" customHeight="1" x14ac:dyDescent="0.2">
      <c r="A76" s="306">
        <v>91</v>
      </c>
      <c r="B76" s="307" t="s">
        <v>315</v>
      </c>
      <c r="C76" s="308"/>
      <c r="D76" s="113">
        <v>0.41987403778866339</v>
      </c>
      <c r="E76" s="115">
        <v>60</v>
      </c>
      <c r="F76" s="114">
        <v>28</v>
      </c>
      <c r="G76" s="114">
        <v>54</v>
      </c>
      <c r="H76" s="114">
        <v>20</v>
      </c>
      <c r="I76" s="140">
        <v>32</v>
      </c>
      <c r="J76" s="115">
        <v>28</v>
      </c>
      <c r="K76" s="116">
        <v>87.5</v>
      </c>
    </row>
    <row r="77" spans="1:11" ht="14.1" customHeight="1" x14ac:dyDescent="0.2">
      <c r="A77" s="306">
        <v>92</v>
      </c>
      <c r="B77" s="307" t="s">
        <v>316</v>
      </c>
      <c r="C77" s="308"/>
      <c r="D77" s="113">
        <v>2.1413575927221835</v>
      </c>
      <c r="E77" s="115">
        <v>306</v>
      </c>
      <c r="F77" s="114">
        <v>201</v>
      </c>
      <c r="G77" s="114">
        <v>270</v>
      </c>
      <c r="H77" s="114">
        <v>183</v>
      </c>
      <c r="I77" s="140">
        <v>191</v>
      </c>
      <c r="J77" s="115">
        <v>115</v>
      </c>
      <c r="K77" s="116">
        <v>60.209424083769633</v>
      </c>
    </row>
    <row r="78" spans="1:11" ht="14.1" customHeight="1" x14ac:dyDescent="0.2">
      <c r="A78" s="306">
        <v>93</v>
      </c>
      <c r="B78" s="307" t="s">
        <v>317</v>
      </c>
      <c r="C78" s="308"/>
      <c r="D78" s="113">
        <v>0.13995801259622112</v>
      </c>
      <c r="E78" s="115">
        <v>20</v>
      </c>
      <c r="F78" s="114">
        <v>14</v>
      </c>
      <c r="G78" s="114">
        <v>16</v>
      </c>
      <c r="H78" s="114">
        <v>15</v>
      </c>
      <c r="I78" s="140">
        <v>14</v>
      </c>
      <c r="J78" s="115">
        <v>6</v>
      </c>
      <c r="K78" s="116">
        <v>42.857142857142854</v>
      </c>
    </row>
    <row r="79" spans="1:11" ht="14.1" customHeight="1" x14ac:dyDescent="0.2">
      <c r="A79" s="306">
        <v>94</v>
      </c>
      <c r="B79" s="307" t="s">
        <v>318</v>
      </c>
      <c r="C79" s="308"/>
      <c r="D79" s="113">
        <v>0.43386983904828552</v>
      </c>
      <c r="E79" s="115">
        <v>62</v>
      </c>
      <c r="F79" s="114">
        <v>68</v>
      </c>
      <c r="G79" s="114">
        <v>113</v>
      </c>
      <c r="H79" s="114">
        <v>42</v>
      </c>
      <c r="I79" s="140">
        <v>47</v>
      </c>
      <c r="J79" s="115">
        <v>15</v>
      </c>
      <c r="K79" s="116">
        <v>31.914893617021278</v>
      </c>
    </row>
    <row r="80" spans="1:11" ht="14.1" customHeight="1" x14ac:dyDescent="0.2">
      <c r="A80" s="306" t="s">
        <v>319</v>
      </c>
      <c r="B80" s="307" t="s">
        <v>320</v>
      </c>
      <c r="C80" s="308"/>
      <c r="D80" s="113" t="s">
        <v>514</v>
      </c>
      <c r="E80" s="115" t="s">
        <v>514</v>
      </c>
      <c r="F80" s="114" t="s">
        <v>514</v>
      </c>
      <c r="G80" s="114">
        <v>0</v>
      </c>
      <c r="H80" s="114" t="s">
        <v>514</v>
      </c>
      <c r="I80" s="140" t="s">
        <v>514</v>
      </c>
      <c r="J80" s="115" t="s">
        <v>514</v>
      </c>
      <c r="K80" s="116" t="s">
        <v>514</v>
      </c>
    </row>
    <row r="81" spans="1:11" ht="14.1" customHeight="1" x14ac:dyDescent="0.2">
      <c r="A81" s="310" t="s">
        <v>321</v>
      </c>
      <c r="B81" s="311" t="s">
        <v>334</v>
      </c>
      <c r="C81" s="312"/>
      <c r="D81" s="125">
        <v>0.41287613715885235</v>
      </c>
      <c r="E81" s="143">
        <v>59</v>
      </c>
      <c r="F81" s="144">
        <v>50</v>
      </c>
      <c r="G81" s="144">
        <v>102</v>
      </c>
      <c r="H81" s="144">
        <v>18</v>
      </c>
      <c r="I81" s="145">
        <v>47</v>
      </c>
      <c r="J81" s="143">
        <v>12</v>
      </c>
      <c r="K81" s="146">
        <v>25.531914893617021</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15317</v>
      </c>
      <c r="E11" s="114">
        <v>10578</v>
      </c>
      <c r="F11" s="114">
        <v>10352</v>
      </c>
      <c r="G11" s="114">
        <v>8600</v>
      </c>
      <c r="H11" s="140">
        <v>10547</v>
      </c>
      <c r="I11" s="115">
        <v>4770</v>
      </c>
      <c r="J11" s="116">
        <v>45.226130653266331</v>
      </c>
    </row>
    <row r="12" spans="1:15" s="110" customFormat="1" ht="24.95" customHeight="1" x14ac:dyDescent="0.2">
      <c r="A12" s="193" t="s">
        <v>132</v>
      </c>
      <c r="B12" s="194" t="s">
        <v>133</v>
      </c>
      <c r="C12" s="113">
        <v>9.1401710517725401E-2</v>
      </c>
      <c r="D12" s="115">
        <v>14</v>
      </c>
      <c r="E12" s="114">
        <v>32</v>
      </c>
      <c r="F12" s="114">
        <v>19</v>
      </c>
      <c r="G12" s="114">
        <v>10</v>
      </c>
      <c r="H12" s="140">
        <v>10</v>
      </c>
      <c r="I12" s="115">
        <v>4</v>
      </c>
      <c r="J12" s="116">
        <v>40</v>
      </c>
    </row>
    <row r="13" spans="1:15" s="110" customFormat="1" ht="24.95" customHeight="1" x14ac:dyDescent="0.2">
      <c r="A13" s="193" t="s">
        <v>134</v>
      </c>
      <c r="B13" s="199" t="s">
        <v>214</v>
      </c>
      <c r="C13" s="113">
        <v>1.3253248025070183</v>
      </c>
      <c r="D13" s="115">
        <v>203</v>
      </c>
      <c r="E13" s="114">
        <v>131</v>
      </c>
      <c r="F13" s="114">
        <v>138</v>
      </c>
      <c r="G13" s="114">
        <v>122</v>
      </c>
      <c r="H13" s="140">
        <v>131</v>
      </c>
      <c r="I13" s="115">
        <v>72</v>
      </c>
      <c r="J13" s="116">
        <v>54.961832061068705</v>
      </c>
    </row>
    <row r="14" spans="1:15" s="287" customFormat="1" ht="24.95" customHeight="1" x14ac:dyDescent="0.2">
      <c r="A14" s="193" t="s">
        <v>215</v>
      </c>
      <c r="B14" s="199" t="s">
        <v>137</v>
      </c>
      <c r="C14" s="113">
        <v>33.43343996866227</v>
      </c>
      <c r="D14" s="115">
        <v>5121</v>
      </c>
      <c r="E14" s="114">
        <v>708</v>
      </c>
      <c r="F14" s="114">
        <v>730</v>
      </c>
      <c r="G14" s="114">
        <v>772</v>
      </c>
      <c r="H14" s="140">
        <v>1243</v>
      </c>
      <c r="I14" s="115">
        <v>3878</v>
      </c>
      <c r="J14" s="116" t="s">
        <v>515</v>
      </c>
      <c r="K14" s="110"/>
      <c r="L14" s="110"/>
      <c r="M14" s="110"/>
      <c r="N14" s="110"/>
      <c r="O14" s="110"/>
    </row>
    <row r="15" spans="1:15" s="110" customFormat="1" ht="24.95" customHeight="1" x14ac:dyDescent="0.2">
      <c r="A15" s="193" t="s">
        <v>216</v>
      </c>
      <c r="B15" s="199" t="s">
        <v>217</v>
      </c>
      <c r="C15" s="113">
        <v>0.81608670105111969</v>
      </c>
      <c r="D15" s="115">
        <v>125</v>
      </c>
      <c r="E15" s="114">
        <v>168</v>
      </c>
      <c r="F15" s="114">
        <v>147</v>
      </c>
      <c r="G15" s="114">
        <v>115</v>
      </c>
      <c r="H15" s="140">
        <v>176</v>
      </c>
      <c r="I15" s="115">
        <v>-51</v>
      </c>
      <c r="J15" s="116">
        <v>-28.977272727272727</v>
      </c>
    </row>
    <row r="16" spans="1:15" s="287" customFormat="1" ht="24.95" customHeight="1" x14ac:dyDescent="0.2">
      <c r="A16" s="193" t="s">
        <v>218</v>
      </c>
      <c r="B16" s="199" t="s">
        <v>141</v>
      </c>
      <c r="C16" s="113">
        <v>32.134229940588888</v>
      </c>
      <c r="D16" s="115">
        <v>4922</v>
      </c>
      <c r="E16" s="114">
        <v>481</v>
      </c>
      <c r="F16" s="114">
        <v>511</v>
      </c>
      <c r="G16" s="114">
        <v>582</v>
      </c>
      <c r="H16" s="140">
        <v>976</v>
      </c>
      <c r="I16" s="115">
        <v>3946</v>
      </c>
      <c r="J16" s="116" t="s">
        <v>515</v>
      </c>
      <c r="K16" s="110"/>
      <c r="L16" s="110"/>
      <c r="M16" s="110"/>
      <c r="N16" s="110"/>
      <c r="O16" s="110"/>
    </row>
    <row r="17" spans="1:15" s="110" customFormat="1" ht="24.95" customHeight="1" x14ac:dyDescent="0.2">
      <c r="A17" s="193" t="s">
        <v>142</v>
      </c>
      <c r="B17" s="199" t="s">
        <v>220</v>
      </c>
      <c r="C17" s="113">
        <v>0.48312332702226285</v>
      </c>
      <c r="D17" s="115">
        <v>74</v>
      </c>
      <c r="E17" s="114">
        <v>59</v>
      </c>
      <c r="F17" s="114">
        <v>72</v>
      </c>
      <c r="G17" s="114">
        <v>75</v>
      </c>
      <c r="H17" s="140">
        <v>91</v>
      </c>
      <c r="I17" s="115">
        <v>-17</v>
      </c>
      <c r="J17" s="116">
        <v>-18.681318681318682</v>
      </c>
    </row>
    <row r="18" spans="1:15" s="287" customFormat="1" ht="24.95" customHeight="1" x14ac:dyDescent="0.2">
      <c r="A18" s="201" t="s">
        <v>144</v>
      </c>
      <c r="B18" s="202" t="s">
        <v>145</v>
      </c>
      <c r="C18" s="113">
        <v>6.5613370764510019</v>
      </c>
      <c r="D18" s="115">
        <v>1005</v>
      </c>
      <c r="E18" s="114">
        <v>923</v>
      </c>
      <c r="F18" s="114">
        <v>1233</v>
      </c>
      <c r="G18" s="114">
        <v>897</v>
      </c>
      <c r="H18" s="140">
        <v>978</v>
      </c>
      <c r="I18" s="115">
        <v>27</v>
      </c>
      <c r="J18" s="116">
        <v>2.7607361963190185</v>
      </c>
      <c r="K18" s="110"/>
      <c r="L18" s="110"/>
      <c r="M18" s="110"/>
      <c r="N18" s="110"/>
      <c r="O18" s="110"/>
    </row>
    <row r="19" spans="1:15" s="110" customFormat="1" ht="24.95" customHeight="1" x14ac:dyDescent="0.2">
      <c r="A19" s="193" t="s">
        <v>146</v>
      </c>
      <c r="B19" s="199" t="s">
        <v>147</v>
      </c>
      <c r="C19" s="113">
        <v>15.570934256055363</v>
      </c>
      <c r="D19" s="115">
        <v>2385</v>
      </c>
      <c r="E19" s="114">
        <v>1430</v>
      </c>
      <c r="F19" s="114">
        <v>1801</v>
      </c>
      <c r="G19" s="114">
        <v>1443</v>
      </c>
      <c r="H19" s="140">
        <v>1861</v>
      </c>
      <c r="I19" s="115">
        <v>524</v>
      </c>
      <c r="J19" s="116">
        <v>28.156904889844171</v>
      </c>
    </row>
    <row r="20" spans="1:15" s="287" customFormat="1" ht="24.95" customHeight="1" x14ac:dyDescent="0.2">
      <c r="A20" s="193" t="s">
        <v>148</v>
      </c>
      <c r="B20" s="199" t="s">
        <v>149</v>
      </c>
      <c r="C20" s="113">
        <v>2.8660964940915323</v>
      </c>
      <c r="D20" s="115">
        <v>439</v>
      </c>
      <c r="E20" s="114">
        <v>402</v>
      </c>
      <c r="F20" s="114">
        <v>448</v>
      </c>
      <c r="G20" s="114">
        <v>316</v>
      </c>
      <c r="H20" s="140">
        <v>407</v>
      </c>
      <c r="I20" s="115">
        <v>32</v>
      </c>
      <c r="J20" s="116">
        <v>7.8624078624078626</v>
      </c>
      <c r="K20" s="110"/>
      <c r="L20" s="110"/>
      <c r="M20" s="110"/>
      <c r="N20" s="110"/>
      <c r="O20" s="110"/>
    </row>
    <row r="21" spans="1:15" s="110" customFormat="1" ht="24.95" customHeight="1" x14ac:dyDescent="0.2">
      <c r="A21" s="201" t="s">
        <v>150</v>
      </c>
      <c r="B21" s="202" t="s">
        <v>151</v>
      </c>
      <c r="C21" s="113">
        <v>3.9368022458706013</v>
      </c>
      <c r="D21" s="115">
        <v>603</v>
      </c>
      <c r="E21" s="114">
        <v>559</v>
      </c>
      <c r="F21" s="114">
        <v>592</v>
      </c>
      <c r="G21" s="114">
        <v>474</v>
      </c>
      <c r="H21" s="140">
        <v>467</v>
      </c>
      <c r="I21" s="115">
        <v>136</v>
      </c>
      <c r="J21" s="116">
        <v>29.122055674518201</v>
      </c>
    </row>
    <row r="22" spans="1:15" s="110" customFormat="1" ht="24.95" customHeight="1" x14ac:dyDescent="0.2">
      <c r="A22" s="201" t="s">
        <v>152</v>
      </c>
      <c r="B22" s="199" t="s">
        <v>153</v>
      </c>
      <c r="C22" s="113">
        <v>1.3253248025070183</v>
      </c>
      <c r="D22" s="115">
        <v>203</v>
      </c>
      <c r="E22" s="114">
        <v>158</v>
      </c>
      <c r="F22" s="114">
        <v>204</v>
      </c>
      <c r="G22" s="114">
        <v>170</v>
      </c>
      <c r="H22" s="140">
        <v>257</v>
      </c>
      <c r="I22" s="115">
        <v>-54</v>
      </c>
      <c r="J22" s="116">
        <v>-21.011673151750973</v>
      </c>
    </row>
    <row r="23" spans="1:15" s="110" customFormat="1" ht="24.95" customHeight="1" x14ac:dyDescent="0.2">
      <c r="A23" s="193" t="s">
        <v>154</v>
      </c>
      <c r="B23" s="199" t="s">
        <v>155</v>
      </c>
      <c r="C23" s="113">
        <v>0.81608670105111969</v>
      </c>
      <c r="D23" s="115">
        <v>125</v>
      </c>
      <c r="E23" s="114">
        <v>76</v>
      </c>
      <c r="F23" s="114">
        <v>95</v>
      </c>
      <c r="G23" s="114">
        <v>86</v>
      </c>
      <c r="H23" s="140">
        <v>105</v>
      </c>
      <c r="I23" s="115">
        <v>20</v>
      </c>
      <c r="J23" s="116">
        <v>19.047619047619047</v>
      </c>
    </row>
    <row r="24" spans="1:15" s="110" customFormat="1" ht="24.95" customHeight="1" x14ac:dyDescent="0.2">
      <c r="A24" s="193" t="s">
        <v>156</v>
      </c>
      <c r="B24" s="199" t="s">
        <v>221</v>
      </c>
      <c r="C24" s="113">
        <v>5.3012992100280734</v>
      </c>
      <c r="D24" s="115">
        <v>812</v>
      </c>
      <c r="E24" s="114">
        <v>775</v>
      </c>
      <c r="F24" s="114">
        <v>663</v>
      </c>
      <c r="G24" s="114">
        <v>609</v>
      </c>
      <c r="H24" s="140">
        <v>776</v>
      </c>
      <c r="I24" s="115">
        <v>36</v>
      </c>
      <c r="J24" s="116">
        <v>4.6391752577319592</v>
      </c>
    </row>
    <row r="25" spans="1:15" s="110" customFormat="1" ht="24.95" customHeight="1" x14ac:dyDescent="0.2">
      <c r="A25" s="193" t="s">
        <v>222</v>
      </c>
      <c r="B25" s="204" t="s">
        <v>159</v>
      </c>
      <c r="C25" s="113">
        <v>7.7822027812234769</v>
      </c>
      <c r="D25" s="115">
        <v>1192</v>
      </c>
      <c r="E25" s="114">
        <v>1055</v>
      </c>
      <c r="F25" s="114">
        <v>1102</v>
      </c>
      <c r="G25" s="114">
        <v>927</v>
      </c>
      <c r="H25" s="140">
        <v>1181</v>
      </c>
      <c r="I25" s="115">
        <v>11</v>
      </c>
      <c r="J25" s="116">
        <v>0.93141405588484338</v>
      </c>
    </row>
    <row r="26" spans="1:15" s="110" customFormat="1" ht="24.95" customHeight="1" x14ac:dyDescent="0.2">
      <c r="A26" s="201">
        <v>782.78300000000002</v>
      </c>
      <c r="B26" s="203" t="s">
        <v>160</v>
      </c>
      <c r="C26" s="113">
        <v>4.1914212965985502</v>
      </c>
      <c r="D26" s="115">
        <v>642</v>
      </c>
      <c r="E26" s="114">
        <v>648</v>
      </c>
      <c r="F26" s="114">
        <v>682</v>
      </c>
      <c r="G26" s="114">
        <v>750</v>
      </c>
      <c r="H26" s="140">
        <v>678</v>
      </c>
      <c r="I26" s="115">
        <v>-36</v>
      </c>
      <c r="J26" s="116">
        <v>-5.3097345132743365</v>
      </c>
    </row>
    <row r="27" spans="1:15" s="110" customFormat="1" ht="24.95" customHeight="1" x14ac:dyDescent="0.2">
      <c r="A27" s="193" t="s">
        <v>161</v>
      </c>
      <c r="B27" s="199" t="s">
        <v>162</v>
      </c>
      <c r="C27" s="113">
        <v>0.86831624991839129</v>
      </c>
      <c r="D27" s="115">
        <v>133</v>
      </c>
      <c r="E27" s="114">
        <v>92</v>
      </c>
      <c r="F27" s="114">
        <v>196</v>
      </c>
      <c r="G27" s="114">
        <v>142</v>
      </c>
      <c r="H27" s="140">
        <v>134</v>
      </c>
      <c r="I27" s="115">
        <v>-1</v>
      </c>
      <c r="J27" s="116">
        <v>-0.74626865671641796</v>
      </c>
    </row>
    <row r="28" spans="1:15" s="110" customFormat="1" ht="24.95" customHeight="1" x14ac:dyDescent="0.2">
      <c r="A28" s="193" t="s">
        <v>163</v>
      </c>
      <c r="B28" s="199" t="s">
        <v>164</v>
      </c>
      <c r="C28" s="113">
        <v>1.7496898870536006</v>
      </c>
      <c r="D28" s="115">
        <v>268</v>
      </c>
      <c r="E28" s="114">
        <v>186</v>
      </c>
      <c r="F28" s="114">
        <v>390</v>
      </c>
      <c r="G28" s="114">
        <v>183</v>
      </c>
      <c r="H28" s="140">
        <v>263</v>
      </c>
      <c r="I28" s="115">
        <v>5</v>
      </c>
      <c r="J28" s="116">
        <v>1.9011406844106464</v>
      </c>
    </row>
    <row r="29" spans="1:15" s="110" customFormat="1" ht="24.95" customHeight="1" x14ac:dyDescent="0.2">
      <c r="A29" s="193">
        <v>86</v>
      </c>
      <c r="B29" s="199" t="s">
        <v>165</v>
      </c>
      <c r="C29" s="113">
        <v>4.4656264281517268</v>
      </c>
      <c r="D29" s="115">
        <v>684</v>
      </c>
      <c r="E29" s="114">
        <v>1983</v>
      </c>
      <c r="F29" s="114">
        <v>596</v>
      </c>
      <c r="G29" s="114">
        <v>490</v>
      </c>
      <c r="H29" s="140">
        <v>628</v>
      </c>
      <c r="I29" s="115">
        <v>56</v>
      </c>
      <c r="J29" s="116">
        <v>8.9171974522292992</v>
      </c>
    </row>
    <row r="30" spans="1:15" s="110" customFormat="1" ht="24.95" customHeight="1" x14ac:dyDescent="0.2">
      <c r="A30" s="193">
        <v>87.88</v>
      </c>
      <c r="B30" s="204" t="s">
        <v>166</v>
      </c>
      <c r="C30" s="113">
        <v>6.5548083828425936</v>
      </c>
      <c r="D30" s="115">
        <v>1004</v>
      </c>
      <c r="E30" s="114">
        <v>996</v>
      </c>
      <c r="F30" s="114">
        <v>895</v>
      </c>
      <c r="G30" s="114">
        <v>809</v>
      </c>
      <c r="H30" s="140">
        <v>930</v>
      </c>
      <c r="I30" s="115">
        <v>74</v>
      </c>
      <c r="J30" s="116">
        <v>7.956989247311828</v>
      </c>
    </row>
    <row r="31" spans="1:15" s="110" customFormat="1" ht="24.95" customHeight="1" x14ac:dyDescent="0.2">
      <c r="A31" s="193" t="s">
        <v>167</v>
      </c>
      <c r="B31" s="199" t="s">
        <v>168</v>
      </c>
      <c r="C31" s="113">
        <v>3.1598877064699353</v>
      </c>
      <c r="D31" s="115">
        <v>484</v>
      </c>
      <c r="E31" s="114">
        <v>424</v>
      </c>
      <c r="F31" s="114">
        <v>568</v>
      </c>
      <c r="G31" s="114">
        <v>400</v>
      </c>
      <c r="H31" s="140">
        <v>498</v>
      </c>
      <c r="I31" s="115">
        <v>-14</v>
      </c>
      <c r="J31" s="116">
        <v>-2.8112449799196786</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9.1401710517725401E-2</v>
      </c>
      <c r="D34" s="115">
        <v>14</v>
      </c>
      <c r="E34" s="114">
        <v>32</v>
      </c>
      <c r="F34" s="114">
        <v>19</v>
      </c>
      <c r="G34" s="114">
        <v>10</v>
      </c>
      <c r="H34" s="140">
        <v>10</v>
      </c>
      <c r="I34" s="115">
        <v>4</v>
      </c>
      <c r="J34" s="116">
        <v>40</v>
      </c>
    </row>
    <row r="35" spans="1:10" s="110" customFormat="1" ht="24.95" customHeight="1" x14ac:dyDescent="0.2">
      <c r="A35" s="292" t="s">
        <v>171</v>
      </c>
      <c r="B35" s="293" t="s">
        <v>172</v>
      </c>
      <c r="C35" s="113">
        <v>41.320101847620293</v>
      </c>
      <c r="D35" s="115">
        <v>6329</v>
      </c>
      <c r="E35" s="114">
        <v>1762</v>
      </c>
      <c r="F35" s="114">
        <v>2101</v>
      </c>
      <c r="G35" s="114">
        <v>1791</v>
      </c>
      <c r="H35" s="140">
        <v>2352</v>
      </c>
      <c r="I35" s="115">
        <v>3977</v>
      </c>
      <c r="J35" s="116">
        <v>169.09013605442178</v>
      </c>
    </row>
    <row r="36" spans="1:10" s="110" customFormat="1" ht="24.95" customHeight="1" x14ac:dyDescent="0.2">
      <c r="A36" s="294" t="s">
        <v>173</v>
      </c>
      <c r="B36" s="295" t="s">
        <v>174</v>
      </c>
      <c r="C36" s="125">
        <v>58.588496441861984</v>
      </c>
      <c r="D36" s="143">
        <v>8974</v>
      </c>
      <c r="E36" s="144">
        <v>8784</v>
      </c>
      <c r="F36" s="144">
        <v>8232</v>
      </c>
      <c r="G36" s="144">
        <v>6799</v>
      </c>
      <c r="H36" s="145">
        <v>8185</v>
      </c>
      <c r="I36" s="143">
        <v>789</v>
      </c>
      <c r="J36" s="146">
        <v>9.6395846059865615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15317</v>
      </c>
      <c r="F11" s="264">
        <v>10578</v>
      </c>
      <c r="G11" s="264">
        <v>10352</v>
      </c>
      <c r="H11" s="264">
        <v>8600</v>
      </c>
      <c r="I11" s="265">
        <v>10547</v>
      </c>
      <c r="J11" s="263">
        <v>4770</v>
      </c>
      <c r="K11" s="266">
        <v>45.226130653266331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16.563295684533525</v>
      </c>
      <c r="E13" s="115">
        <v>2537</v>
      </c>
      <c r="F13" s="114">
        <v>2651</v>
      </c>
      <c r="G13" s="114">
        <v>2718</v>
      </c>
      <c r="H13" s="114">
        <v>2209</v>
      </c>
      <c r="I13" s="140">
        <v>2330</v>
      </c>
      <c r="J13" s="115">
        <v>207</v>
      </c>
      <c r="K13" s="116">
        <v>8.8841201716738194</v>
      </c>
    </row>
    <row r="14" spans="1:17" ht="15.95" customHeight="1" x14ac:dyDescent="0.2">
      <c r="A14" s="306" t="s">
        <v>230</v>
      </c>
      <c r="B14" s="307"/>
      <c r="C14" s="308"/>
      <c r="D14" s="113">
        <v>53.789906639681398</v>
      </c>
      <c r="E14" s="115">
        <v>8239</v>
      </c>
      <c r="F14" s="114">
        <v>6139</v>
      </c>
      <c r="G14" s="114">
        <v>5927</v>
      </c>
      <c r="H14" s="114">
        <v>5035</v>
      </c>
      <c r="I14" s="140">
        <v>6197</v>
      </c>
      <c r="J14" s="115">
        <v>2042</v>
      </c>
      <c r="K14" s="116">
        <v>32.951428110375986</v>
      </c>
    </row>
    <row r="15" spans="1:17" ht="15.95" customHeight="1" x14ac:dyDescent="0.2">
      <c r="A15" s="306" t="s">
        <v>231</v>
      </c>
      <c r="B15" s="307"/>
      <c r="C15" s="308"/>
      <c r="D15" s="113">
        <v>12.724423842789058</v>
      </c>
      <c r="E15" s="115">
        <v>1949</v>
      </c>
      <c r="F15" s="114">
        <v>792</v>
      </c>
      <c r="G15" s="114">
        <v>751</v>
      </c>
      <c r="H15" s="114">
        <v>615</v>
      </c>
      <c r="I15" s="140">
        <v>947</v>
      </c>
      <c r="J15" s="115">
        <v>1002</v>
      </c>
      <c r="K15" s="116">
        <v>105.80781414994721</v>
      </c>
    </row>
    <row r="16" spans="1:17" ht="15.95" customHeight="1" x14ac:dyDescent="0.2">
      <c r="A16" s="306" t="s">
        <v>232</v>
      </c>
      <c r="B16" s="307"/>
      <c r="C16" s="308"/>
      <c r="D16" s="113">
        <v>16.66122608865966</v>
      </c>
      <c r="E16" s="115">
        <v>2552</v>
      </c>
      <c r="F16" s="114">
        <v>928</v>
      </c>
      <c r="G16" s="114">
        <v>920</v>
      </c>
      <c r="H16" s="114">
        <v>710</v>
      </c>
      <c r="I16" s="140">
        <v>1027</v>
      </c>
      <c r="J16" s="115">
        <v>1525</v>
      </c>
      <c r="K16" s="116">
        <v>148.49074975657254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0.13710256577658811</v>
      </c>
      <c r="E18" s="115">
        <v>21</v>
      </c>
      <c r="F18" s="114">
        <v>41</v>
      </c>
      <c r="G18" s="114">
        <v>29</v>
      </c>
      <c r="H18" s="114">
        <v>21</v>
      </c>
      <c r="I18" s="140">
        <v>19</v>
      </c>
      <c r="J18" s="115">
        <v>2</v>
      </c>
      <c r="K18" s="116">
        <v>10.526315789473685</v>
      </c>
    </row>
    <row r="19" spans="1:11" ht="14.1" customHeight="1" x14ac:dyDescent="0.2">
      <c r="A19" s="306" t="s">
        <v>235</v>
      </c>
      <c r="B19" s="307" t="s">
        <v>236</v>
      </c>
      <c r="C19" s="308"/>
      <c r="D19" s="113">
        <v>5.8758242475680615E-2</v>
      </c>
      <c r="E19" s="115">
        <v>9</v>
      </c>
      <c r="F19" s="114">
        <v>20</v>
      </c>
      <c r="G19" s="114">
        <v>11</v>
      </c>
      <c r="H19" s="114">
        <v>8</v>
      </c>
      <c r="I19" s="140">
        <v>6</v>
      </c>
      <c r="J19" s="115">
        <v>3</v>
      </c>
      <c r="K19" s="116">
        <v>50</v>
      </c>
    </row>
    <row r="20" spans="1:11" ht="14.1" customHeight="1" x14ac:dyDescent="0.2">
      <c r="A20" s="306">
        <v>12</v>
      </c>
      <c r="B20" s="307" t="s">
        <v>237</v>
      </c>
      <c r="C20" s="308"/>
      <c r="D20" s="113">
        <v>0.67245544166612259</v>
      </c>
      <c r="E20" s="115">
        <v>103</v>
      </c>
      <c r="F20" s="114">
        <v>120</v>
      </c>
      <c r="G20" s="114">
        <v>99</v>
      </c>
      <c r="H20" s="114">
        <v>68</v>
      </c>
      <c r="I20" s="140">
        <v>91</v>
      </c>
      <c r="J20" s="115">
        <v>12</v>
      </c>
      <c r="K20" s="116">
        <v>13.186813186813186</v>
      </c>
    </row>
    <row r="21" spans="1:11" ht="14.1" customHeight="1" x14ac:dyDescent="0.2">
      <c r="A21" s="306">
        <v>21</v>
      </c>
      <c r="B21" s="307" t="s">
        <v>238</v>
      </c>
      <c r="C21" s="308"/>
      <c r="D21" s="113">
        <v>0.24809035711954039</v>
      </c>
      <c r="E21" s="115">
        <v>38</v>
      </c>
      <c r="F21" s="114">
        <v>22</v>
      </c>
      <c r="G21" s="114">
        <v>27</v>
      </c>
      <c r="H21" s="114">
        <v>38</v>
      </c>
      <c r="I21" s="140">
        <v>63</v>
      </c>
      <c r="J21" s="115">
        <v>-25</v>
      </c>
      <c r="K21" s="116">
        <v>-39.682539682539684</v>
      </c>
    </row>
    <row r="22" spans="1:11" ht="14.1" customHeight="1" x14ac:dyDescent="0.2">
      <c r="A22" s="306">
        <v>22</v>
      </c>
      <c r="B22" s="307" t="s">
        <v>239</v>
      </c>
      <c r="C22" s="308"/>
      <c r="D22" s="113">
        <v>0.62022589279885099</v>
      </c>
      <c r="E22" s="115">
        <v>95</v>
      </c>
      <c r="F22" s="114">
        <v>97</v>
      </c>
      <c r="G22" s="114">
        <v>131</v>
      </c>
      <c r="H22" s="114">
        <v>87</v>
      </c>
      <c r="I22" s="140">
        <v>108</v>
      </c>
      <c r="J22" s="115">
        <v>-13</v>
      </c>
      <c r="K22" s="116">
        <v>-12.037037037037036</v>
      </c>
    </row>
    <row r="23" spans="1:11" ht="14.1" customHeight="1" x14ac:dyDescent="0.2">
      <c r="A23" s="306">
        <v>23</v>
      </c>
      <c r="B23" s="307" t="s">
        <v>240</v>
      </c>
      <c r="C23" s="308"/>
      <c r="D23" s="113">
        <v>0.23503296990272246</v>
      </c>
      <c r="E23" s="115">
        <v>36</v>
      </c>
      <c r="F23" s="114">
        <v>30</v>
      </c>
      <c r="G23" s="114">
        <v>37</v>
      </c>
      <c r="H23" s="114">
        <v>29</v>
      </c>
      <c r="I23" s="140">
        <v>36</v>
      </c>
      <c r="J23" s="115">
        <v>0</v>
      </c>
      <c r="K23" s="116">
        <v>0</v>
      </c>
    </row>
    <row r="24" spans="1:11" ht="14.1" customHeight="1" x14ac:dyDescent="0.2">
      <c r="A24" s="306">
        <v>24</v>
      </c>
      <c r="B24" s="307" t="s">
        <v>241</v>
      </c>
      <c r="C24" s="308"/>
      <c r="D24" s="113">
        <v>3.8258144545276491</v>
      </c>
      <c r="E24" s="115">
        <v>586</v>
      </c>
      <c r="F24" s="114">
        <v>335</v>
      </c>
      <c r="G24" s="114">
        <v>396</v>
      </c>
      <c r="H24" s="114">
        <v>437</v>
      </c>
      <c r="I24" s="140">
        <v>497</v>
      </c>
      <c r="J24" s="115">
        <v>89</v>
      </c>
      <c r="K24" s="116">
        <v>17.907444668008047</v>
      </c>
    </row>
    <row r="25" spans="1:11" ht="14.1" customHeight="1" x14ac:dyDescent="0.2">
      <c r="A25" s="306">
        <v>25</v>
      </c>
      <c r="B25" s="307" t="s">
        <v>242</v>
      </c>
      <c r="C25" s="308"/>
      <c r="D25" s="113">
        <v>8.1804530913364228</v>
      </c>
      <c r="E25" s="115">
        <v>1253</v>
      </c>
      <c r="F25" s="114">
        <v>271</v>
      </c>
      <c r="G25" s="114">
        <v>299</v>
      </c>
      <c r="H25" s="114">
        <v>332</v>
      </c>
      <c r="I25" s="140">
        <v>449</v>
      </c>
      <c r="J25" s="115">
        <v>804</v>
      </c>
      <c r="K25" s="116">
        <v>179.06458797327394</v>
      </c>
    </row>
    <row r="26" spans="1:11" ht="14.1" customHeight="1" x14ac:dyDescent="0.2">
      <c r="A26" s="306">
        <v>26</v>
      </c>
      <c r="B26" s="307" t="s">
        <v>243</v>
      </c>
      <c r="C26" s="308"/>
      <c r="D26" s="113">
        <v>5.1576679506430763</v>
      </c>
      <c r="E26" s="115">
        <v>790</v>
      </c>
      <c r="F26" s="114">
        <v>235</v>
      </c>
      <c r="G26" s="114">
        <v>313</v>
      </c>
      <c r="H26" s="114">
        <v>223</v>
      </c>
      <c r="I26" s="140">
        <v>331</v>
      </c>
      <c r="J26" s="115">
        <v>459</v>
      </c>
      <c r="K26" s="116">
        <v>138.67069486404833</v>
      </c>
    </row>
    <row r="27" spans="1:11" ht="14.1" customHeight="1" x14ac:dyDescent="0.2">
      <c r="A27" s="306">
        <v>27</v>
      </c>
      <c r="B27" s="307" t="s">
        <v>244</v>
      </c>
      <c r="C27" s="308"/>
      <c r="D27" s="113">
        <v>6.6331527061435009</v>
      </c>
      <c r="E27" s="115">
        <v>1016</v>
      </c>
      <c r="F27" s="114">
        <v>121</v>
      </c>
      <c r="G27" s="114">
        <v>127</v>
      </c>
      <c r="H27" s="114">
        <v>104</v>
      </c>
      <c r="I27" s="140">
        <v>165</v>
      </c>
      <c r="J27" s="115">
        <v>851</v>
      </c>
      <c r="K27" s="116" t="s">
        <v>515</v>
      </c>
    </row>
    <row r="28" spans="1:11" ht="14.1" customHeight="1" x14ac:dyDescent="0.2">
      <c r="A28" s="306">
        <v>28</v>
      </c>
      <c r="B28" s="307" t="s">
        <v>245</v>
      </c>
      <c r="C28" s="308"/>
      <c r="D28" s="113">
        <v>0.2285042762943135</v>
      </c>
      <c r="E28" s="115">
        <v>35</v>
      </c>
      <c r="F28" s="114">
        <v>63</v>
      </c>
      <c r="G28" s="114">
        <v>67</v>
      </c>
      <c r="H28" s="114">
        <v>27</v>
      </c>
      <c r="I28" s="140">
        <v>103</v>
      </c>
      <c r="J28" s="115">
        <v>-68</v>
      </c>
      <c r="K28" s="116">
        <v>-66.019417475728162</v>
      </c>
    </row>
    <row r="29" spans="1:11" ht="14.1" customHeight="1" x14ac:dyDescent="0.2">
      <c r="A29" s="306">
        <v>29</v>
      </c>
      <c r="B29" s="307" t="s">
        <v>246</v>
      </c>
      <c r="C29" s="308"/>
      <c r="D29" s="113">
        <v>1.5864725468433767</v>
      </c>
      <c r="E29" s="115">
        <v>243</v>
      </c>
      <c r="F29" s="114">
        <v>283</v>
      </c>
      <c r="G29" s="114">
        <v>235</v>
      </c>
      <c r="H29" s="114">
        <v>202</v>
      </c>
      <c r="I29" s="140">
        <v>227</v>
      </c>
      <c r="J29" s="115">
        <v>16</v>
      </c>
      <c r="K29" s="116">
        <v>7.0484581497797354</v>
      </c>
    </row>
    <row r="30" spans="1:11" ht="14.1" customHeight="1" x14ac:dyDescent="0.2">
      <c r="A30" s="306" t="s">
        <v>247</v>
      </c>
      <c r="B30" s="307" t="s">
        <v>248</v>
      </c>
      <c r="C30" s="308"/>
      <c r="D30" s="113" t="s">
        <v>514</v>
      </c>
      <c r="E30" s="115" t="s">
        <v>514</v>
      </c>
      <c r="F30" s="114">
        <v>55</v>
      </c>
      <c r="G30" s="114" t="s">
        <v>514</v>
      </c>
      <c r="H30" s="114" t="s">
        <v>514</v>
      </c>
      <c r="I30" s="140" t="s">
        <v>514</v>
      </c>
      <c r="J30" s="115" t="s">
        <v>514</v>
      </c>
      <c r="K30" s="116" t="s">
        <v>514</v>
      </c>
    </row>
    <row r="31" spans="1:11" ht="14.1" customHeight="1" x14ac:dyDescent="0.2">
      <c r="A31" s="306" t="s">
        <v>249</v>
      </c>
      <c r="B31" s="307" t="s">
        <v>250</v>
      </c>
      <c r="C31" s="308"/>
      <c r="D31" s="113">
        <v>1.3383821897238362</v>
      </c>
      <c r="E31" s="115">
        <v>205</v>
      </c>
      <c r="F31" s="114">
        <v>223</v>
      </c>
      <c r="G31" s="114">
        <v>183</v>
      </c>
      <c r="H31" s="114">
        <v>157</v>
      </c>
      <c r="I31" s="140">
        <v>189</v>
      </c>
      <c r="J31" s="115">
        <v>16</v>
      </c>
      <c r="K31" s="116">
        <v>8.4656084656084651</v>
      </c>
    </row>
    <row r="32" spans="1:11" ht="14.1" customHeight="1" x14ac:dyDescent="0.2">
      <c r="A32" s="306">
        <v>31</v>
      </c>
      <c r="B32" s="307" t="s">
        <v>251</v>
      </c>
      <c r="C32" s="308"/>
      <c r="D32" s="113">
        <v>0.33296337402885684</v>
      </c>
      <c r="E32" s="115">
        <v>51</v>
      </c>
      <c r="F32" s="114">
        <v>47</v>
      </c>
      <c r="G32" s="114">
        <v>64</v>
      </c>
      <c r="H32" s="114">
        <v>54</v>
      </c>
      <c r="I32" s="140">
        <v>67</v>
      </c>
      <c r="J32" s="115">
        <v>-16</v>
      </c>
      <c r="K32" s="116">
        <v>-23.880597014925375</v>
      </c>
    </row>
    <row r="33" spans="1:11" ht="14.1" customHeight="1" x14ac:dyDescent="0.2">
      <c r="A33" s="306">
        <v>32</v>
      </c>
      <c r="B33" s="307" t="s">
        <v>252</v>
      </c>
      <c r="C33" s="308"/>
      <c r="D33" s="113">
        <v>2.728993928314944</v>
      </c>
      <c r="E33" s="115">
        <v>418</v>
      </c>
      <c r="F33" s="114">
        <v>519</v>
      </c>
      <c r="G33" s="114">
        <v>624</v>
      </c>
      <c r="H33" s="114">
        <v>427</v>
      </c>
      <c r="I33" s="140">
        <v>366</v>
      </c>
      <c r="J33" s="115">
        <v>52</v>
      </c>
      <c r="K33" s="116">
        <v>14.207650273224044</v>
      </c>
    </row>
    <row r="34" spans="1:11" ht="14.1" customHeight="1" x14ac:dyDescent="0.2">
      <c r="A34" s="306">
        <v>33</v>
      </c>
      <c r="B34" s="307" t="s">
        <v>253</v>
      </c>
      <c r="C34" s="308"/>
      <c r="D34" s="113">
        <v>1.2078083175556571</v>
      </c>
      <c r="E34" s="115">
        <v>185</v>
      </c>
      <c r="F34" s="114">
        <v>187</v>
      </c>
      <c r="G34" s="114">
        <v>187</v>
      </c>
      <c r="H34" s="114">
        <v>178</v>
      </c>
      <c r="I34" s="140">
        <v>206</v>
      </c>
      <c r="J34" s="115">
        <v>-21</v>
      </c>
      <c r="K34" s="116">
        <v>-10.194174757281553</v>
      </c>
    </row>
    <row r="35" spans="1:11" ht="14.1" customHeight="1" x14ac:dyDescent="0.2">
      <c r="A35" s="306">
        <v>34</v>
      </c>
      <c r="B35" s="307" t="s">
        <v>254</v>
      </c>
      <c r="C35" s="308"/>
      <c r="D35" s="113">
        <v>1.7105177254031467</v>
      </c>
      <c r="E35" s="115">
        <v>262</v>
      </c>
      <c r="F35" s="114">
        <v>170</v>
      </c>
      <c r="G35" s="114">
        <v>201</v>
      </c>
      <c r="H35" s="114">
        <v>186</v>
      </c>
      <c r="I35" s="140">
        <v>234</v>
      </c>
      <c r="J35" s="115">
        <v>28</v>
      </c>
      <c r="K35" s="116">
        <v>11.965811965811966</v>
      </c>
    </row>
    <row r="36" spans="1:11" ht="14.1" customHeight="1" x14ac:dyDescent="0.2">
      <c r="A36" s="306">
        <v>41</v>
      </c>
      <c r="B36" s="307" t="s">
        <v>255</v>
      </c>
      <c r="C36" s="308"/>
      <c r="D36" s="113">
        <v>0.65939805444930466</v>
      </c>
      <c r="E36" s="115">
        <v>101</v>
      </c>
      <c r="F36" s="114">
        <v>48</v>
      </c>
      <c r="G36" s="114">
        <v>55</v>
      </c>
      <c r="H36" s="114">
        <v>79</v>
      </c>
      <c r="I36" s="140">
        <v>139</v>
      </c>
      <c r="J36" s="115">
        <v>-38</v>
      </c>
      <c r="K36" s="116">
        <v>-27.338129496402878</v>
      </c>
    </row>
    <row r="37" spans="1:11" ht="14.1" customHeight="1" x14ac:dyDescent="0.2">
      <c r="A37" s="306">
        <v>42</v>
      </c>
      <c r="B37" s="307" t="s">
        <v>256</v>
      </c>
      <c r="C37" s="308"/>
      <c r="D37" s="113">
        <v>5.2229548867271658E-2</v>
      </c>
      <c r="E37" s="115">
        <v>8</v>
      </c>
      <c r="F37" s="114" t="s">
        <v>514</v>
      </c>
      <c r="G37" s="114">
        <v>8</v>
      </c>
      <c r="H37" s="114" t="s">
        <v>514</v>
      </c>
      <c r="I37" s="140">
        <v>33</v>
      </c>
      <c r="J37" s="115">
        <v>-25</v>
      </c>
      <c r="K37" s="116">
        <v>-75.757575757575751</v>
      </c>
    </row>
    <row r="38" spans="1:11" ht="14.1" customHeight="1" x14ac:dyDescent="0.2">
      <c r="A38" s="306">
        <v>43</v>
      </c>
      <c r="B38" s="307" t="s">
        <v>257</v>
      </c>
      <c r="C38" s="308"/>
      <c r="D38" s="113">
        <v>3.3100476594633412</v>
      </c>
      <c r="E38" s="115">
        <v>507</v>
      </c>
      <c r="F38" s="114">
        <v>98</v>
      </c>
      <c r="G38" s="114">
        <v>151</v>
      </c>
      <c r="H38" s="114">
        <v>130</v>
      </c>
      <c r="I38" s="140">
        <v>168</v>
      </c>
      <c r="J38" s="115">
        <v>339</v>
      </c>
      <c r="K38" s="116">
        <v>201.78571428571428</v>
      </c>
    </row>
    <row r="39" spans="1:11" ht="14.1" customHeight="1" x14ac:dyDescent="0.2">
      <c r="A39" s="306">
        <v>51</v>
      </c>
      <c r="B39" s="307" t="s">
        <v>258</v>
      </c>
      <c r="C39" s="308"/>
      <c r="D39" s="113">
        <v>4.6223150747535415</v>
      </c>
      <c r="E39" s="115">
        <v>708</v>
      </c>
      <c r="F39" s="114">
        <v>495</v>
      </c>
      <c r="G39" s="114">
        <v>641</v>
      </c>
      <c r="H39" s="114">
        <v>473</v>
      </c>
      <c r="I39" s="140">
        <v>555</v>
      </c>
      <c r="J39" s="115">
        <v>153</v>
      </c>
      <c r="K39" s="116">
        <v>27.567567567567568</v>
      </c>
    </row>
    <row r="40" spans="1:11" ht="14.1" customHeight="1" x14ac:dyDescent="0.2">
      <c r="A40" s="306" t="s">
        <v>259</v>
      </c>
      <c r="B40" s="307" t="s">
        <v>260</v>
      </c>
      <c r="C40" s="308"/>
      <c r="D40" s="113">
        <v>3.9825031011294638</v>
      </c>
      <c r="E40" s="115">
        <v>610</v>
      </c>
      <c r="F40" s="114">
        <v>457</v>
      </c>
      <c r="G40" s="114">
        <v>600</v>
      </c>
      <c r="H40" s="114">
        <v>439</v>
      </c>
      <c r="I40" s="140">
        <v>497</v>
      </c>
      <c r="J40" s="115">
        <v>113</v>
      </c>
      <c r="K40" s="116">
        <v>22.736418511066397</v>
      </c>
    </row>
    <row r="41" spans="1:11" ht="14.1" customHeight="1" x14ac:dyDescent="0.2">
      <c r="A41" s="306"/>
      <c r="B41" s="307" t="s">
        <v>261</v>
      </c>
      <c r="C41" s="308"/>
      <c r="D41" s="113">
        <v>3.5385519357576549</v>
      </c>
      <c r="E41" s="115">
        <v>542</v>
      </c>
      <c r="F41" s="114">
        <v>405</v>
      </c>
      <c r="G41" s="114">
        <v>489</v>
      </c>
      <c r="H41" s="114">
        <v>380</v>
      </c>
      <c r="I41" s="140">
        <v>417</v>
      </c>
      <c r="J41" s="115">
        <v>125</v>
      </c>
      <c r="K41" s="116">
        <v>29.976019184652277</v>
      </c>
    </row>
    <row r="42" spans="1:11" ht="14.1" customHeight="1" x14ac:dyDescent="0.2">
      <c r="A42" s="306">
        <v>52</v>
      </c>
      <c r="B42" s="307" t="s">
        <v>262</v>
      </c>
      <c r="C42" s="308"/>
      <c r="D42" s="113">
        <v>2.1087680355160932</v>
      </c>
      <c r="E42" s="115">
        <v>323</v>
      </c>
      <c r="F42" s="114">
        <v>316</v>
      </c>
      <c r="G42" s="114">
        <v>271</v>
      </c>
      <c r="H42" s="114">
        <v>253</v>
      </c>
      <c r="I42" s="140">
        <v>356</v>
      </c>
      <c r="J42" s="115">
        <v>-33</v>
      </c>
      <c r="K42" s="116">
        <v>-9.2696629213483153</v>
      </c>
    </row>
    <row r="43" spans="1:11" ht="14.1" customHeight="1" x14ac:dyDescent="0.2">
      <c r="A43" s="306" t="s">
        <v>263</v>
      </c>
      <c r="B43" s="307" t="s">
        <v>264</v>
      </c>
      <c r="C43" s="308"/>
      <c r="D43" s="113">
        <v>1.7562185806620096</v>
      </c>
      <c r="E43" s="115">
        <v>269</v>
      </c>
      <c r="F43" s="114">
        <v>261</v>
      </c>
      <c r="G43" s="114">
        <v>226</v>
      </c>
      <c r="H43" s="114">
        <v>213</v>
      </c>
      <c r="I43" s="140">
        <v>306</v>
      </c>
      <c r="J43" s="115">
        <v>-37</v>
      </c>
      <c r="K43" s="116">
        <v>-12.091503267973856</v>
      </c>
    </row>
    <row r="44" spans="1:11" ht="14.1" customHeight="1" x14ac:dyDescent="0.2">
      <c r="A44" s="306">
        <v>53</v>
      </c>
      <c r="B44" s="307" t="s">
        <v>265</v>
      </c>
      <c r="C44" s="308"/>
      <c r="D44" s="113">
        <v>1.0902918326042959</v>
      </c>
      <c r="E44" s="115">
        <v>167</v>
      </c>
      <c r="F44" s="114">
        <v>139</v>
      </c>
      <c r="G44" s="114">
        <v>153</v>
      </c>
      <c r="H44" s="114">
        <v>101</v>
      </c>
      <c r="I44" s="140">
        <v>159</v>
      </c>
      <c r="J44" s="115">
        <v>8</v>
      </c>
      <c r="K44" s="116">
        <v>5.0314465408805029</v>
      </c>
    </row>
    <row r="45" spans="1:11" ht="14.1" customHeight="1" x14ac:dyDescent="0.2">
      <c r="A45" s="306" t="s">
        <v>266</v>
      </c>
      <c r="B45" s="307" t="s">
        <v>267</v>
      </c>
      <c r="C45" s="308"/>
      <c r="D45" s="113">
        <v>1.0837631389958868</v>
      </c>
      <c r="E45" s="115">
        <v>166</v>
      </c>
      <c r="F45" s="114">
        <v>136</v>
      </c>
      <c r="G45" s="114">
        <v>151</v>
      </c>
      <c r="H45" s="114">
        <v>99</v>
      </c>
      <c r="I45" s="140">
        <v>156</v>
      </c>
      <c r="J45" s="115">
        <v>10</v>
      </c>
      <c r="K45" s="116">
        <v>6.4102564102564106</v>
      </c>
    </row>
    <row r="46" spans="1:11" ht="14.1" customHeight="1" x14ac:dyDescent="0.2">
      <c r="A46" s="306">
        <v>54</v>
      </c>
      <c r="B46" s="307" t="s">
        <v>268</v>
      </c>
      <c r="C46" s="308"/>
      <c r="D46" s="113">
        <v>3.7409414376183325</v>
      </c>
      <c r="E46" s="115">
        <v>573</v>
      </c>
      <c r="F46" s="114">
        <v>711</v>
      </c>
      <c r="G46" s="114">
        <v>570</v>
      </c>
      <c r="H46" s="114">
        <v>531</v>
      </c>
      <c r="I46" s="140">
        <v>614</v>
      </c>
      <c r="J46" s="115">
        <v>-41</v>
      </c>
      <c r="K46" s="116">
        <v>-6.677524429967427</v>
      </c>
    </row>
    <row r="47" spans="1:11" ht="14.1" customHeight="1" x14ac:dyDescent="0.2">
      <c r="A47" s="306">
        <v>61</v>
      </c>
      <c r="B47" s="307" t="s">
        <v>269</v>
      </c>
      <c r="C47" s="308"/>
      <c r="D47" s="113">
        <v>3.6299536462753803</v>
      </c>
      <c r="E47" s="115">
        <v>556</v>
      </c>
      <c r="F47" s="114">
        <v>101</v>
      </c>
      <c r="G47" s="114">
        <v>182</v>
      </c>
      <c r="H47" s="114">
        <v>203</v>
      </c>
      <c r="I47" s="140">
        <v>231</v>
      </c>
      <c r="J47" s="115">
        <v>325</v>
      </c>
      <c r="K47" s="116">
        <v>140.69264069264068</v>
      </c>
    </row>
    <row r="48" spans="1:11" ht="14.1" customHeight="1" x14ac:dyDescent="0.2">
      <c r="A48" s="306">
        <v>62</v>
      </c>
      <c r="B48" s="307" t="s">
        <v>270</v>
      </c>
      <c r="C48" s="308"/>
      <c r="D48" s="113">
        <v>9.9105568975647973</v>
      </c>
      <c r="E48" s="115">
        <v>1518</v>
      </c>
      <c r="F48" s="114">
        <v>956</v>
      </c>
      <c r="G48" s="114">
        <v>1190</v>
      </c>
      <c r="H48" s="114">
        <v>936</v>
      </c>
      <c r="I48" s="140">
        <v>1211</v>
      </c>
      <c r="J48" s="115">
        <v>307</v>
      </c>
      <c r="K48" s="116">
        <v>25.350949628406276</v>
      </c>
    </row>
    <row r="49" spans="1:11" ht="14.1" customHeight="1" x14ac:dyDescent="0.2">
      <c r="A49" s="306">
        <v>63</v>
      </c>
      <c r="B49" s="307" t="s">
        <v>271</v>
      </c>
      <c r="C49" s="308"/>
      <c r="D49" s="113">
        <v>3.7931709864856042</v>
      </c>
      <c r="E49" s="115">
        <v>581</v>
      </c>
      <c r="F49" s="114">
        <v>477</v>
      </c>
      <c r="G49" s="114">
        <v>556</v>
      </c>
      <c r="H49" s="114">
        <v>402</v>
      </c>
      <c r="I49" s="140">
        <v>429</v>
      </c>
      <c r="J49" s="115">
        <v>152</v>
      </c>
      <c r="K49" s="116">
        <v>35.431235431235429</v>
      </c>
    </row>
    <row r="50" spans="1:11" ht="14.1" customHeight="1" x14ac:dyDescent="0.2">
      <c r="A50" s="306" t="s">
        <v>272</v>
      </c>
      <c r="B50" s="307" t="s">
        <v>273</v>
      </c>
      <c r="C50" s="308"/>
      <c r="D50" s="113">
        <v>0.35907814846249264</v>
      </c>
      <c r="E50" s="115">
        <v>55</v>
      </c>
      <c r="F50" s="114">
        <v>28</v>
      </c>
      <c r="G50" s="114">
        <v>43</v>
      </c>
      <c r="H50" s="114">
        <v>28</v>
      </c>
      <c r="I50" s="140">
        <v>33</v>
      </c>
      <c r="J50" s="115">
        <v>22</v>
      </c>
      <c r="K50" s="116">
        <v>66.666666666666671</v>
      </c>
    </row>
    <row r="51" spans="1:11" ht="14.1" customHeight="1" x14ac:dyDescent="0.2">
      <c r="A51" s="306" t="s">
        <v>274</v>
      </c>
      <c r="B51" s="307" t="s">
        <v>275</v>
      </c>
      <c r="C51" s="308"/>
      <c r="D51" s="113">
        <v>3.1729450936867534</v>
      </c>
      <c r="E51" s="115">
        <v>486</v>
      </c>
      <c r="F51" s="114">
        <v>410</v>
      </c>
      <c r="G51" s="114">
        <v>461</v>
      </c>
      <c r="H51" s="114">
        <v>336</v>
      </c>
      <c r="I51" s="140">
        <v>341</v>
      </c>
      <c r="J51" s="115">
        <v>145</v>
      </c>
      <c r="K51" s="116">
        <v>42.521994134897362</v>
      </c>
    </row>
    <row r="52" spans="1:11" ht="14.1" customHeight="1" x14ac:dyDescent="0.2">
      <c r="A52" s="306">
        <v>71</v>
      </c>
      <c r="B52" s="307" t="s">
        <v>276</v>
      </c>
      <c r="C52" s="308"/>
      <c r="D52" s="113">
        <v>13.181432395377685</v>
      </c>
      <c r="E52" s="115">
        <v>2019</v>
      </c>
      <c r="F52" s="114">
        <v>975</v>
      </c>
      <c r="G52" s="114">
        <v>1011</v>
      </c>
      <c r="H52" s="114">
        <v>921</v>
      </c>
      <c r="I52" s="140">
        <v>1179</v>
      </c>
      <c r="J52" s="115">
        <v>840</v>
      </c>
      <c r="K52" s="116">
        <v>71.246819338422398</v>
      </c>
    </row>
    <row r="53" spans="1:11" ht="14.1" customHeight="1" x14ac:dyDescent="0.2">
      <c r="A53" s="306" t="s">
        <v>277</v>
      </c>
      <c r="B53" s="307" t="s">
        <v>278</v>
      </c>
      <c r="C53" s="308"/>
      <c r="D53" s="113">
        <v>7.0248743226480386</v>
      </c>
      <c r="E53" s="115">
        <v>1076</v>
      </c>
      <c r="F53" s="114">
        <v>288</v>
      </c>
      <c r="G53" s="114">
        <v>313</v>
      </c>
      <c r="H53" s="114">
        <v>299</v>
      </c>
      <c r="I53" s="140">
        <v>422</v>
      </c>
      <c r="J53" s="115">
        <v>654</v>
      </c>
      <c r="K53" s="116">
        <v>154.97630331753555</v>
      </c>
    </row>
    <row r="54" spans="1:11" ht="14.1" customHeight="1" x14ac:dyDescent="0.2">
      <c r="A54" s="306" t="s">
        <v>279</v>
      </c>
      <c r="B54" s="307" t="s">
        <v>280</v>
      </c>
      <c r="C54" s="308"/>
      <c r="D54" s="113">
        <v>5.1772540314683031</v>
      </c>
      <c r="E54" s="115">
        <v>793</v>
      </c>
      <c r="F54" s="114">
        <v>617</v>
      </c>
      <c r="G54" s="114">
        <v>585</v>
      </c>
      <c r="H54" s="114">
        <v>540</v>
      </c>
      <c r="I54" s="140">
        <v>640</v>
      </c>
      <c r="J54" s="115">
        <v>153</v>
      </c>
      <c r="K54" s="116">
        <v>23.90625</v>
      </c>
    </row>
    <row r="55" spans="1:11" ht="14.1" customHeight="1" x14ac:dyDescent="0.2">
      <c r="A55" s="306">
        <v>72</v>
      </c>
      <c r="B55" s="307" t="s">
        <v>281</v>
      </c>
      <c r="C55" s="308"/>
      <c r="D55" s="113">
        <v>2.1544688907749561</v>
      </c>
      <c r="E55" s="115">
        <v>330</v>
      </c>
      <c r="F55" s="114">
        <v>148</v>
      </c>
      <c r="G55" s="114">
        <v>159</v>
      </c>
      <c r="H55" s="114">
        <v>172</v>
      </c>
      <c r="I55" s="140">
        <v>197</v>
      </c>
      <c r="J55" s="115">
        <v>133</v>
      </c>
      <c r="K55" s="116">
        <v>67.512690355329951</v>
      </c>
    </row>
    <row r="56" spans="1:11" ht="14.1" customHeight="1" x14ac:dyDescent="0.2">
      <c r="A56" s="306" t="s">
        <v>282</v>
      </c>
      <c r="B56" s="307" t="s">
        <v>283</v>
      </c>
      <c r="C56" s="308"/>
      <c r="D56" s="113">
        <v>0.79650062022589285</v>
      </c>
      <c r="E56" s="115">
        <v>122</v>
      </c>
      <c r="F56" s="114">
        <v>58</v>
      </c>
      <c r="G56" s="114">
        <v>71</v>
      </c>
      <c r="H56" s="114">
        <v>62</v>
      </c>
      <c r="I56" s="140">
        <v>82</v>
      </c>
      <c r="J56" s="115">
        <v>40</v>
      </c>
      <c r="K56" s="116">
        <v>48.780487804878049</v>
      </c>
    </row>
    <row r="57" spans="1:11" ht="14.1" customHeight="1" x14ac:dyDescent="0.2">
      <c r="A57" s="306" t="s">
        <v>284</v>
      </c>
      <c r="B57" s="307" t="s">
        <v>285</v>
      </c>
      <c r="C57" s="308"/>
      <c r="D57" s="113">
        <v>0.91401710517725399</v>
      </c>
      <c r="E57" s="115">
        <v>140</v>
      </c>
      <c r="F57" s="114">
        <v>59</v>
      </c>
      <c r="G57" s="114">
        <v>61</v>
      </c>
      <c r="H57" s="114">
        <v>70</v>
      </c>
      <c r="I57" s="140">
        <v>76</v>
      </c>
      <c r="J57" s="115">
        <v>64</v>
      </c>
      <c r="K57" s="116">
        <v>84.21052631578948</v>
      </c>
    </row>
    <row r="58" spans="1:11" ht="14.1" customHeight="1" x14ac:dyDescent="0.2">
      <c r="A58" s="306">
        <v>73</v>
      </c>
      <c r="B58" s="307" t="s">
        <v>286</v>
      </c>
      <c r="C58" s="308"/>
      <c r="D58" s="113">
        <v>1.2143370111640661</v>
      </c>
      <c r="E58" s="115">
        <v>186</v>
      </c>
      <c r="F58" s="114">
        <v>120</v>
      </c>
      <c r="G58" s="114">
        <v>164</v>
      </c>
      <c r="H58" s="114">
        <v>122</v>
      </c>
      <c r="I58" s="140">
        <v>152</v>
      </c>
      <c r="J58" s="115">
        <v>34</v>
      </c>
      <c r="K58" s="116">
        <v>22.368421052631579</v>
      </c>
    </row>
    <row r="59" spans="1:11" ht="14.1" customHeight="1" x14ac:dyDescent="0.2">
      <c r="A59" s="306" t="s">
        <v>287</v>
      </c>
      <c r="B59" s="307" t="s">
        <v>288</v>
      </c>
      <c r="C59" s="308"/>
      <c r="D59" s="113">
        <v>0.75079976496703005</v>
      </c>
      <c r="E59" s="115">
        <v>115</v>
      </c>
      <c r="F59" s="114">
        <v>81</v>
      </c>
      <c r="G59" s="114">
        <v>114</v>
      </c>
      <c r="H59" s="114">
        <v>86</v>
      </c>
      <c r="I59" s="140">
        <v>106</v>
      </c>
      <c r="J59" s="115">
        <v>9</v>
      </c>
      <c r="K59" s="116">
        <v>8.4905660377358494</v>
      </c>
    </row>
    <row r="60" spans="1:11" ht="14.1" customHeight="1" x14ac:dyDescent="0.2">
      <c r="A60" s="306">
        <v>81</v>
      </c>
      <c r="B60" s="307" t="s">
        <v>289</v>
      </c>
      <c r="C60" s="308"/>
      <c r="D60" s="113">
        <v>5.4057583077626168</v>
      </c>
      <c r="E60" s="115">
        <v>828</v>
      </c>
      <c r="F60" s="114">
        <v>1946</v>
      </c>
      <c r="G60" s="114">
        <v>666</v>
      </c>
      <c r="H60" s="114">
        <v>630</v>
      </c>
      <c r="I60" s="140">
        <v>712</v>
      </c>
      <c r="J60" s="115">
        <v>116</v>
      </c>
      <c r="K60" s="116">
        <v>16.292134831460675</v>
      </c>
    </row>
    <row r="61" spans="1:11" ht="14.1" customHeight="1" x14ac:dyDescent="0.2">
      <c r="A61" s="306" t="s">
        <v>290</v>
      </c>
      <c r="B61" s="307" t="s">
        <v>291</v>
      </c>
      <c r="C61" s="308"/>
      <c r="D61" s="113">
        <v>1.6517594829274662</v>
      </c>
      <c r="E61" s="115">
        <v>253</v>
      </c>
      <c r="F61" s="114">
        <v>214</v>
      </c>
      <c r="G61" s="114">
        <v>224</v>
      </c>
      <c r="H61" s="114">
        <v>192</v>
      </c>
      <c r="I61" s="140">
        <v>240</v>
      </c>
      <c r="J61" s="115">
        <v>13</v>
      </c>
      <c r="K61" s="116">
        <v>5.416666666666667</v>
      </c>
    </row>
    <row r="62" spans="1:11" ht="14.1" customHeight="1" x14ac:dyDescent="0.2">
      <c r="A62" s="306" t="s">
        <v>292</v>
      </c>
      <c r="B62" s="307" t="s">
        <v>293</v>
      </c>
      <c r="C62" s="308"/>
      <c r="D62" s="113">
        <v>2.1675262779917737</v>
      </c>
      <c r="E62" s="115">
        <v>332</v>
      </c>
      <c r="F62" s="114">
        <v>1219</v>
      </c>
      <c r="G62" s="114">
        <v>282</v>
      </c>
      <c r="H62" s="114">
        <v>282</v>
      </c>
      <c r="I62" s="140">
        <v>253</v>
      </c>
      <c r="J62" s="115">
        <v>79</v>
      </c>
      <c r="K62" s="116">
        <v>31.225296442687746</v>
      </c>
    </row>
    <row r="63" spans="1:11" ht="14.1" customHeight="1" x14ac:dyDescent="0.2">
      <c r="A63" s="306"/>
      <c r="B63" s="307" t="s">
        <v>294</v>
      </c>
      <c r="C63" s="308"/>
      <c r="D63" s="113">
        <v>1.9716654697395051</v>
      </c>
      <c r="E63" s="115">
        <v>302</v>
      </c>
      <c r="F63" s="114">
        <v>1115</v>
      </c>
      <c r="G63" s="114">
        <v>254</v>
      </c>
      <c r="H63" s="114">
        <v>247</v>
      </c>
      <c r="I63" s="140">
        <v>233</v>
      </c>
      <c r="J63" s="115">
        <v>69</v>
      </c>
      <c r="K63" s="116">
        <v>29.613733905579398</v>
      </c>
    </row>
    <row r="64" spans="1:11" ht="14.1" customHeight="1" x14ac:dyDescent="0.2">
      <c r="A64" s="306" t="s">
        <v>295</v>
      </c>
      <c r="B64" s="307" t="s">
        <v>296</v>
      </c>
      <c r="C64" s="308"/>
      <c r="D64" s="113">
        <v>0.71815629692498528</v>
      </c>
      <c r="E64" s="115">
        <v>110</v>
      </c>
      <c r="F64" s="114">
        <v>286</v>
      </c>
      <c r="G64" s="114">
        <v>59</v>
      </c>
      <c r="H64" s="114">
        <v>63</v>
      </c>
      <c r="I64" s="140">
        <v>112</v>
      </c>
      <c r="J64" s="115">
        <v>-2</v>
      </c>
      <c r="K64" s="116">
        <v>-1.7857142857142858</v>
      </c>
    </row>
    <row r="65" spans="1:11" ht="14.1" customHeight="1" x14ac:dyDescent="0.2">
      <c r="A65" s="306" t="s">
        <v>297</v>
      </c>
      <c r="B65" s="307" t="s">
        <v>298</v>
      </c>
      <c r="C65" s="308"/>
      <c r="D65" s="113">
        <v>0.50923810145589865</v>
      </c>
      <c r="E65" s="115">
        <v>78</v>
      </c>
      <c r="F65" s="114">
        <v>142</v>
      </c>
      <c r="G65" s="114">
        <v>46</v>
      </c>
      <c r="H65" s="114">
        <v>44</v>
      </c>
      <c r="I65" s="140">
        <v>49</v>
      </c>
      <c r="J65" s="115">
        <v>29</v>
      </c>
      <c r="K65" s="116">
        <v>59.183673469387756</v>
      </c>
    </row>
    <row r="66" spans="1:11" ht="14.1" customHeight="1" x14ac:dyDescent="0.2">
      <c r="A66" s="306">
        <v>82</v>
      </c>
      <c r="B66" s="307" t="s">
        <v>299</v>
      </c>
      <c r="C66" s="308"/>
      <c r="D66" s="113">
        <v>3.4602076124567476</v>
      </c>
      <c r="E66" s="115">
        <v>530</v>
      </c>
      <c r="F66" s="114">
        <v>618</v>
      </c>
      <c r="G66" s="114">
        <v>337</v>
      </c>
      <c r="H66" s="114">
        <v>464</v>
      </c>
      <c r="I66" s="140">
        <v>436</v>
      </c>
      <c r="J66" s="115">
        <v>94</v>
      </c>
      <c r="K66" s="116">
        <v>21.559633027522935</v>
      </c>
    </row>
    <row r="67" spans="1:11" ht="14.1" customHeight="1" x14ac:dyDescent="0.2">
      <c r="A67" s="306" t="s">
        <v>300</v>
      </c>
      <c r="B67" s="307" t="s">
        <v>301</v>
      </c>
      <c r="C67" s="308"/>
      <c r="D67" s="113">
        <v>2.3960305542860874</v>
      </c>
      <c r="E67" s="115">
        <v>367</v>
      </c>
      <c r="F67" s="114">
        <v>492</v>
      </c>
      <c r="G67" s="114">
        <v>185</v>
      </c>
      <c r="H67" s="114">
        <v>369</v>
      </c>
      <c r="I67" s="140">
        <v>306</v>
      </c>
      <c r="J67" s="115">
        <v>61</v>
      </c>
      <c r="K67" s="116">
        <v>19.934640522875817</v>
      </c>
    </row>
    <row r="68" spans="1:11" ht="14.1" customHeight="1" x14ac:dyDescent="0.2">
      <c r="A68" s="306" t="s">
        <v>302</v>
      </c>
      <c r="B68" s="307" t="s">
        <v>303</v>
      </c>
      <c r="C68" s="308"/>
      <c r="D68" s="113">
        <v>0.71815629692498528</v>
      </c>
      <c r="E68" s="115">
        <v>110</v>
      </c>
      <c r="F68" s="114">
        <v>92</v>
      </c>
      <c r="G68" s="114">
        <v>105</v>
      </c>
      <c r="H68" s="114">
        <v>64</v>
      </c>
      <c r="I68" s="140">
        <v>91</v>
      </c>
      <c r="J68" s="115">
        <v>19</v>
      </c>
      <c r="K68" s="116">
        <v>20.87912087912088</v>
      </c>
    </row>
    <row r="69" spans="1:11" ht="14.1" customHeight="1" x14ac:dyDescent="0.2">
      <c r="A69" s="306">
        <v>83</v>
      </c>
      <c r="B69" s="307" t="s">
        <v>304</v>
      </c>
      <c r="C69" s="308"/>
      <c r="D69" s="113">
        <v>2.8856825749167592</v>
      </c>
      <c r="E69" s="115">
        <v>442</v>
      </c>
      <c r="F69" s="114">
        <v>401</v>
      </c>
      <c r="G69" s="114">
        <v>763</v>
      </c>
      <c r="H69" s="114">
        <v>323</v>
      </c>
      <c r="I69" s="140">
        <v>404</v>
      </c>
      <c r="J69" s="115">
        <v>38</v>
      </c>
      <c r="K69" s="116">
        <v>9.4059405940594054</v>
      </c>
    </row>
    <row r="70" spans="1:11" ht="14.1" customHeight="1" x14ac:dyDescent="0.2">
      <c r="A70" s="306" t="s">
        <v>305</v>
      </c>
      <c r="B70" s="307" t="s">
        <v>306</v>
      </c>
      <c r="C70" s="308"/>
      <c r="D70" s="113">
        <v>1.9194359208722334</v>
      </c>
      <c r="E70" s="115">
        <v>294</v>
      </c>
      <c r="F70" s="114">
        <v>234</v>
      </c>
      <c r="G70" s="114">
        <v>628</v>
      </c>
      <c r="H70" s="114">
        <v>202</v>
      </c>
      <c r="I70" s="140">
        <v>289</v>
      </c>
      <c r="J70" s="115">
        <v>5</v>
      </c>
      <c r="K70" s="116">
        <v>1.7301038062283738</v>
      </c>
    </row>
    <row r="71" spans="1:11" ht="14.1" customHeight="1" x14ac:dyDescent="0.2">
      <c r="A71" s="306"/>
      <c r="B71" s="307" t="s">
        <v>307</v>
      </c>
      <c r="C71" s="308"/>
      <c r="D71" s="113">
        <v>0.71815629692498528</v>
      </c>
      <c r="E71" s="115">
        <v>110</v>
      </c>
      <c r="F71" s="114">
        <v>92</v>
      </c>
      <c r="G71" s="114">
        <v>313</v>
      </c>
      <c r="H71" s="114">
        <v>93</v>
      </c>
      <c r="I71" s="140">
        <v>110</v>
      </c>
      <c r="J71" s="115">
        <v>0</v>
      </c>
      <c r="K71" s="116">
        <v>0</v>
      </c>
    </row>
    <row r="72" spans="1:11" ht="14.1" customHeight="1" x14ac:dyDescent="0.2">
      <c r="A72" s="306">
        <v>84</v>
      </c>
      <c r="B72" s="307" t="s">
        <v>308</v>
      </c>
      <c r="C72" s="308"/>
      <c r="D72" s="113">
        <v>1.9847228569563231</v>
      </c>
      <c r="E72" s="115">
        <v>304</v>
      </c>
      <c r="F72" s="114">
        <v>141</v>
      </c>
      <c r="G72" s="114">
        <v>247</v>
      </c>
      <c r="H72" s="114">
        <v>151</v>
      </c>
      <c r="I72" s="140">
        <v>234</v>
      </c>
      <c r="J72" s="115">
        <v>70</v>
      </c>
      <c r="K72" s="116">
        <v>29.914529914529915</v>
      </c>
    </row>
    <row r="73" spans="1:11" ht="14.1" customHeight="1" x14ac:dyDescent="0.2">
      <c r="A73" s="306" t="s">
        <v>309</v>
      </c>
      <c r="B73" s="307" t="s">
        <v>310</v>
      </c>
      <c r="C73" s="308"/>
      <c r="D73" s="113">
        <v>0.39825031011294643</v>
      </c>
      <c r="E73" s="115">
        <v>61</v>
      </c>
      <c r="F73" s="114">
        <v>45</v>
      </c>
      <c r="G73" s="114">
        <v>112</v>
      </c>
      <c r="H73" s="114">
        <v>50</v>
      </c>
      <c r="I73" s="140">
        <v>58</v>
      </c>
      <c r="J73" s="115">
        <v>3</v>
      </c>
      <c r="K73" s="116">
        <v>5.1724137931034484</v>
      </c>
    </row>
    <row r="74" spans="1:11" ht="14.1" customHeight="1" x14ac:dyDescent="0.2">
      <c r="A74" s="306" t="s">
        <v>311</v>
      </c>
      <c r="B74" s="307" t="s">
        <v>312</v>
      </c>
      <c r="C74" s="308"/>
      <c r="D74" s="113">
        <v>0.11751648495136123</v>
      </c>
      <c r="E74" s="115">
        <v>18</v>
      </c>
      <c r="F74" s="114">
        <v>18</v>
      </c>
      <c r="G74" s="114">
        <v>21</v>
      </c>
      <c r="H74" s="114">
        <v>11</v>
      </c>
      <c r="I74" s="140">
        <v>22</v>
      </c>
      <c r="J74" s="115">
        <v>-4</v>
      </c>
      <c r="K74" s="116">
        <v>-18.181818181818183</v>
      </c>
    </row>
    <row r="75" spans="1:11" ht="14.1" customHeight="1" x14ac:dyDescent="0.2">
      <c r="A75" s="306" t="s">
        <v>313</v>
      </c>
      <c r="B75" s="307" t="s">
        <v>314</v>
      </c>
      <c r="C75" s="308"/>
      <c r="D75" s="113">
        <v>0.28726251876999415</v>
      </c>
      <c r="E75" s="115">
        <v>44</v>
      </c>
      <c r="F75" s="114">
        <v>31</v>
      </c>
      <c r="G75" s="114">
        <v>45</v>
      </c>
      <c r="H75" s="114">
        <v>38</v>
      </c>
      <c r="I75" s="140">
        <v>46</v>
      </c>
      <c r="J75" s="115">
        <v>-2</v>
      </c>
      <c r="K75" s="116">
        <v>-4.3478260869565215</v>
      </c>
    </row>
    <row r="76" spans="1:11" ht="14.1" customHeight="1" x14ac:dyDescent="0.2">
      <c r="A76" s="306">
        <v>91</v>
      </c>
      <c r="B76" s="307" t="s">
        <v>315</v>
      </c>
      <c r="C76" s="308"/>
      <c r="D76" s="113">
        <v>0.2285042762943135</v>
      </c>
      <c r="E76" s="115">
        <v>35</v>
      </c>
      <c r="F76" s="114">
        <v>22</v>
      </c>
      <c r="G76" s="114">
        <v>18</v>
      </c>
      <c r="H76" s="114">
        <v>13</v>
      </c>
      <c r="I76" s="140">
        <v>13</v>
      </c>
      <c r="J76" s="115">
        <v>22</v>
      </c>
      <c r="K76" s="116">
        <v>169.23076923076923</v>
      </c>
    </row>
    <row r="77" spans="1:11" ht="14.1" customHeight="1" x14ac:dyDescent="0.2">
      <c r="A77" s="306">
        <v>92</v>
      </c>
      <c r="B77" s="307" t="s">
        <v>316</v>
      </c>
      <c r="C77" s="308"/>
      <c r="D77" s="113">
        <v>1.8802637592217797</v>
      </c>
      <c r="E77" s="115">
        <v>288</v>
      </c>
      <c r="F77" s="114">
        <v>178</v>
      </c>
      <c r="G77" s="114">
        <v>224</v>
      </c>
      <c r="H77" s="114">
        <v>174</v>
      </c>
      <c r="I77" s="140">
        <v>227</v>
      </c>
      <c r="J77" s="115">
        <v>61</v>
      </c>
      <c r="K77" s="116">
        <v>26.872246696035241</v>
      </c>
    </row>
    <row r="78" spans="1:11" ht="14.1" customHeight="1" x14ac:dyDescent="0.2">
      <c r="A78" s="306">
        <v>93</v>
      </c>
      <c r="B78" s="307" t="s">
        <v>317</v>
      </c>
      <c r="C78" s="308"/>
      <c r="D78" s="113">
        <v>0.14363125938499707</v>
      </c>
      <c r="E78" s="115">
        <v>22</v>
      </c>
      <c r="F78" s="114">
        <v>11</v>
      </c>
      <c r="G78" s="114">
        <v>19</v>
      </c>
      <c r="H78" s="114">
        <v>22</v>
      </c>
      <c r="I78" s="140">
        <v>25</v>
      </c>
      <c r="J78" s="115">
        <v>-3</v>
      </c>
      <c r="K78" s="116">
        <v>-12</v>
      </c>
    </row>
    <row r="79" spans="1:11" ht="14.1" customHeight="1" x14ac:dyDescent="0.2">
      <c r="A79" s="306">
        <v>94</v>
      </c>
      <c r="B79" s="307" t="s">
        <v>318</v>
      </c>
      <c r="C79" s="308"/>
      <c r="D79" s="113">
        <v>0.7769145394006659</v>
      </c>
      <c r="E79" s="115">
        <v>119</v>
      </c>
      <c r="F79" s="114">
        <v>64</v>
      </c>
      <c r="G79" s="114">
        <v>95</v>
      </c>
      <c r="H79" s="114">
        <v>51</v>
      </c>
      <c r="I79" s="140">
        <v>59</v>
      </c>
      <c r="J79" s="115">
        <v>60</v>
      </c>
      <c r="K79" s="116">
        <v>101.69491525423729</v>
      </c>
    </row>
    <row r="80" spans="1:11" ht="14.1" customHeight="1" x14ac:dyDescent="0.2">
      <c r="A80" s="306" t="s">
        <v>319</v>
      </c>
      <c r="B80" s="307" t="s">
        <v>320</v>
      </c>
      <c r="C80" s="308"/>
      <c r="D80" s="113">
        <v>0</v>
      </c>
      <c r="E80" s="115">
        <v>0</v>
      </c>
      <c r="F80" s="114" t="s">
        <v>514</v>
      </c>
      <c r="G80" s="114">
        <v>0</v>
      </c>
      <c r="H80" s="114" t="s">
        <v>514</v>
      </c>
      <c r="I80" s="140">
        <v>6</v>
      </c>
      <c r="J80" s="115">
        <v>-6</v>
      </c>
      <c r="K80" s="116">
        <v>-100</v>
      </c>
    </row>
    <row r="81" spans="1:11" ht="14.1" customHeight="1" x14ac:dyDescent="0.2">
      <c r="A81" s="310" t="s">
        <v>321</v>
      </c>
      <c r="B81" s="311" t="s">
        <v>334</v>
      </c>
      <c r="C81" s="312"/>
      <c r="D81" s="125">
        <v>0.26114774433635829</v>
      </c>
      <c r="E81" s="143">
        <v>40</v>
      </c>
      <c r="F81" s="144">
        <v>68</v>
      </c>
      <c r="G81" s="144">
        <v>36</v>
      </c>
      <c r="H81" s="144">
        <v>31</v>
      </c>
      <c r="I81" s="145">
        <v>46</v>
      </c>
      <c r="J81" s="143">
        <v>-6</v>
      </c>
      <c r="K81" s="146">
        <v>-13.043478260869565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111472</v>
      </c>
      <c r="C10" s="114">
        <v>62586</v>
      </c>
      <c r="D10" s="114">
        <v>48886</v>
      </c>
      <c r="E10" s="114">
        <v>87270</v>
      </c>
      <c r="F10" s="114">
        <v>22674</v>
      </c>
      <c r="G10" s="114">
        <v>12327</v>
      </c>
      <c r="H10" s="114">
        <v>30790</v>
      </c>
      <c r="I10" s="115">
        <v>36450</v>
      </c>
      <c r="J10" s="114">
        <v>28057</v>
      </c>
      <c r="K10" s="114">
        <v>8393</v>
      </c>
      <c r="L10" s="423">
        <v>7284</v>
      </c>
      <c r="M10" s="424">
        <v>8122</v>
      </c>
    </row>
    <row r="11" spans="1:13" ht="11.1" customHeight="1" x14ac:dyDescent="0.2">
      <c r="A11" s="422" t="s">
        <v>388</v>
      </c>
      <c r="B11" s="115">
        <v>114531</v>
      </c>
      <c r="C11" s="114">
        <v>65349</v>
      </c>
      <c r="D11" s="114">
        <v>49182</v>
      </c>
      <c r="E11" s="114">
        <v>90056</v>
      </c>
      <c r="F11" s="114">
        <v>22971</v>
      </c>
      <c r="G11" s="114">
        <v>12020</v>
      </c>
      <c r="H11" s="114">
        <v>32094</v>
      </c>
      <c r="I11" s="115">
        <v>36813</v>
      </c>
      <c r="J11" s="114">
        <v>28336</v>
      </c>
      <c r="K11" s="114">
        <v>8477</v>
      </c>
      <c r="L11" s="423">
        <v>8747</v>
      </c>
      <c r="M11" s="424">
        <v>8685</v>
      </c>
    </row>
    <row r="12" spans="1:13" ht="11.1" customHeight="1" x14ac:dyDescent="0.2">
      <c r="A12" s="422" t="s">
        <v>389</v>
      </c>
      <c r="B12" s="115">
        <v>116465</v>
      </c>
      <c r="C12" s="114">
        <v>66525</v>
      </c>
      <c r="D12" s="114">
        <v>49940</v>
      </c>
      <c r="E12" s="114">
        <v>91842</v>
      </c>
      <c r="F12" s="114">
        <v>23049</v>
      </c>
      <c r="G12" s="114">
        <v>13653</v>
      </c>
      <c r="H12" s="114">
        <v>32417</v>
      </c>
      <c r="I12" s="115">
        <v>36649</v>
      </c>
      <c r="J12" s="114">
        <v>27989</v>
      </c>
      <c r="K12" s="114">
        <v>8660</v>
      </c>
      <c r="L12" s="423">
        <v>12166</v>
      </c>
      <c r="M12" s="424">
        <v>10638</v>
      </c>
    </row>
    <row r="13" spans="1:13" s="110" customFormat="1" ht="11.1" customHeight="1" x14ac:dyDescent="0.2">
      <c r="A13" s="422" t="s">
        <v>390</v>
      </c>
      <c r="B13" s="115">
        <v>116141</v>
      </c>
      <c r="C13" s="114">
        <v>65793</v>
      </c>
      <c r="D13" s="114">
        <v>50348</v>
      </c>
      <c r="E13" s="114">
        <v>91028</v>
      </c>
      <c r="F13" s="114">
        <v>23523</v>
      </c>
      <c r="G13" s="114">
        <v>13404</v>
      </c>
      <c r="H13" s="114">
        <v>32635</v>
      </c>
      <c r="I13" s="115">
        <v>36723</v>
      </c>
      <c r="J13" s="114">
        <v>28080</v>
      </c>
      <c r="K13" s="114">
        <v>8643</v>
      </c>
      <c r="L13" s="423">
        <v>7407</v>
      </c>
      <c r="M13" s="424">
        <v>7891</v>
      </c>
    </row>
    <row r="14" spans="1:13" ht="15" customHeight="1" x14ac:dyDescent="0.2">
      <c r="A14" s="422" t="s">
        <v>391</v>
      </c>
      <c r="B14" s="115">
        <v>115819</v>
      </c>
      <c r="C14" s="114">
        <v>65980</v>
      </c>
      <c r="D14" s="114">
        <v>49839</v>
      </c>
      <c r="E14" s="114">
        <v>89119</v>
      </c>
      <c r="F14" s="114">
        <v>25307</v>
      </c>
      <c r="G14" s="114">
        <v>12894</v>
      </c>
      <c r="H14" s="114">
        <v>32910</v>
      </c>
      <c r="I14" s="115">
        <v>36526</v>
      </c>
      <c r="J14" s="114">
        <v>27939</v>
      </c>
      <c r="K14" s="114">
        <v>8587</v>
      </c>
      <c r="L14" s="423">
        <v>8971</v>
      </c>
      <c r="M14" s="424">
        <v>9302</v>
      </c>
    </row>
    <row r="15" spans="1:13" ht="11.1" customHeight="1" x14ac:dyDescent="0.2">
      <c r="A15" s="422" t="s">
        <v>388</v>
      </c>
      <c r="B15" s="115">
        <v>116354</v>
      </c>
      <c r="C15" s="114">
        <v>66616</v>
      </c>
      <c r="D15" s="114">
        <v>49738</v>
      </c>
      <c r="E15" s="114">
        <v>89141</v>
      </c>
      <c r="F15" s="114">
        <v>25843</v>
      </c>
      <c r="G15" s="114">
        <v>12568</v>
      </c>
      <c r="H15" s="114">
        <v>33365</v>
      </c>
      <c r="I15" s="115">
        <v>36955</v>
      </c>
      <c r="J15" s="114">
        <v>28314</v>
      </c>
      <c r="K15" s="114">
        <v>8641</v>
      </c>
      <c r="L15" s="423">
        <v>7897</v>
      </c>
      <c r="M15" s="424">
        <v>7381</v>
      </c>
    </row>
    <row r="16" spans="1:13" ht="11.1" customHeight="1" x14ac:dyDescent="0.2">
      <c r="A16" s="422" t="s">
        <v>389</v>
      </c>
      <c r="B16" s="115">
        <v>118747</v>
      </c>
      <c r="C16" s="114">
        <v>68073</v>
      </c>
      <c r="D16" s="114">
        <v>50674</v>
      </c>
      <c r="E16" s="114">
        <v>91725</v>
      </c>
      <c r="F16" s="114">
        <v>26263</v>
      </c>
      <c r="G16" s="114">
        <v>14049</v>
      </c>
      <c r="H16" s="114">
        <v>33817</v>
      </c>
      <c r="I16" s="115">
        <v>37055</v>
      </c>
      <c r="J16" s="114">
        <v>28047</v>
      </c>
      <c r="K16" s="114">
        <v>9008</v>
      </c>
      <c r="L16" s="423">
        <v>11302</v>
      </c>
      <c r="M16" s="424">
        <v>9349</v>
      </c>
    </row>
    <row r="17" spans="1:13" s="110" customFormat="1" ht="11.1" customHeight="1" x14ac:dyDescent="0.2">
      <c r="A17" s="422" t="s">
        <v>390</v>
      </c>
      <c r="B17" s="115">
        <v>118719</v>
      </c>
      <c r="C17" s="114">
        <v>67741</v>
      </c>
      <c r="D17" s="114">
        <v>50978</v>
      </c>
      <c r="E17" s="114">
        <v>91720</v>
      </c>
      <c r="F17" s="114">
        <v>26885</v>
      </c>
      <c r="G17" s="114">
        <v>13723</v>
      </c>
      <c r="H17" s="114">
        <v>34186</v>
      </c>
      <c r="I17" s="115">
        <v>37070</v>
      </c>
      <c r="J17" s="114">
        <v>28078</v>
      </c>
      <c r="K17" s="114">
        <v>8992</v>
      </c>
      <c r="L17" s="423">
        <v>6898</v>
      </c>
      <c r="M17" s="424">
        <v>7368</v>
      </c>
    </row>
    <row r="18" spans="1:13" ht="15" customHeight="1" x14ac:dyDescent="0.2">
      <c r="A18" s="422" t="s">
        <v>392</v>
      </c>
      <c r="B18" s="115">
        <v>118669</v>
      </c>
      <c r="C18" s="114">
        <v>67645</v>
      </c>
      <c r="D18" s="114">
        <v>51024</v>
      </c>
      <c r="E18" s="114">
        <v>90996</v>
      </c>
      <c r="F18" s="114">
        <v>27448</v>
      </c>
      <c r="G18" s="114">
        <v>13246</v>
      </c>
      <c r="H18" s="114">
        <v>34605</v>
      </c>
      <c r="I18" s="115">
        <v>36394</v>
      </c>
      <c r="J18" s="114">
        <v>27624</v>
      </c>
      <c r="K18" s="114">
        <v>8770</v>
      </c>
      <c r="L18" s="423">
        <v>8889</v>
      </c>
      <c r="M18" s="424">
        <v>9294</v>
      </c>
    </row>
    <row r="19" spans="1:13" ht="11.1" customHeight="1" x14ac:dyDescent="0.2">
      <c r="A19" s="422" t="s">
        <v>388</v>
      </c>
      <c r="B19" s="115">
        <v>118629</v>
      </c>
      <c r="C19" s="114">
        <v>67722</v>
      </c>
      <c r="D19" s="114">
        <v>50907</v>
      </c>
      <c r="E19" s="114">
        <v>90551</v>
      </c>
      <c r="F19" s="114">
        <v>27854</v>
      </c>
      <c r="G19" s="114">
        <v>12594</v>
      </c>
      <c r="H19" s="114">
        <v>35106</v>
      </c>
      <c r="I19" s="115">
        <v>36650</v>
      </c>
      <c r="J19" s="114">
        <v>27849</v>
      </c>
      <c r="K19" s="114">
        <v>8801</v>
      </c>
      <c r="L19" s="423">
        <v>7465</v>
      </c>
      <c r="M19" s="424">
        <v>7790</v>
      </c>
    </row>
    <row r="20" spans="1:13" ht="11.1" customHeight="1" x14ac:dyDescent="0.2">
      <c r="A20" s="422" t="s">
        <v>389</v>
      </c>
      <c r="B20" s="115">
        <v>121164</v>
      </c>
      <c r="C20" s="114">
        <v>69189</v>
      </c>
      <c r="D20" s="114">
        <v>51975</v>
      </c>
      <c r="E20" s="114">
        <v>92667</v>
      </c>
      <c r="F20" s="114">
        <v>28350</v>
      </c>
      <c r="G20" s="114">
        <v>14183</v>
      </c>
      <c r="H20" s="114">
        <v>35608</v>
      </c>
      <c r="I20" s="115">
        <v>36751</v>
      </c>
      <c r="J20" s="114">
        <v>27533</v>
      </c>
      <c r="K20" s="114">
        <v>9218</v>
      </c>
      <c r="L20" s="423">
        <v>10740</v>
      </c>
      <c r="M20" s="424">
        <v>8638</v>
      </c>
    </row>
    <row r="21" spans="1:13" s="110" customFormat="1" ht="11.1" customHeight="1" x14ac:dyDescent="0.2">
      <c r="A21" s="422" t="s">
        <v>390</v>
      </c>
      <c r="B21" s="115">
        <v>120410</v>
      </c>
      <c r="C21" s="114">
        <v>68274</v>
      </c>
      <c r="D21" s="114">
        <v>52136</v>
      </c>
      <c r="E21" s="114">
        <v>91838</v>
      </c>
      <c r="F21" s="114">
        <v>28520</v>
      </c>
      <c r="G21" s="114">
        <v>13763</v>
      </c>
      <c r="H21" s="114">
        <v>35849</v>
      </c>
      <c r="I21" s="115">
        <v>37171</v>
      </c>
      <c r="J21" s="114">
        <v>27699</v>
      </c>
      <c r="K21" s="114">
        <v>9472</v>
      </c>
      <c r="L21" s="423">
        <v>6656</v>
      </c>
      <c r="M21" s="424">
        <v>7444</v>
      </c>
    </row>
    <row r="22" spans="1:13" ht="15" customHeight="1" x14ac:dyDescent="0.2">
      <c r="A22" s="422" t="s">
        <v>393</v>
      </c>
      <c r="B22" s="115">
        <v>118887</v>
      </c>
      <c r="C22" s="114">
        <v>67469</v>
      </c>
      <c r="D22" s="114">
        <v>51418</v>
      </c>
      <c r="E22" s="114">
        <v>90364</v>
      </c>
      <c r="F22" s="114">
        <v>28235</v>
      </c>
      <c r="G22" s="114">
        <v>12831</v>
      </c>
      <c r="H22" s="114">
        <v>35933</v>
      </c>
      <c r="I22" s="115">
        <v>36509</v>
      </c>
      <c r="J22" s="114">
        <v>27319</v>
      </c>
      <c r="K22" s="114">
        <v>9190</v>
      </c>
      <c r="L22" s="423">
        <v>8189</v>
      </c>
      <c r="M22" s="424">
        <v>9780</v>
      </c>
    </row>
    <row r="23" spans="1:13" ht="11.1" customHeight="1" x14ac:dyDescent="0.2">
      <c r="A23" s="422" t="s">
        <v>388</v>
      </c>
      <c r="B23" s="115">
        <v>119159</v>
      </c>
      <c r="C23" s="114">
        <v>67532</v>
      </c>
      <c r="D23" s="114">
        <v>51627</v>
      </c>
      <c r="E23" s="114">
        <v>90272</v>
      </c>
      <c r="F23" s="114">
        <v>28595</v>
      </c>
      <c r="G23" s="114">
        <v>12243</v>
      </c>
      <c r="H23" s="114">
        <v>36418</v>
      </c>
      <c r="I23" s="115">
        <v>36620</v>
      </c>
      <c r="J23" s="114">
        <v>27398</v>
      </c>
      <c r="K23" s="114">
        <v>9222</v>
      </c>
      <c r="L23" s="423">
        <v>7106</v>
      </c>
      <c r="M23" s="424">
        <v>7258</v>
      </c>
    </row>
    <row r="24" spans="1:13" ht="11.1" customHeight="1" x14ac:dyDescent="0.2">
      <c r="A24" s="422" t="s">
        <v>389</v>
      </c>
      <c r="B24" s="115">
        <v>120944</v>
      </c>
      <c r="C24" s="114">
        <v>68587</v>
      </c>
      <c r="D24" s="114">
        <v>52357</v>
      </c>
      <c r="E24" s="114">
        <v>90696</v>
      </c>
      <c r="F24" s="114">
        <v>28644</v>
      </c>
      <c r="G24" s="114">
        <v>13659</v>
      </c>
      <c r="H24" s="114">
        <v>36873</v>
      </c>
      <c r="I24" s="115">
        <v>36703</v>
      </c>
      <c r="J24" s="114">
        <v>27207</v>
      </c>
      <c r="K24" s="114">
        <v>9496</v>
      </c>
      <c r="L24" s="423">
        <v>10502</v>
      </c>
      <c r="M24" s="424">
        <v>8943</v>
      </c>
    </row>
    <row r="25" spans="1:13" s="110" customFormat="1" ht="11.1" customHeight="1" x14ac:dyDescent="0.2">
      <c r="A25" s="422" t="s">
        <v>390</v>
      </c>
      <c r="B25" s="115">
        <v>120022</v>
      </c>
      <c r="C25" s="114">
        <v>67638</v>
      </c>
      <c r="D25" s="114">
        <v>52384</v>
      </c>
      <c r="E25" s="114">
        <v>89511</v>
      </c>
      <c r="F25" s="114">
        <v>28903</v>
      </c>
      <c r="G25" s="114">
        <v>13263</v>
      </c>
      <c r="H25" s="114">
        <v>37100</v>
      </c>
      <c r="I25" s="115">
        <v>36544</v>
      </c>
      <c r="J25" s="114">
        <v>27254</v>
      </c>
      <c r="K25" s="114">
        <v>9290</v>
      </c>
      <c r="L25" s="423">
        <v>6494</v>
      </c>
      <c r="M25" s="424">
        <v>7471</v>
      </c>
    </row>
    <row r="26" spans="1:13" ht="15" customHeight="1" x14ac:dyDescent="0.2">
      <c r="A26" s="422" t="s">
        <v>394</v>
      </c>
      <c r="B26" s="115">
        <v>119215</v>
      </c>
      <c r="C26" s="114">
        <v>67082</v>
      </c>
      <c r="D26" s="114">
        <v>52133</v>
      </c>
      <c r="E26" s="114">
        <v>88732</v>
      </c>
      <c r="F26" s="114">
        <v>28872</v>
      </c>
      <c r="G26" s="114">
        <v>12530</v>
      </c>
      <c r="H26" s="114">
        <v>37532</v>
      </c>
      <c r="I26" s="115">
        <v>35912</v>
      </c>
      <c r="J26" s="114">
        <v>26889</v>
      </c>
      <c r="K26" s="114">
        <v>9023</v>
      </c>
      <c r="L26" s="423">
        <v>8525</v>
      </c>
      <c r="M26" s="424">
        <v>9388</v>
      </c>
    </row>
    <row r="27" spans="1:13" ht="11.1" customHeight="1" x14ac:dyDescent="0.2">
      <c r="A27" s="422" t="s">
        <v>388</v>
      </c>
      <c r="B27" s="115">
        <v>119841</v>
      </c>
      <c r="C27" s="114">
        <v>67900</v>
      </c>
      <c r="D27" s="114">
        <v>51941</v>
      </c>
      <c r="E27" s="114">
        <v>88932</v>
      </c>
      <c r="F27" s="114">
        <v>29318</v>
      </c>
      <c r="G27" s="114">
        <v>11927</v>
      </c>
      <c r="H27" s="114">
        <v>38253</v>
      </c>
      <c r="I27" s="115">
        <v>36059</v>
      </c>
      <c r="J27" s="114">
        <v>26925</v>
      </c>
      <c r="K27" s="114">
        <v>9134</v>
      </c>
      <c r="L27" s="423">
        <v>7450</v>
      </c>
      <c r="M27" s="424">
        <v>7579</v>
      </c>
    </row>
    <row r="28" spans="1:13" ht="11.1" customHeight="1" x14ac:dyDescent="0.2">
      <c r="A28" s="422" t="s">
        <v>389</v>
      </c>
      <c r="B28" s="115">
        <v>121722</v>
      </c>
      <c r="C28" s="114">
        <v>68736</v>
      </c>
      <c r="D28" s="114">
        <v>52986</v>
      </c>
      <c r="E28" s="114">
        <v>91181</v>
      </c>
      <c r="F28" s="114">
        <v>29803</v>
      </c>
      <c r="G28" s="114">
        <v>13373</v>
      </c>
      <c r="H28" s="114">
        <v>38615</v>
      </c>
      <c r="I28" s="115">
        <v>36063</v>
      </c>
      <c r="J28" s="114">
        <v>26613</v>
      </c>
      <c r="K28" s="114">
        <v>9450</v>
      </c>
      <c r="L28" s="423">
        <v>10305</v>
      </c>
      <c r="M28" s="424">
        <v>8938</v>
      </c>
    </row>
    <row r="29" spans="1:13" s="110" customFormat="1" ht="11.1" customHeight="1" x14ac:dyDescent="0.2">
      <c r="A29" s="422" t="s">
        <v>390</v>
      </c>
      <c r="B29" s="115">
        <v>121315</v>
      </c>
      <c r="C29" s="114">
        <v>67877</v>
      </c>
      <c r="D29" s="114">
        <v>53438</v>
      </c>
      <c r="E29" s="114">
        <v>90792</v>
      </c>
      <c r="F29" s="114">
        <v>30471</v>
      </c>
      <c r="G29" s="114">
        <v>13027</v>
      </c>
      <c r="H29" s="114">
        <v>38879</v>
      </c>
      <c r="I29" s="115">
        <v>36258</v>
      </c>
      <c r="J29" s="114">
        <v>26807</v>
      </c>
      <c r="K29" s="114">
        <v>9451</v>
      </c>
      <c r="L29" s="423">
        <v>6753</v>
      </c>
      <c r="M29" s="424">
        <v>7298</v>
      </c>
    </row>
    <row r="30" spans="1:13" ht="15" customHeight="1" x14ac:dyDescent="0.2">
      <c r="A30" s="422" t="s">
        <v>395</v>
      </c>
      <c r="B30" s="115">
        <v>121223</v>
      </c>
      <c r="C30" s="114">
        <v>67700</v>
      </c>
      <c r="D30" s="114">
        <v>53523</v>
      </c>
      <c r="E30" s="114">
        <v>90191</v>
      </c>
      <c r="F30" s="114">
        <v>30998</v>
      </c>
      <c r="G30" s="114">
        <v>12463</v>
      </c>
      <c r="H30" s="114">
        <v>39266</v>
      </c>
      <c r="I30" s="115">
        <v>35416</v>
      </c>
      <c r="J30" s="114">
        <v>26160</v>
      </c>
      <c r="K30" s="114">
        <v>9256</v>
      </c>
      <c r="L30" s="423">
        <v>9896</v>
      </c>
      <c r="M30" s="424">
        <v>9873</v>
      </c>
    </row>
    <row r="31" spans="1:13" ht="11.1" customHeight="1" x14ac:dyDescent="0.2">
      <c r="A31" s="422" t="s">
        <v>388</v>
      </c>
      <c r="B31" s="115">
        <v>121736</v>
      </c>
      <c r="C31" s="114">
        <v>68265</v>
      </c>
      <c r="D31" s="114">
        <v>53471</v>
      </c>
      <c r="E31" s="114">
        <v>90374</v>
      </c>
      <c r="F31" s="114">
        <v>31333</v>
      </c>
      <c r="G31" s="114">
        <v>11914</v>
      </c>
      <c r="H31" s="114">
        <v>39777</v>
      </c>
      <c r="I31" s="115">
        <v>35663</v>
      </c>
      <c r="J31" s="114">
        <v>26351</v>
      </c>
      <c r="K31" s="114">
        <v>9312</v>
      </c>
      <c r="L31" s="423">
        <v>7696</v>
      </c>
      <c r="M31" s="424">
        <v>7645</v>
      </c>
    </row>
    <row r="32" spans="1:13" ht="11.1" customHeight="1" x14ac:dyDescent="0.2">
      <c r="A32" s="422" t="s">
        <v>389</v>
      </c>
      <c r="B32" s="115">
        <v>123723</v>
      </c>
      <c r="C32" s="114">
        <v>69189</v>
      </c>
      <c r="D32" s="114">
        <v>54534</v>
      </c>
      <c r="E32" s="114">
        <v>91878</v>
      </c>
      <c r="F32" s="114">
        <v>31826</v>
      </c>
      <c r="G32" s="114">
        <v>13319</v>
      </c>
      <c r="H32" s="114">
        <v>40129</v>
      </c>
      <c r="I32" s="115">
        <v>35828</v>
      </c>
      <c r="J32" s="114">
        <v>25983</v>
      </c>
      <c r="K32" s="114">
        <v>9845</v>
      </c>
      <c r="L32" s="423">
        <v>10765</v>
      </c>
      <c r="M32" s="424">
        <v>8909</v>
      </c>
    </row>
    <row r="33" spans="1:13" s="110" customFormat="1" ht="11.1" customHeight="1" x14ac:dyDescent="0.2">
      <c r="A33" s="422" t="s">
        <v>390</v>
      </c>
      <c r="B33" s="115">
        <v>123680</v>
      </c>
      <c r="C33" s="114">
        <v>68820</v>
      </c>
      <c r="D33" s="114">
        <v>54860</v>
      </c>
      <c r="E33" s="114">
        <v>91356</v>
      </c>
      <c r="F33" s="114">
        <v>32307</v>
      </c>
      <c r="G33" s="114">
        <v>13051</v>
      </c>
      <c r="H33" s="114">
        <v>40440</v>
      </c>
      <c r="I33" s="115">
        <v>36106</v>
      </c>
      <c r="J33" s="114">
        <v>26222</v>
      </c>
      <c r="K33" s="114">
        <v>9884</v>
      </c>
      <c r="L33" s="423">
        <v>7649</v>
      </c>
      <c r="M33" s="424">
        <v>7849</v>
      </c>
    </row>
    <row r="34" spans="1:13" ht="15" customHeight="1" x14ac:dyDescent="0.2">
      <c r="A34" s="422" t="s">
        <v>396</v>
      </c>
      <c r="B34" s="115">
        <v>122750</v>
      </c>
      <c r="C34" s="114">
        <v>68324</v>
      </c>
      <c r="D34" s="114">
        <v>54426</v>
      </c>
      <c r="E34" s="114">
        <v>90349</v>
      </c>
      <c r="F34" s="114">
        <v>32392</v>
      </c>
      <c r="G34" s="114">
        <v>12262</v>
      </c>
      <c r="H34" s="114">
        <v>40630</v>
      </c>
      <c r="I34" s="115">
        <v>35137</v>
      </c>
      <c r="J34" s="114">
        <v>25500</v>
      </c>
      <c r="K34" s="114">
        <v>9637</v>
      </c>
      <c r="L34" s="423">
        <v>9027</v>
      </c>
      <c r="M34" s="424">
        <v>9717</v>
      </c>
    </row>
    <row r="35" spans="1:13" ht="11.1" customHeight="1" x14ac:dyDescent="0.2">
      <c r="A35" s="422" t="s">
        <v>388</v>
      </c>
      <c r="B35" s="115">
        <v>122965</v>
      </c>
      <c r="C35" s="114">
        <v>68574</v>
      </c>
      <c r="D35" s="114">
        <v>54391</v>
      </c>
      <c r="E35" s="114">
        <v>90045</v>
      </c>
      <c r="F35" s="114">
        <v>32916</v>
      </c>
      <c r="G35" s="114">
        <v>11789</v>
      </c>
      <c r="H35" s="114">
        <v>41141</v>
      </c>
      <c r="I35" s="115">
        <v>35473</v>
      </c>
      <c r="J35" s="114">
        <v>25617</v>
      </c>
      <c r="K35" s="114">
        <v>9856</v>
      </c>
      <c r="L35" s="423">
        <v>8076</v>
      </c>
      <c r="M35" s="424">
        <v>7974</v>
      </c>
    </row>
    <row r="36" spans="1:13" ht="11.1" customHeight="1" x14ac:dyDescent="0.2">
      <c r="A36" s="422" t="s">
        <v>389</v>
      </c>
      <c r="B36" s="115">
        <v>124648</v>
      </c>
      <c r="C36" s="114">
        <v>69203</v>
      </c>
      <c r="D36" s="114">
        <v>55445</v>
      </c>
      <c r="E36" s="114">
        <v>91295</v>
      </c>
      <c r="F36" s="114">
        <v>33352</v>
      </c>
      <c r="G36" s="114">
        <v>12954</v>
      </c>
      <c r="H36" s="114">
        <v>41466</v>
      </c>
      <c r="I36" s="115">
        <v>35415</v>
      </c>
      <c r="J36" s="114">
        <v>25222</v>
      </c>
      <c r="K36" s="114">
        <v>10193</v>
      </c>
      <c r="L36" s="423">
        <v>11885</v>
      </c>
      <c r="M36" s="424">
        <v>10373</v>
      </c>
    </row>
    <row r="37" spans="1:13" s="110" customFormat="1" ht="11.1" customHeight="1" x14ac:dyDescent="0.2">
      <c r="A37" s="422" t="s">
        <v>390</v>
      </c>
      <c r="B37" s="115">
        <v>124440</v>
      </c>
      <c r="C37" s="114">
        <v>68686</v>
      </c>
      <c r="D37" s="114">
        <v>55754</v>
      </c>
      <c r="E37" s="114">
        <v>90716</v>
      </c>
      <c r="F37" s="114">
        <v>33724</v>
      </c>
      <c r="G37" s="114">
        <v>12711</v>
      </c>
      <c r="H37" s="114">
        <v>41793</v>
      </c>
      <c r="I37" s="115">
        <v>35195</v>
      </c>
      <c r="J37" s="114">
        <v>25027</v>
      </c>
      <c r="K37" s="114">
        <v>10168</v>
      </c>
      <c r="L37" s="423">
        <v>7623</v>
      </c>
      <c r="M37" s="424">
        <v>8064</v>
      </c>
    </row>
    <row r="38" spans="1:13" ht="15" customHeight="1" x14ac:dyDescent="0.2">
      <c r="A38" s="425" t="s">
        <v>397</v>
      </c>
      <c r="B38" s="115">
        <v>124079</v>
      </c>
      <c r="C38" s="114">
        <v>68430</v>
      </c>
      <c r="D38" s="114">
        <v>55649</v>
      </c>
      <c r="E38" s="114">
        <v>90101</v>
      </c>
      <c r="F38" s="114">
        <v>33978</v>
      </c>
      <c r="G38" s="114">
        <v>12169</v>
      </c>
      <c r="H38" s="114">
        <v>41883</v>
      </c>
      <c r="I38" s="115">
        <v>34533</v>
      </c>
      <c r="J38" s="114">
        <v>24500</v>
      </c>
      <c r="K38" s="114">
        <v>10033</v>
      </c>
      <c r="L38" s="423">
        <v>10322</v>
      </c>
      <c r="M38" s="424">
        <v>11017</v>
      </c>
    </row>
    <row r="39" spans="1:13" ht="11.1" customHeight="1" x14ac:dyDescent="0.2">
      <c r="A39" s="422" t="s">
        <v>388</v>
      </c>
      <c r="B39" s="115">
        <v>123960</v>
      </c>
      <c r="C39" s="114">
        <v>68427</v>
      </c>
      <c r="D39" s="114">
        <v>55533</v>
      </c>
      <c r="E39" s="114">
        <v>89712</v>
      </c>
      <c r="F39" s="114">
        <v>34248</v>
      </c>
      <c r="G39" s="114">
        <v>11761</v>
      </c>
      <c r="H39" s="114">
        <v>42192</v>
      </c>
      <c r="I39" s="115">
        <v>34375</v>
      </c>
      <c r="J39" s="114">
        <v>24305</v>
      </c>
      <c r="K39" s="114">
        <v>10070</v>
      </c>
      <c r="L39" s="423">
        <v>8000</v>
      </c>
      <c r="M39" s="424">
        <v>8021</v>
      </c>
    </row>
    <row r="40" spans="1:13" ht="11.1" customHeight="1" x14ac:dyDescent="0.2">
      <c r="A40" s="425" t="s">
        <v>389</v>
      </c>
      <c r="B40" s="115">
        <v>125367</v>
      </c>
      <c r="C40" s="114">
        <v>68912</v>
      </c>
      <c r="D40" s="114">
        <v>56455</v>
      </c>
      <c r="E40" s="114">
        <v>90643</v>
      </c>
      <c r="F40" s="114">
        <v>34724</v>
      </c>
      <c r="G40" s="114">
        <v>12982</v>
      </c>
      <c r="H40" s="114">
        <v>42346</v>
      </c>
      <c r="I40" s="115">
        <v>35168</v>
      </c>
      <c r="J40" s="114">
        <v>24562</v>
      </c>
      <c r="K40" s="114">
        <v>10606</v>
      </c>
      <c r="L40" s="423">
        <v>12245</v>
      </c>
      <c r="M40" s="424">
        <v>10824</v>
      </c>
    </row>
    <row r="41" spans="1:13" s="110" customFormat="1" ht="11.1" customHeight="1" x14ac:dyDescent="0.2">
      <c r="A41" s="422" t="s">
        <v>390</v>
      </c>
      <c r="B41" s="115">
        <v>124976</v>
      </c>
      <c r="C41" s="114">
        <v>68420</v>
      </c>
      <c r="D41" s="114">
        <v>56556</v>
      </c>
      <c r="E41" s="114">
        <v>89756</v>
      </c>
      <c r="F41" s="114">
        <v>35220</v>
      </c>
      <c r="G41" s="114">
        <v>12763</v>
      </c>
      <c r="H41" s="114">
        <v>42516</v>
      </c>
      <c r="I41" s="115">
        <v>35235</v>
      </c>
      <c r="J41" s="114">
        <v>24492</v>
      </c>
      <c r="K41" s="114">
        <v>10743</v>
      </c>
      <c r="L41" s="423">
        <v>8170</v>
      </c>
      <c r="M41" s="424">
        <v>8461</v>
      </c>
    </row>
    <row r="42" spans="1:13" ht="15" customHeight="1" x14ac:dyDescent="0.2">
      <c r="A42" s="422" t="s">
        <v>398</v>
      </c>
      <c r="B42" s="115">
        <v>124514</v>
      </c>
      <c r="C42" s="114">
        <v>68174</v>
      </c>
      <c r="D42" s="114">
        <v>56340</v>
      </c>
      <c r="E42" s="114">
        <v>89226</v>
      </c>
      <c r="F42" s="114">
        <v>35288</v>
      </c>
      <c r="G42" s="114">
        <v>12131</v>
      </c>
      <c r="H42" s="114">
        <v>42802</v>
      </c>
      <c r="I42" s="115">
        <v>34678</v>
      </c>
      <c r="J42" s="114">
        <v>24089</v>
      </c>
      <c r="K42" s="114">
        <v>10589</v>
      </c>
      <c r="L42" s="423">
        <v>10097</v>
      </c>
      <c r="M42" s="424">
        <v>10639</v>
      </c>
    </row>
    <row r="43" spans="1:13" ht="11.1" customHeight="1" x14ac:dyDescent="0.2">
      <c r="A43" s="422" t="s">
        <v>388</v>
      </c>
      <c r="B43" s="115">
        <v>124949</v>
      </c>
      <c r="C43" s="114">
        <v>68611</v>
      </c>
      <c r="D43" s="114">
        <v>56338</v>
      </c>
      <c r="E43" s="114">
        <v>89224</v>
      </c>
      <c r="F43" s="114">
        <v>35725</v>
      </c>
      <c r="G43" s="114">
        <v>11705</v>
      </c>
      <c r="H43" s="114">
        <v>43148</v>
      </c>
      <c r="I43" s="115">
        <v>35075</v>
      </c>
      <c r="J43" s="114">
        <v>24365</v>
      </c>
      <c r="K43" s="114">
        <v>10710</v>
      </c>
      <c r="L43" s="423">
        <v>8519</v>
      </c>
      <c r="M43" s="424">
        <v>8292</v>
      </c>
    </row>
    <row r="44" spans="1:13" ht="11.1" customHeight="1" x14ac:dyDescent="0.2">
      <c r="A44" s="422" t="s">
        <v>389</v>
      </c>
      <c r="B44" s="115">
        <v>127245</v>
      </c>
      <c r="C44" s="114">
        <v>69900</v>
      </c>
      <c r="D44" s="114">
        <v>57345</v>
      </c>
      <c r="E44" s="114">
        <v>91146</v>
      </c>
      <c r="F44" s="114">
        <v>36099</v>
      </c>
      <c r="G44" s="114">
        <v>12992</v>
      </c>
      <c r="H44" s="114">
        <v>43514</v>
      </c>
      <c r="I44" s="115">
        <v>34831</v>
      </c>
      <c r="J44" s="114">
        <v>23802</v>
      </c>
      <c r="K44" s="114">
        <v>11029</v>
      </c>
      <c r="L44" s="423">
        <v>12632</v>
      </c>
      <c r="M44" s="424">
        <v>10677</v>
      </c>
    </row>
    <row r="45" spans="1:13" s="110" customFormat="1" ht="11.1" customHeight="1" x14ac:dyDescent="0.2">
      <c r="A45" s="422" t="s">
        <v>390</v>
      </c>
      <c r="B45" s="115">
        <v>126620</v>
      </c>
      <c r="C45" s="114">
        <v>69451</v>
      </c>
      <c r="D45" s="114">
        <v>57169</v>
      </c>
      <c r="E45" s="114">
        <v>90466</v>
      </c>
      <c r="F45" s="114">
        <v>36154</v>
      </c>
      <c r="G45" s="114">
        <v>12813</v>
      </c>
      <c r="H45" s="114">
        <v>43524</v>
      </c>
      <c r="I45" s="115">
        <v>35032</v>
      </c>
      <c r="J45" s="114">
        <v>23918</v>
      </c>
      <c r="K45" s="114">
        <v>11114</v>
      </c>
      <c r="L45" s="423">
        <v>7906</v>
      </c>
      <c r="M45" s="424">
        <v>8563</v>
      </c>
    </row>
    <row r="46" spans="1:13" ht="15" customHeight="1" x14ac:dyDescent="0.2">
      <c r="A46" s="422" t="s">
        <v>399</v>
      </c>
      <c r="B46" s="115">
        <v>125738</v>
      </c>
      <c r="C46" s="114">
        <v>68951</v>
      </c>
      <c r="D46" s="114">
        <v>56787</v>
      </c>
      <c r="E46" s="114">
        <v>89761</v>
      </c>
      <c r="F46" s="114">
        <v>35977</v>
      </c>
      <c r="G46" s="114">
        <v>12246</v>
      </c>
      <c r="H46" s="114">
        <v>43552</v>
      </c>
      <c r="I46" s="115">
        <v>34656</v>
      </c>
      <c r="J46" s="114">
        <v>23614</v>
      </c>
      <c r="K46" s="114">
        <v>11042</v>
      </c>
      <c r="L46" s="423">
        <v>9608</v>
      </c>
      <c r="M46" s="424">
        <v>10547</v>
      </c>
    </row>
    <row r="47" spans="1:13" ht="11.1" customHeight="1" x14ac:dyDescent="0.2">
      <c r="A47" s="422" t="s">
        <v>388</v>
      </c>
      <c r="B47" s="115">
        <v>125743</v>
      </c>
      <c r="C47" s="114">
        <v>68982</v>
      </c>
      <c r="D47" s="114">
        <v>56761</v>
      </c>
      <c r="E47" s="114">
        <v>89363</v>
      </c>
      <c r="F47" s="114">
        <v>36380</v>
      </c>
      <c r="G47" s="114">
        <v>11941</v>
      </c>
      <c r="H47" s="114">
        <v>43868</v>
      </c>
      <c r="I47" s="115">
        <v>33600</v>
      </c>
      <c r="J47" s="114">
        <v>22728</v>
      </c>
      <c r="K47" s="114">
        <v>10872</v>
      </c>
      <c r="L47" s="423">
        <v>8552</v>
      </c>
      <c r="M47" s="424">
        <v>8600</v>
      </c>
    </row>
    <row r="48" spans="1:13" ht="11.1" customHeight="1" x14ac:dyDescent="0.2">
      <c r="A48" s="422" t="s">
        <v>389</v>
      </c>
      <c r="B48" s="115">
        <v>127959</v>
      </c>
      <c r="C48" s="114">
        <v>70364</v>
      </c>
      <c r="D48" s="114">
        <v>57595</v>
      </c>
      <c r="E48" s="114">
        <v>91256</v>
      </c>
      <c r="F48" s="114">
        <v>36703</v>
      </c>
      <c r="G48" s="114">
        <v>13155</v>
      </c>
      <c r="H48" s="114">
        <v>44263</v>
      </c>
      <c r="I48" s="115">
        <v>33345</v>
      </c>
      <c r="J48" s="114">
        <v>22098</v>
      </c>
      <c r="K48" s="114">
        <v>11247</v>
      </c>
      <c r="L48" s="423">
        <v>12321</v>
      </c>
      <c r="M48" s="424">
        <v>10352</v>
      </c>
    </row>
    <row r="49" spans="1:17" s="110" customFormat="1" ht="11.1" customHeight="1" x14ac:dyDescent="0.2">
      <c r="A49" s="422" t="s">
        <v>390</v>
      </c>
      <c r="B49" s="115">
        <v>127696</v>
      </c>
      <c r="C49" s="114">
        <v>69869</v>
      </c>
      <c r="D49" s="114">
        <v>57827</v>
      </c>
      <c r="E49" s="114">
        <v>90663</v>
      </c>
      <c r="F49" s="114">
        <v>37033</v>
      </c>
      <c r="G49" s="114">
        <v>12999</v>
      </c>
      <c r="H49" s="114">
        <v>44386</v>
      </c>
      <c r="I49" s="115">
        <v>33554</v>
      </c>
      <c r="J49" s="114">
        <v>22280</v>
      </c>
      <c r="K49" s="114">
        <v>11274</v>
      </c>
      <c r="L49" s="423">
        <v>10052</v>
      </c>
      <c r="M49" s="424">
        <v>10578</v>
      </c>
    </row>
    <row r="50" spans="1:17" ht="15" customHeight="1" x14ac:dyDescent="0.2">
      <c r="A50" s="422" t="s">
        <v>400</v>
      </c>
      <c r="B50" s="143">
        <v>126757</v>
      </c>
      <c r="C50" s="144">
        <v>69333</v>
      </c>
      <c r="D50" s="144">
        <v>57424</v>
      </c>
      <c r="E50" s="144">
        <v>89839</v>
      </c>
      <c r="F50" s="144">
        <v>36918</v>
      </c>
      <c r="G50" s="144">
        <v>12368</v>
      </c>
      <c r="H50" s="144">
        <v>44305</v>
      </c>
      <c r="I50" s="143">
        <v>32101</v>
      </c>
      <c r="J50" s="144">
        <v>21272</v>
      </c>
      <c r="K50" s="144">
        <v>10829</v>
      </c>
      <c r="L50" s="426">
        <v>14290</v>
      </c>
      <c r="M50" s="427">
        <v>15317</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0.81041530802144146</v>
      </c>
      <c r="C6" s="480">
        <f>'Tabelle 3.3'!J11</f>
        <v>-7.3724607571560483</v>
      </c>
      <c r="D6" s="481">
        <f t="shared" ref="D6:E9" si="0">IF(OR(AND(B6&gt;=-50,B6&lt;=50),ISNUMBER(B6)=FALSE),B6,"")</f>
        <v>0.81041530802144146</v>
      </c>
      <c r="E6" s="481">
        <f t="shared" si="0"/>
        <v>-7.3724607571560483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0.81041530802144146</v>
      </c>
      <c r="C14" s="480">
        <f>'Tabelle 3.3'!J11</f>
        <v>-7.3724607571560483</v>
      </c>
      <c r="D14" s="481">
        <f>IF(OR(AND(B14&gt;=-50,B14&lt;=50),ISNUMBER(B14)=FALSE),B14,"")</f>
        <v>0.81041530802144146</v>
      </c>
      <c r="E14" s="481">
        <f>IF(OR(AND(C14&gt;=-50,C14&lt;=50),ISNUMBER(C14)=FALSE),C14,"")</f>
        <v>-7.3724607571560483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2.7586206896551726</v>
      </c>
      <c r="C15" s="480">
        <f>'Tabelle 3.3'!J12</f>
        <v>7.6923076923076925</v>
      </c>
      <c r="D15" s="481">
        <f t="shared" ref="D15:E45" si="3">IF(OR(AND(B15&gt;=-50,B15&lt;=50),ISNUMBER(B15)=FALSE),B15,"")</f>
        <v>2.7586206896551726</v>
      </c>
      <c r="E15" s="481">
        <f t="shared" si="3"/>
        <v>7.6923076923076925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97.28462108121451</v>
      </c>
      <c r="C16" s="480">
        <f>'Tabelle 3.3'!J13</f>
        <v>-2.7397260273972601</v>
      </c>
      <c r="D16" s="481" t="str">
        <f t="shared" si="3"/>
        <v/>
      </c>
      <c r="E16" s="481">
        <f t="shared" si="3"/>
        <v>-2.7397260273972601</v>
      </c>
      <c r="F16" s="476" t="str">
        <f t="shared" si="4"/>
        <v>&gt; 50</v>
      </c>
      <c r="G16" s="476" t="str">
        <f t="shared" si="4"/>
        <v/>
      </c>
      <c r="H16" s="482">
        <f t="shared" si="5"/>
        <v>-0.75</v>
      </c>
      <c r="I16" s="482" t="str">
        <f t="shared" si="5"/>
        <v/>
      </c>
      <c r="J16" s="476">
        <f t="shared" si="6"/>
        <v>25</v>
      </c>
      <c r="K16" s="476">
        <f t="shared" si="7"/>
        <v>45</v>
      </c>
      <c r="L16" s="476" t="e">
        <f t="shared" si="8"/>
        <v>#N/A</v>
      </c>
      <c r="M16" s="476" t="e">
        <f t="shared" si="9"/>
        <v>#N/A</v>
      </c>
      <c r="N16" s="476">
        <v>25</v>
      </c>
    </row>
    <row r="17" spans="1:14" s="475" customFormat="1" ht="15" customHeight="1" x14ac:dyDescent="0.2">
      <c r="A17" s="475">
        <v>4</v>
      </c>
      <c r="B17" s="479">
        <f>'Tabelle 2.3'!J14</f>
        <v>-22.905438510534051</v>
      </c>
      <c r="C17" s="480">
        <f>'Tabelle 3.3'!J14</f>
        <v>4.7740835464620632</v>
      </c>
      <c r="D17" s="481">
        <f t="shared" si="3"/>
        <v>-22.905438510534051</v>
      </c>
      <c r="E17" s="481">
        <f t="shared" si="3"/>
        <v>4.7740835464620632</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-1.1632916846186989</v>
      </c>
      <c r="C18" s="480">
        <f>'Tabelle 3.3'!J15</f>
        <v>-1.5873015873015872</v>
      </c>
      <c r="D18" s="481">
        <f t="shared" si="3"/>
        <v>-1.1632916846186989</v>
      </c>
      <c r="E18" s="481">
        <f t="shared" si="3"/>
        <v>-1.5873015873015872</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-29.303797468354432</v>
      </c>
      <c r="C19" s="480">
        <f>'Tabelle 3.3'!J16</f>
        <v>5.9245960502693</v>
      </c>
      <c r="D19" s="481">
        <f t="shared" si="3"/>
        <v>-29.303797468354432</v>
      </c>
      <c r="E19" s="481">
        <f t="shared" si="3"/>
        <v>5.9245960502693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-0.78636959370904325</v>
      </c>
      <c r="C20" s="480">
        <f>'Tabelle 3.3'!J17</f>
        <v>17.142857142857142</v>
      </c>
      <c r="D20" s="481">
        <f t="shared" si="3"/>
        <v>-0.78636959370904325</v>
      </c>
      <c r="E20" s="481">
        <f t="shared" si="3"/>
        <v>17.142857142857142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2.6185196916904232</v>
      </c>
      <c r="C21" s="480">
        <f>'Tabelle 3.3'!J18</f>
        <v>2.0846905537459284</v>
      </c>
      <c r="D21" s="481">
        <f t="shared" si="3"/>
        <v>2.6185196916904232</v>
      </c>
      <c r="E21" s="481">
        <f t="shared" si="3"/>
        <v>2.0846905537459284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-0.65620542082738942</v>
      </c>
      <c r="C22" s="480">
        <f>'Tabelle 3.3'!J19</f>
        <v>-2.3011844331641287</v>
      </c>
      <c r="D22" s="481">
        <f t="shared" si="3"/>
        <v>-0.65620542082738942</v>
      </c>
      <c r="E22" s="481">
        <f t="shared" si="3"/>
        <v>-2.3011844331641287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4.5393344874014234</v>
      </c>
      <c r="C23" s="480">
        <f>'Tabelle 3.3'!J20</f>
        <v>-7.0995670995670999</v>
      </c>
      <c r="D23" s="481">
        <f t="shared" si="3"/>
        <v>4.5393344874014234</v>
      </c>
      <c r="E23" s="481">
        <f t="shared" si="3"/>
        <v>-7.0995670995670999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-1.441874436767798</v>
      </c>
      <c r="C24" s="480">
        <f>'Tabelle 3.3'!J21</f>
        <v>-11.690694626474443</v>
      </c>
      <c r="D24" s="481">
        <f t="shared" si="3"/>
        <v>-1.441874436767798</v>
      </c>
      <c r="E24" s="481">
        <f t="shared" si="3"/>
        <v>-11.690694626474443</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4.4189129474149356</v>
      </c>
      <c r="C25" s="480">
        <f>'Tabelle 3.3'!J22</f>
        <v>7.6696165191740411</v>
      </c>
      <c r="D25" s="481">
        <f t="shared" si="3"/>
        <v>4.4189129474149356</v>
      </c>
      <c r="E25" s="481">
        <f t="shared" si="3"/>
        <v>7.6696165191740411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1.4132762312633833</v>
      </c>
      <c r="C26" s="480">
        <f>'Tabelle 3.3'!J23</f>
        <v>4.4673539518900345</v>
      </c>
      <c r="D26" s="481">
        <f t="shared" si="3"/>
        <v>1.4132762312633833</v>
      </c>
      <c r="E26" s="481">
        <f t="shared" si="3"/>
        <v>4.4673539518900345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3.6821192052980134</v>
      </c>
      <c r="C27" s="480">
        <f>'Tabelle 3.3'!J24</f>
        <v>-31.243639324241808</v>
      </c>
      <c r="D27" s="481">
        <f t="shared" si="3"/>
        <v>3.6821192052980134</v>
      </c>
      <c r="E27" s="481">
        <f t="shared" si="3"/>
        <v>-31.243639324241808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2.6079521162890122</v>
      </c>
      <c r="C28" s="480">
        <f>'Tabelle 3.3'!J25</f>
        <v>-3.3073929961089492</v>
      </c>
      <c r="D28" s="481">
        <f t="shared" si="3"/>
        <v>2.6079521162890122</v>
      </c>
      <c r="E28" s="481">
        <f t="shared" si="3"/>
        <v>-3.3073929961089492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-8.0762987012987004</v>
      </c>
      <c r="C29" s="480">
        <f>'Tabelle 3.3'!J26</f>
        <v>2.0979020979020979</v>
      </c>
      <c r="D29" s="481">
        <f t="shared" si="3"/>
        <v>-8.0762987012987004</v>
      </c>
      <c r="E29" s="481">
        <f t="shared" si="3"/>
        <v>2.0979020979020979</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2.4094202898550723</v>
      </c>
      <c r="C30" s="480">
        <f>'Tabelle 3.3'!J27</f>
        <v>-12.857142857142858</v>
      </c>
      <c r="D30" s="481">
        <f t="shared" si="3"/>
        <v>2.4094202898550723</v>
      </c>
      <c r="E30" s="481">
        <f t="shared" si="3"/>
        <v>-12.857142857142858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5.2730192719486082</v>
      </c>
      <c r="C31" s="480">
        <f>'Tabelle 3.3'!J28</f>
        <v>-1.4586709886547813</v>
      </c>
      <c r="D31" s="481">
        <f t="shared" si="3"/>
        <v>5.2730192719486082</v>
      </c>
      <c r="E31" s="481">
        <f t="shared" si="3"/>
        <v>-1.4586709886547813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1.8045112781954886</v>
      </c>
      <c r="C32" s="480">
        <f>'Tabelle 3.3'!J29</f>
        <v>-1.3506212857914641</v>
      </c>
      <c r="D32" s="481">
        <f t="shared" si="3"/>
        <v>1.8045112781954886</v>
      </c>
      <c r="E32" s="481">
        <f t="shared" si="3"/>
        <v>-1.3506212857914641</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4.0249116936233502</v>
      </c>
      <c r="C33" s="480">
        <f>'Tabelle 3.3'!J30</f>
        <v>0.33130866924351188</v>
      </c>
      <c r="D33" s="481">
        <f t="shared" si="3"/>
        <v>4.0249116936233502</v>
      </c>
      <c r="E33" s="481">
        <f t="shared" si="3"/>
        <v>0.33130866924351188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-1.5690168818272094</v>
      </c>
      <c r="C34" s="480">
        <f>'Tabelle 3.3'!J31</f>
        <v>-5.6058265283601854</v>
      </c>
      <c r="D34" s="481">
        <f t="shared" si="3"/>
        <v>-1.5690168818272094</v>
      </c>
      <c r="E34" s="481">
        <f t="shared" si="3"/>
        <v>-5.6058265283601854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2.7586206896551726</v>
      </c>
      <c r="C37" s="480">
        <f>'Tabelle 3.3'!J34</f>
        <v>7.6923076923076925</v>
      </c>
      <c r="D37" s="481">
        <f t="shared" si="3"/>
        <v>2.7586206896551726</v>
      </c>
      <c r="E37" s="481">
        <f t="shared" si="3"/>
        <v>7.6923076923076925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-1.4322763173405635</v>
      </c>
      <c r="C38" s="480">
        <f>'Tabelle 3.3'!J35</f>
        <v>3.0924128011506653</v>
      </c>
      <c r="D38" s="481">
        <f t="shared" si="3"/>
        <v>-1.4322763173405635</v>
      </c>
      <c r="E38" s="481">
        <f t="shared" si="3"/>
        <v>3.0924128011506653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1.6332096879773075</v>
      </c>
      <c r="C39" s="480">
        <f>'Tabelle 3.3'!J36</f>
        <v>-8.3414680227981233</v>
      </c>
      <c r="D39" s="481">
        <f t="shared" si="3"/>
        <v>1.6332096879773075</v>
      </c>
      <c r="E39" s="481">
        <f t="shared" si="3"/>
        <v>-8.3414680227981233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1.6332096879773075</v>
      </c>
      <c r="C45" s="480">
        <f>'Tabelle 3.3'!J36</f>
        <v>-8.3414680227981233</v>
      </c>
      <c r="D45" s="481">
        <f t="shared" si="3"/>
        <v>1.6332096879773075</v>
      </c>
      <c r="E45" s="481">
        <f t="shared" si="3"/>
        <v>-8.3414680227981233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119215</v>
      </c>
      <c r="C51" s="487">
        <v>26889</v>
      </c>
      <c r="D51" s="487">
        <v>9023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119841</v>
      </c>
      <c r="C52" s="487">
        <v>26925</v>
      </c>
      <c r="D52" s="487">
        <v>9134</v>
      </c>
      <c r="E52" s="488">
        <f t="shared" ref="E52:G70" si="11">IF($A$51=37802,IF(COUNTBLANK(B$51:B$70)&gt;0,#N/A,B52/B$51*100),IF(COUNTBLANK(B$51:B$75)&gt;0,#N/A,B52/B$51*100))</f>
        <v>100.52510170699995</v>
      </c>
      <c r="F52" s="488">
        <f t="shared" si="11"/>
        <v>100.13388374428204</v>
      </c>
      <c r="G52" s="488">
        <f t="shared" si="11"/>
        <v>101.23018951568214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121722</v>
      </c>
      <c r="C53" s="487">
        <v>26613</v>
      </c>
      <c r="D53" s="487">
        <v>9450</v>
      </c>
      <c r="E53" s="488">
        <f t="shared" si="11"/>
        <v>102.10292328985446</v>
      </c>
      <c r="F53" s="488">
        <f t="shared" si="11"/>
        <v>98.973557960504294</v>
      </c>
      <c r="G53" s="488">
        <f t="shared" si="11"/>
        <v>104.73235065942592</v>
      </c>
      <c r="H53" s="489">
        <f>IF(ISERROR(L53)=TRUE,IF(MONTH(A53)=MONTH(MAX(A$51:A$75)),A53,""),"")</f>
        <v>41883</v>
      </c>
      <c r="I53" s="488">
        <f t="shared" si="12"/>
        <v>102.10292328985446</v>
      </c>
      <c r="J53" s="488">
        <f t="shared" si="10"/>
        <v>98.973557960504294</v>
      </c>
      <c r="K53" s="488">
        <f t="shared" si="10"/>
        <v>104.73235065942592</v>
      </c>
      <c r="L53" s="488" t="e">
        <f t="shared" si="13"/>
        <v>#N/A</v>
      </c>
    </row>
    <row r="54" spans="1:14" ht="15" customHeight="1" x14ac:dyDescent="0.2">
      <c r="A54" s="490" t="s">
        <v>463</v>
      </c>
      <c r="B54" s="487">
        <v>121315</v>
      </c>
      <c r="C54" s="487">
        <v>26807</v>
      </c>
      <c r="D54" s="487">
        <v>9451</v>
      </c>
      <c r="E54" s="488">
        <f t="shared" si="11"/>
        <v>101.76152329824266</v>
      </c>
      <c r="F54" s="488">
        <f t="shared" si="11"/>
        <v>99.695042582468659</v>
      </c>
      <c r="G54" s="488">
        <f t="shared" si="11"/>
        <v>104.74343344785548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121223</v>
      </c>
      <c r="C55" s="487">
        <v>26160</v>
      </c>
      <c r="D55" s="487">
        <v>9256</v>
      </c>
      <c r="E55" s="488">
        <f t="shared" si="11"/>
        <v>101.68435180136728</v>
      </c>
      <c r="F55" s="488">
        <f t="shared" si="11"/>
        <v>97.288854178288517</v>
      </c>
      <c r="G55" s="488">
        <f t="shared" si="11"/>
        <v>102.58228970408956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121736</v>
      </c>
      <c r="C56" s="487">
        <v>26351</v>
      </c>
      <c r="D56" s="487">
        <v>9312</v>
      </c>
      <c r="E56" s="488">
        <f t="shared" si="11"/>
        <v>102.11466677850942</v>
      </c>
      <c r="F56" s="488">
        <f t="shared" si="11"/>
        <v>97.999181821562715</v>
      </c>
      <c r="G56" s="488">
        <f t="shared" si="11"/>
        <v>103.20292585614541</v>
      </c>
      <c r="H56" s="489" t="str">
        <f t="shared" si="14"/>
        <v/>
      </c>
      <c r="I56" s="488" t="str">
        <f t="shared" si="12"/>
        <v/>
      </c>
      <c r="J56" s="488" t="str">
        <f t="shared" si="10"/>
        <v/>
      </c>
      <c r="K56" s="488" t="str">
        <f t="shared" si="10"/>
        <v/>
      </c>
      <c r="L56" s="488" t="e">
        <f t="shared" si="13"/>
        <v>#N/A</v>
      </c>
    </row>
    <row r="57" spans="1:14" ht="15" customHeight="1" x14ac:dyDescent="0.2">
      <c r="A57" s="490">
        <v>42248</v>
      </c>
      <c r="B57" s="487">
        <v>123723</v>
      </c>
      <c r="C57" s="487">
        <v>25983</v>
      </c>
      <c r="D57" s="487">
        <v>9845</v>
      </c>
      <c r="E57" s="488">
        <f t="shared" si="11"/>
        <v>103.78140334689428</v>
      </c>
      <c r="F57" s="488">
        <f t="shared" si="11"/>
        <v>96.630592435568445</v>
      </c>
      <c r="G57" s="488">
        <f t="shared" si="11"/>
        <v>109.11005208910562</v>
      </c>
      <c r="H57" s="489">
        <f t="shared" si="14"/>
        <v>42248</v>
      </c>
      <c r="I57" s="488">
        <f t="shared" si="12"/>
        <v>103.78140334689428</v>
      </c>
      <c r="J57" s="488">
        <f t="shared" si="10"/>
        <v>96.630592435568445</v>
      </c>
      <c r="K57" s="488">
        <f t="shared" si="10"/>
        <v>109.11005208910562</v>
      </c>
      <c r="L57" s="488" t="e">
        <f t="shared" si="13"/>
        <v>#N/A</v>
      </c>
    </row>
    <row r="58" spans="1:14" ht="15" customHeight="1" x14ac:dyDescent="0.2">
      <c r="A58" s="490" t="s">
        <v>466</v>
      </c>
      <c r="B58" s="487">
        <v>123680</v>
      </c>
      <c r="C58" s="487">
        <v>26222</v>
      </c>
      <c r="D58" s="487">
        <v>9884</v>
      </c>
      <c r="E58" s="488">
        <f t="shared" si="11"/>
        <v>103.74533406031121</v>
      </c>
      <c r="F58" s="488">
        <f t="shared" si="11"/>
        <v>97.51943173788537</v>
      </c>
      <c r="G58" s="488">
        <f t="shared" si="11"/>
        <v>109.5422808378588</v>
      </c>
      <c r="H58" s="489" t="str">
        <f t="shared" si="14"/>
        <v/>
      </c>
      <c r="I58" s="488" t="str">
        <f t="shared" si="12"/>
        <v/>
      </c>
      <c r="J58" s="488" t="str">
        <f t="shared" si="10"/>
        <v/>
      </c>
      <c r="K58" s="488" t="str">
        <f t="shared" si="10"/>
        <v/>
      </c>
      <c r="L58" s="488" t="e">
        <f t="shared" si="13"/>
        <v>#N/A</v>
      </c>
    </row>
    <row r="59" spans="1:14" ht="15" customHeight="1" x14ac:dyDescent="0.2">
      <c r="A59" s="490" t="s">
        <v>467</v>
      </c>
      <c r="B59" s="487">
        <v>122750</v>
      </c>
      <c r="C59" s="487">
        <v>25500</v>
      </c>
      <c r="D59" s="487">
        <v>9637</v>
      </c>
      <c r="E59" s="488">
        <f t="shared" si="11"/>
        <v>102.96523088537516</v>
      </c>
      <c r="F59" s="488">
        <f t="shared" si="11"/>
        <v>94.834318866450957</v>
      </c>
      <c r="G59" s="488">
        <f t="shared" si="11"/>
        <v>106.80483209575529</v>
      </c>
      <c r="H59" s="489" t="str">
        <f t="shared" si="14"/>
        <v/>
      </c>
      <c r="I59" s="488" t="str">
        <f t="shared" si="12"/>
        <v/>
      </c>
      <c r="J59" s="488" t="str">
        <f t="shared" si="10"/>
        <v/>
      </c>
      <c r="K59" s="488" t="str">
        <f t="shared" si="10"/>
        <v/>
      </c>
      <c r="L59" s="488" t="e">
        <f t="shared" si="13"/>
        <v>#N/A</v>
      </c>
    </row>
    <row r="60" spans="1:14" ht="15" customHeight="1" x14ac:dyDescent="0.2">
      <c r="A60" s="490" t="s">
        <v>468</v>
      </c>
      <c r="B60" s="487">
        <v>122965</v>
      </c>
      <c r="C60" s="487">
        <v>25617</v>
      </c>
      <c r="D60" s="487">
        <v>9856</v>
      </c>
      <c r="E60" s="488">
        <f t="shared" si="11"/>
        <v>103.14557731829048</v>
      </c>
      <c r="F60" s="488">
        <f t="shared" si="11"/>
        <v>95.26944103536762</v>
      </c>
      <c r="G60" s="488">
        <f t="shared" si="11"/>
        <v>109.23196276183087</v>
      </c>
      <c r="H60" s="489" t="str">
        <f t="shared" si="14"/>
        <v/>
      </c>
      <c r="I60" s="488" t="str">
        <f t="shared" si="12"/>
        <v/>
      </c>
      <c r="J60" s="488" t="str">
        <f t="shared" si="10"/>
        <v/>
      </c>
      <c r="K60" s="488" t="str">
        <f t="shared" si="10"/>
        <v/>
      </c>
      <c r="L60" s="488" t="e">
        <f t="shared" si="13"/>
        <v>#N/A</v>
      </c>
    </row>
    <row r="61" spans="1:14" ht="15" customHeight="1" x14ac:dyDescent="0.2">
      <c r="A61" s="490">
        <v>42614</v>
      </c>
      <c r="B61" s="487">
        <v>124648</v>
      </c>
      <c r="C61" s="487">
        <v>25222</v>
      </c>
      <c r="D61" s="487">
        <v>10193</v>
      </c>
      <c r="E61" s="488">
        <f t="shared" si="11"/>
        <v>104.55731241873924</v>
      </c>
      <c r="F61" s="488">
        <f t="shared" si="11"/>
        <v>93.800438841161821</v>
      </c>
      <c r="G61" s="488">
        <f t="shared" si="11"/>
        <v>112.9668624625956</v>
      </c>
      <c r="H61" s="489">
        <f t="shared" si="14"/>
        <v>42614</v>
      </c>
      <c r="I61" s="488">
        <f t="shared" si="12"/>
        <v>104.55731241873924</v>
      </c>
      <c r="J61" s="488">
        <f t="shared" si="10"/>
        <v>93.800438841161821</v>
      </c>
      <c r="K61" s="488">
        <f t="shared" si="10"/>
        <v>112.9668624625956</v>
      </c>
      <c r="L61" s="488" t="e">
        <f t="shared" si="13"/>
        <v>#N/A</v>
      </c>
    </row>
    <row r="62" spans="1:14" ht="15" customHeight="1" x14ac:dyDescent="0.2">
      <c r="A62" s="490" t="s">
        <v>469</v>
      </c>
      <c r="B62" s="487">
        <v>124440</v>
      </c>
      <c r="C62" s="487">
        <v>25027</v>
      </c>
      <c r="D62" s="487">
        <v>10168</v>
      </c>
      <c r="E62" s="488">
        <f t="shared" si="11"/>
        <v>104.38283773015141</v>
      </c>
      <c r="F62" s="488">
        <f t="shared" si="11"/>
        <v>93.07523522630072</v>
      </c>
      <c r="G62" s="488">
        <f t="shared" si="11"/>
        <v>112.68979275185637</v>
      </c>
      <c r="H62" s="489" t="str">
        <f t="shared" si="14"/>
        <v/>
      </c>
      <c r="I62" s="488" t="str">
        <f t="shared" si="12"/>
        <v/>
      </c>
      <c r="J62" s="488" t="str">
        <f t="shared" si="10"/>
        <v/>
      </c>
      <c r="K62" s="488" t="str">
        <f t="shared" si="10"/>
        <v/>
      </c>
      <c r="L62" s="488" t="e">
        <f t="shared" si="13"/>
        <v>#N/A</v>
      </c>
    </row>
    <row r="63" spans="1:14" ht="15" customHeight="1" x14ac:dyDescent="0.2">
      <c r="A63" s="490" t="s">
        <v>470</v>
      </c>
      <c r="B63" s="487">
        <v>124079</v>
      </c>
      <c r="C63" s="487">
        <v>24500</v>
      </c>
      <c r="D63" s="487">
        <v>10033</v>
      </c>
      <c r="E63" s="488">
        <f t="shared" si="11"/>
        <v>104.08002348697731</v>
      </c>
      <c r="F63" s="488">
        <f t="shared" si="11"/>
        <v>91.115325969727394</v>
      </c>
      <c r="G63" s="488">
        <f t="shared" si="11"/>
        <v>111.19361631386457</v>
      </c>
      <c r="H63" s="489" t="str">
        <f t="shared" si="14"/>
        <v/>
      </c>
      <c r="I63" s="488" t="str">
        <f t="shared" si="12"/>
        <v/>
      </c>
      <c r="J63" s="488" t="str">
        <f t="shared" si="10"/>
        <v/>
      </c>
      <c r="K63" s="488" t="str">
        <f t="shared" si="10"/>
        <v/>
      </c>
      <c r="L63" s="488" t="e">
        <f t="shared" si="13"/>
        <v>#N/A</v>
      </c>
    </row>
    <row r="64" spans="1:14" ht="15" customHeight="1" x14ac:dyDescent="0.2">
      <c r="A64" s="490" t="s">
        <v>471</v>
      </c>
      <c r="B64" s="487">
        <v>123960</v>
      </c>
      <c r="C64" s="487">
        <v>24305</v>
      </c>
      <c r="D64" s="487">
        <v>10070</v>
      </c>
      <c r="E64" s="488">
        <f t="shared" si="11"/>
        <v>103.98020383341023</v>
      </c>
      <c r="F64" s="488">
        <f t="shared" si="11"/>
        <v>90.390122354866293</v>
      </c>
      <c r="G64" s="488">
        <f t="shared" si="11"/>
        <v>111.60367948575862</v>
      </c>
      <c r="H64" s="489" t="str">
        <f t="shared" si="14"/>
        <v/>
      </c>
      <c r="I64" s="488" t="str">
        <f t="shared" si="12"/>
        <v/>
      </c>
      <c r="J64" s="488" t="str">
        <f t="shared" si="10"/>
        <v/>
      </c>
      <c r="K64" s="488" t="str">
        <f t="shared" si="10"/>
        <v/>
      </c>
      <c r="L64" s="488" t="e">
        <f t="shared" si="13"/>
        <v>#N/A</v>
      </c>
    </row>
    <row r="65" spans="1:12" ht="15" customHeight="1" x14ac:dyDescent="0.2">
      <c r="A65" s="490">
        <v>42979</v>
      </c>
      <c r="B65" s="487">
        <v>125367</v>
      </c>
      <c r="C65" s="487">
        <v>24562</v>
      </c>
      <c r="D65" s="487">
        <v>10606</v>
      </c>
      <c r="E65" s="488">
        <f t="shared" si="11"/>
        <v>105.16042444323281</v>
      </c>
      <c r="F65" s="488">
        <f t="shared" si="11"/>
        <v>91.345903529324261</v>
      </c>
      <c r="G65" s="488">
        <f t="shared" si="11"/>
        <v>117.54405408400754</v>
      </c>
      <c r="H65" s="489">
        <f t="shared" si="14"/>
        <v>42979</v>
      </c>
      <c r="I65" s="488">
        <f t="shared" si="12"/>
        <v>105.16042444323281</v>
      </c>
      <c r="J65" s="488">
        <f t="shared" si="10"/>
        <v>91.345903529324261</v>
      </c>
      <c r="K65" s="488">
        <f t="shared" si="10"/>
        <v>117.54405408400754</v>
      </c>
      <c r="L65" s="488" t="e">
        <f t="shared" si="13"/>
        <v>#N/A</v>
      </c>
    </row>
    <row r="66" spans="1:12" ht="15" customHeight="1" x14ac:dyDescent="0.2">
      <c r="A66" s="490" t="s">
        <v>472</v>
      </c>
      <c r="B66" s="487">
        <v>124976</v>
      </c>
      <c r="C66" s="487">
        <v>24492</v>
      </c>
      <c r="D66" s="487">
        <v>10743</v>
      </c>
      <c r="E66" s="488">
        <f t="shared" si="11"/>
        <v>104.83244558151239</v>
      </c>
      <c r="F66" s="488">
        <f t="shared" si="11"/>
        <v>91.085574026553601</v>
      </c>
      <c r="G66" s="488">
        <f t="shared" si="11"/>
        <v>119.06239609885847</v>
      </c>
      <c r="H66" s="489" t="str">
        <f t="shared" si="14"/>
        <v/>
      </c>
      <c r="I66" s="488" t="str">
        <f t="shared" si="12"/>
        <v/>
      </c>
      <c r="J66" s="488" t="str">
        <f t="shared" si="10"/>
        <v/>
      </c>
      <c r="K66" s="488" t="str">
        <f t="shared" si="10"/>
        <v/>
      </c>
      <c r="L66" s="488" t="e">
        <f t="shared" si="13"/>
        <v>#N/A</v>
      </c>
    </row>
    <row r="67" spans="1:12" ht="15" customHeight="1" x14ac:dyDescent="0.2">
      <c r="A67" s="490" t="s">
        <v>473</v>
      </c>
      <c r="B67" s="487">
        <v>124514</v>
      </c>
      <c r="C67" s="487">
        <v>24089</v>
      </c>
      <c r="D67" s="487">
        <v>10589</v>
      </c>
      <c r="E67" s="488">
        <f t="shared" si="11"/>
        <v>104.44491045589901</v>
      </c>
      <c r="F67" s="488">
        <f t="shared" si="11"/>
        <v>89.586819889174009</v>
      </c>
      <c r="G67" s="488">
        <f t="shared" si="11"/>
        <v>117.35564668070487</v>
      </c>
      <c r="H67" s="489" t="str">
        <f t="shared" si="14"/>
        <v/>
      </c>
      <c r="I67" s="488" t="str">
        <f t="shared" si="12"/>
        <v/>
      </c>
      <c r="J67" s="488" t="str">
        <f t="shared" si="12"/>
        <v/>
      </c>
      <c r="K67" s="488" t="str">
        <f t="shared" si="12"/>
        <v/>
      </c>
      <c r="L67" s="488" t="e">
        <f t="shared" si="13"/>
        <v>#N/A</v>
      </c>
    </row>
    <row r="68" spans="1:12" ht="15" customHeight="1" x14ac:dyDescent="0.2">
      <c r="A68" s="490" t="s">
        <v>474</v>
      </c>
      <c r="B68" s="487">
        <v>124949</v>
      </c>
      <c r="C68" s="487">
        <v>24365</v>
      </c>
      <c r="D68" s="487">
        <v>10710</v>
      </c>
      <c r="E68" s="488">
        <f t="shared" si="11"/>
        <v>104.8097974248207</v>
      </c>
      <c r="F68" s="488">
        <f t="shared" si="11"/>
        <v>90.613261928669715</v>
      </c>
      <c r="G68" s="488">
        <f t="shared" si="11"/>
        <v>118.69666408068269</v>
      </c>
      <c r="H68" s="489" t="str">
        <f t="shared" si="14"/>
        <v/>
      </c>
      <c r="I68" s="488" t="str">
        <f t="shared" si="12"/>
        <v/>
      </c>
      <c r="J68" s="488" t="str">
        <f t="shared" si="12"/>
        <v/>
      </c>
      <c r="K68" s="488" t="str">
        <f t="shared" si="12"/>
        <v/>
      </c>
      <c r="L68" s="488" t="e">
        <f t="shared" si="13"/>
        <v>#N/A</v>
      </c>
    </row>
    <row r="69" spans="1:12" ht="15" customHeight="1" x14ac:dyDescent="0.2">
      <c r="A69" s="490">
        <v>43344</v>
      </c>
      <c r="B69" s="487">
        <v>127245</v>
      </c>
      <c r="C69" s="487">
        <v>23802</v>
      </c>
      <c r="D69" s="487">
        <v>11029</v>
      </c>
      <c r="E69" s="488">
        <f t="shared" si="11"/>
        <v>106.7357295642327</v>
      </c>
      <c r="F69" s="488">
        <f t="shared" si="11"/>
        <v>88.519468927814344</v>
      </c>
      <c r="G69" s="488">
        <f t="shared" si="11"/>
        <v>122.23207358971517</v>
      </c>
      <c r="H69" s="489">
        <f t="shared" si="14"/>
        <v>43344</v>
      </c>
      <c r="I69" s="488">
        <f t="shared" si="12"/>
        <v>106.7357295642327</v>
      </c>
      <c r="J69" s="488">
        <f t="shared" si="12"/>
        <v>88.519468927814344</v>
      </c>
      <c r="K69" s="488">
        <f t="shared" si="12"/>
        <v>122.23207358971517</v>
      </c>
      <c r="L69" s="488" t="e">
        <f t="shared" si="13"/>
        <v>#N/A</v>
      </c>
    </row>
    <row r="70" spans="1:12" ht="15" customHeight="1" x14ac:dyDescent="0.2">
      <c r="A70" s="490" t="s">
        <v>475</v>
      </c>
      <c r="B70" s="487">
        <v>126620</v>
      </c>
      <c r="C70" s="487">
        <v>23918</v>
      </c>
      <c r="D70" s="487">
        <v>11114</v>
      </c>
      <c r="E70" s="488">
        <f t="shared" si="11"/>
        <v>106.21146667785095</v>
      </c>
      <c r="F70" s="488">
        <f t="shared" si="11"/>
        <v>88.950872103834271</v>
      </c>
      <c r="G70" s="488">
        <f t="shared" si="11"/>
        <v>123.17411060622854</v>
      </c>
      <c r="H70" s="489" t="str">
        <f t="shared" si="14"/>
        <v/>
      </c>
      <c r="I70" s="488" t="str">
        <f t="shared" si="12"/>
        <v/>
      </c>
      <c r="J70" s="488" t="str">
        <f t="shared" si="12"/>
        <v/>
      </c>
      <c r="K70" s="488" t="str">
        <f t="shared" si="12"/>
        <v/>
      </c>
      <c r="L70" s="488" t="e">
        <f t="shared" si="13"/>
        <v>#N/A</v>
      </c>
    </row>
    <row r="71" spans="1:12" ht="15" customHeight="1" x14ac:dyDescent="0.2">
      <c r="A71" s="490" t="s">
        <v>476</v>
      </c>
      <c r="B71" s="487">
        <v>125738</v>
      </c>
      <c r="C71" s="487">
        <v>23614</v>
      </c>
      <c r="D71" s="487">
        <v>11042</v>
      </c>
      <c r="E71" s="491">
        <f t="shared" ref="E71:G75" si="15">IF($A$51=37802,IF(COUNTBLANK(B$51:B$70)&gt;0,#N/A,IF(ISBLANK(B71)=FALSE,B71/B$51*100,#N/A)),IF(COUNTBLANK(B$51:B$75)&gt;0,#N/A,B71/B$51*100))</f>
        <v>105.47162689258901</v>
      </c>
      <c r="F71" s="491">
        <f t="shared" si="15"/>
        <v>87.820298263230313</v>
      </c>
      <c r="G71" s="491">
        <f t="shared" si="15"/>
        <v>122.37614983929956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125743</v>
      </c>
      <c r="C72" s="487">
        <v>22728</v>
      </c>
      <c r="D72" s="487">
        <v>10872</v>
      </c>
      <c r="E72" s="491">
        <f t="shared" si="15"/>
        <v>105.47582099568007</v>
      </c>
      <c r="F72" s="491">
        <f t="shared" si="15"/>
        <v>84.525270556733233</v>
      </c>
      <c r="G72" s="491">
        <f t="shared" si="15"/>
        <v>120.49207580627285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127959</v>
      </c>
      <c r="C73" s="487">
        <v>22098</v>
      </c>
      <c r="D73" s="487">
        <v>11247</v>
      </c>
      <c r="E73" s="491">
        <f t="shared" si="15"/>
        <v>107.33464748563519</v>
      </c>
      <c r="F73" s="491">
        <f t="shared" si="15"/>
        <v>82.182305031797384</v>
      </c>
      <c r="G73" s="491">
        <f t="shared" si="15"/>
        <v>124.64812146736119</v>
      </c>
      <c r="H73" s="492">
        <f>IF(A$51=37802,IF(ISERROR(L73)=TRUE,IF(ISBLANK(A73)=FALSE,IF(MONTH(A73)=MONTH(MAX(A$51:A$75)),A73,""),""),""),IF(ISERROR(L73)=TRUE,IF(MONTH(A73)=MONTH(MAX(A$51:A$75)),A73,""),""))</f>
        <v>43709</v>
      </c>
      <c r="I73" s="488">
        <f t="shared" si="12"/>
        <v>107.33464748563519</v>
      </c>
      <c r="J73" s="488">
        <f t="shared" si="12"/>
        <v>82.182305031797384</v>
      </c>
      <c r="K73" s="488">
        <f t="shared" si="12"/>
        <v>124.64812146736119</v>
      </c>
      <c r="L73" s="488" t="e">
        <f t="shared" si="13"/>
        <v>#N/A</v>
      </c>
    </row>
    <row r="74" spans="1:12" ht="15" customHeight="1" x14ac:dyDescent="0.2">
      <c r="A74" s="490" t="s">
        <v>478</v>
      </c>
      <c r="B74" s="487">
        <v>127696</v>
      </c>
      <c r="C74" s="487">
        <v>22280</v>
      </c>
      <c r="D74" s="487">
        <v>11274</v>
      </c>
      <c r="E74" s="491">
        <f t="shared" si="15"/>
        <v>107.11403766304575</v>
      </c>
      <c r="F74" s="491">
        <f t="shared" si="15"/>
        <v>82.859161739001081</v>
      </c>
      <c r="G74" s="491">
        <f t="shared" si="15"/>
        <v>124.94735675495954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126757</v>
      </c>
      <c r="C75" s="493">
        <v>21272</v>
      </c>
      <c r="D75" s="493">
        <v>10829</v>
      </c>
      <c r="E75" s="491">
        <f t="shared" si="15"/>
        <v>106.32638510254581</v>
      </c>
      <c r="F75" s="491">
        <f t="shared" si="15"/>
        <v>79.110416899103726</v>
      </c>
      <c r="G75" s="491">
        <f t="shared" si="15"/>
        <v>120.0155159038014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107.33464748563519</v>
      </c>
      <c r="J77" s="488">
        <f>IF(J75&lt;&gt;"",J75,IF(J74&lt;&gt;"",J74,IF(J73&lt;&gt;"",J73,IF(J72&lt;&gt;"",J72,IF(J71&lt;&gt;"",J71,IF(J70&lt;&gt;"",J70,""))))))</f>
        <v>82.182305031797384</v>
      </c>
      <c r="K77" s="488">
        <f>IF(K75&lt;&gt;"",K75,IF(K74&lt;&gt;"",K74,IF(K73&lt;&gt;"",K73,IF(K72&lt;&gt;"",K72,IF(K71&lt;&gt;"",K71,IF(K70&lt;&gt;"",K70,""))))))</f>
        <v>124.64812146736119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+7,3%</v>
      </c>
      <c r="J79" s="488" t="str">
        <f>"GeB - ausschließlich: "&amp;IF(J77&gt;100,"+","")&amp;TEXT(J77-100,"0,0")&amp;"%"</f>
        <v>GeB - ausschließlich: -17,8%</v>
      </c>
      <c r="K79" s="488" t="str">
        <f>"GeB - im Nebenjob: "&amp;IF(K77&gt;100,"+","")&amp;TEXT(K77-100,"0,0")&amp;"%"</f>
        <v>GeB - im Nebenjob: +24,6%</v>
      </c>
    </row>
    <row r="81" spans="9:9" ht="15" customHeight="1" x14ac:dyDescent="0.2">
      <c r="I81" s="488" t="str">
        <f>IF(ISERROR(HLOOKUP(1,I$78:K$79,2,FALSE)),"",HLOOKUP(1,I$78:K$79,2,FALSE))</f>
        <v>GeB - im Nebenjob: +24,6%</v>
      </c>
    </row>
    <row r="82" spans="9:9" ht="15" customHeight="1" x14ac:dyDescent="0.2">
      <c r="I82" s="488" t="str">
        <f>IF(ISERROR(HLOOKUP(2,I$78:K$79,2,FALSE)),"",HLOOKUP(2,I$78:K$79,2,FALSE))</f>
        <v>SvB: +7,3%</v>
      </c>
    </row>
    <row r="83" spans="9:9" ht="15" customHeight="1" x14ac:dyDescent="0.2">
      <c r="I83" s="488" t="str">
        <f>IF(ISERROR(HLOOKUP(3,I$78:K$79,2,FALSE)),"",HLOOKUP(3,I$78:K$79,2,FALSE))</f>
        <v>GeB - ausschließlich: -17,8%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126757</v>
      </c>
      <c r="E12" s="114">
        <v>127696</v>
      </c>
      <c r="F12" s="114">
        <v>127959</v>
      </c>
      <c r="G12" s="114">
        <v>125743</v>
      </c>
      <c r="H12" s="114">
        <v>125738</v>
      </c>
      <c r="I12" s="115">
        <v>1019</v>
      </c>
      <c r="J12" s="116">
        <v>0.81041530802144146</v>
      </c>
      <c r="N12" s="117"/>
    </row>
    <row r="13" spans="1:15" s="110" customFormat="1" ht="13.5" customHeight="1" x14ac:dyDescent="0.2">
      <c r="A13" s="118" t="s">
        <v>105</v>
      </c>
      <c r="B13" s="119" t="s">
        <v>106</v>
      </c>
      <c r="C13" s="113">
        <v>54.697570942827618</v>
      </c>
      <c r="D13" s="114">
        <v>69333</v>
      </c>
      <c r="E13" s="114">
        <v>69869</v>
      </c>
      <c r="F13" s="114">
        <v>70364</v>
      </c>
      <c r="G13" s="114">
        <v>68982</v>
      </c>
      <c r="H13" s="114">
        <v>68951</v>
      </c>
      <c r="I13" s="115">
        <v>382</v>
      </c>
      <c r="J13" s="116">
        <v>0.554016620498615</v>
      </c>
    </row>
    <row r="14" spans="1:15" s="110" customFormat="1" ht="13.5" customHeight="1" x14ac:dyDescent="0.2">
      <c r="A14" s="120"/>
      <c r="B14" s="119" t="s">
        <v>107</v>
      </c>
      <c r="C14" s="113">
        <v>45.302429057172382</v>
      </c>
      <c r="D14" s="114">
        <v>57424</v>
      </c>
      <c r="E14" s="114">
        <v>57827</v>
      </c>
      <c r="F14" s="114">
        <v>57595</v>
      </c>
      <c r="G14" s="114">
        <v>56761</v>
      </c>
      <c r="H14" s="114">
        <v>56787</v>
      </c>
      <c r="I14" s="115">
        <v>637</v>
      </c>
      <c r="J14" s="116">
        <v>1.1217356085019459</v>
      </c>
    </row>
    <row r="15" spans="1:15" s="110" customFormat="1" ht="13.5" customHeight="1" x14ac:dyDescent="0.2">
      <c r="A15" s="118" t="s">
        <v>105</v>
      </c>
      <c r="B15" s="121" t="s">
        <v>108</v>
      </c>
      <c r="C15" s="113">
        <v>9.7572520649747148</v>
      </c>
      <c r="D15" s="114">
        <v>12368</v>
      </c>
      <c r="E15" s="114">
        <v>12999</v>
      </c>
      <c r="F15" s="114">
        <v>13155</v>
      </c>
      <c r="G15" s="114">
        <v>11941</v>
      </c>
      <c r="H15" s="114">
        <v>12246</v>
      </c>
      <c r="I15" s="115">
        <v>122</v>
      </c>
      <c r="J15" s="116">
        <v>0.99624367140290704</v>
      </c>
    </row>
    <row r="16" spans="1:15" s="110" customFormat="1" ht="13.5" customHeight="1" x14ac:dyDescent="0.2">
      <c r="A16" s="118"/>
      <c r="B16" s="121" t="s">
        <v>109</v>
      </c>
      <c r="C16" s="113">
        <v>68.218717703953232</v>
      </c>
      <c r="D16" s="114">
        <v>86472</v>
      </c>
      <c r="E16" s="114">
        <v>86905</v>
      </c>
      <c r="F16" s="114">
        <v>87241</v>
      </c>
      <c r="G16" s="114">
        <v>86665</v>
      </c>
      <c r="H16" s="114">
        <v>86722</v>
      </c>
      <c r="I16" s="115">
        <v>-250</v>
      </c>
      <c r="J16" s="116">
        <v>-0.28827748437536033</v>
      </c>
    </row>
    <row r="17" spans="1:10" s="110" customFormat="1" ht="13.5" customHeight="1" x14ac:dyDescent="0.2">
      <c r="A17" s="118"/>
      <c r="B17" s="121" t="s">
        <v>110</v>
      </c>
      <c r="C17" s="113">
        <v>20.846974920517209</v>
      </c>
      <c r="D17" s="114">
        <v>26425</v>
      </c>
      <c r="E17" s="114">
        <v>26265</v>
      </c>
      <c r="F17" s="114">
        <v>26064</v>
      </c>
      <c r="G17" s="114">
        <v>25718</v>
      </c>
      <c r="H17" s="114">
        <v>25371</v>
      </c>
      <c r="I17" s="115">
        <v>1054</v>
      </c>
      <c r="J17" s="116">
        <v>4.1543494541011388</v>
      </c>
    </row>
    <row r="18" spans="1:10" s="110" customFormat="1" ht="13.5" customHeight="1" x14ac:dyDescent="0.2">
      <c r="A18" s="120"/>
      <c r="B18" s="121" t="s">
        <v>111</v>
      </c>
      <c r="C18" s="113">
        <v>1.1770553105548411</v>
      </c>
      <c r="D18" s="114">
        <v>1492</v>
      </c>
      <c r="E18" s="114">
        <v>1527</v>
      </c>
      <c r="F18" s="114">
        <v>1499</v>
      </c>
      <c r="G18" s="114">
        <v>1419</v>
      </c>
      <c r="H18" s="114">
        <v>1399</v>
      </c>
      <c r="I18" s="115">
        <v>93</v>
      </c>
      <c r="J18" s="116">
        <v>6.6476054324517513</v>
      </c>
    </row>
    <row r="19" spans="1:10" s="110" customFormat="1" ht="13.5" customHeight="1" x14ac:dyDescent="0.2">
      <c r="A19" s="120"/>
      <c r="B19" s="121" t="s">
        <v>112</v>
      </c>
      <c r="C19" s="113">
        <v>0.38577751130115101</v>
      </c>
      <c r="D19" s="114">
        <v>489</v>
      </c>
      <c r="E19" s="114">
        <v>498</v>
      </c>
      <c r="F19" s="114">
        <v>476</v>
      </c>
      <c r="G19" s="114">
        <v>388</v>
      </c>
      <c r="H19" s="114">
        <v>376</v>
      </c>
      <c r="I19" s="115">
        <v>113</v>
      </c>
      <c r="J19" s="116">
        <v>30.053191489361701</v>
      </c>
    </row>
    <row r="20" spans="1:10" s="110" customFormat="1" ht="13.5" customHeight="1" x14ac:dyDescent="0.2">
      <c r="A20" s="118" t="s">
        <v>113</v>
      </c>
      <c r="B20" s="122" t="s">
        <v>114</v>
      </c>
      <c r="C20" s="113">
        <v>70.874981263362187</v>
      </c>
      <c r="D20" s="114">
        <v>89839</v>
      </c>
      <c r="E20" s="114">
        <v>90663</v>
      </c>
      <c r="F20" s="114">
        <v>91256</v>
      </c>
      <c r="G20" s="114">
        <v>89363</v>
      </c>
      <c r="H20" s="114">
        <v>89761</v>
      </c>
      <c r="I20" s="115">
        <v>78</v>
      </c>
      <c r="J20" s="116">
        <v>8.6897427613328734E-2</v>
      </c>
    </row>
    <row r="21" spans="1:10" s="110" customFormat="1" ht="13.5" customHeight="1" x14ac:dyDescent="0.2">
      <c r="A21" s="120"/>
      <c r="B21" s="122" t="s">
        <v>115</v>
      </c>
      <c r="C21" s="113">
        <v>29.12501873663782</v>
      </c>
      <c r="D21" s="114">
        <v>36918</v>
      </c>
      <c r="E21" s="114">
        <v>37033</v>
      </c>
      <c r="F21" s="114">
        <v>36703</v>
      </c>
      <c r="G21" s="114">
        <v>36380</v>
      </c>
      <c r="H21" s="114">
        <v>35977</v>
      </c>
      <c r="I21" s="115">
        <v>941</v>
      </c>
      <c r="J21" s="116">
        <v>2.6155599410734638</v>
      </c>
    </row>
    <row r="22" spans="1:10" s="110" customFormat="1" ht="13.5" customHeight="1" x14ac:dyDescent="0.2">
      <c r="A22" s="118" t="s">
        <v>113</v>
      </c>
      <c r="B22" s="122" t="s">
        <v>116</v>
      </c>
      <c r="C22" s="113">
        <v>86.604290098377206</v>
      </c>
      <c r="D22" s="114">
        <v>109777</v>
      </c>
      <c r="E22" s="114">
        <v>110818</v>
      </c>
      <c r="F22" s="114">
        <v>111106</v>
      </c>
      <c r="G22" s="114">
        <v>109445</v>
      </c>
      <c r="H22" s="114">
        <v>109690</v>
      </c>
      <c r="I22" s="115">
        <v>87</v>
      </c>
      <c r="J22" s="116">
        <v>7.9314431579907016E-2</v>
      </c>
    </row>
    <row r="23" spans="1:10" s="110" customFormat="1" ht="13.5" customHeight="1" x14ac:dyDescent="0.2">
      <c r="A23" s="123"/>
      <c r="B23" s="124" t="s">
        <v>117</v>
      </c>
      <c r="C23" s="125">
        <v>13.307351862224571</v>
      </c>
      <c r="D23" s="114">
        <v>16868</v>
      </c>
      <c r="E23" s="114">
        <v>16763</v>
      </c>
      <c r="F23" s="114">
        <v>16743</v>
      </c>
      <c r="G23" s="114">
        <v>16191</v>
      </c>
      <c r="H23" s="114">
        <v>15936</v>
      </c>
      <c r="I23" s="115">
        <v>932</v>
      </c>
      <c r="J23" s="116">
        <v>5.8483935742971891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32101</v>
      </c>
      <c r="E26" s="114">
        <v>33554</v>
      </c>
      <c r="F26" s="114">
        <v>33345</v>
      </c>
      <c r="G26" s="114">
        <v>33600</v>
      </c>
      <c r="H26" s="140">
        <v>34656</v>
      </c>
      <c r="I26" s="115">
        <v>-2555</v>
      </c>
      <c r="J26" s="116">
        <v>-7.3724607571560483</v>
      </c>
    </row>
    <row r="27" spans="1:10" s="110" customFormat="1" ht="13.5" customHeight="1" x14ac:dyDescent="0.2">
      <c r="A27" s="118" t="s">
        <v>105</v>
      </c>
      <c r="B27" s="119" t="s">
        <v>106</v>
      </c>
      <c r="C27" s="113">
        <v>39.005015420080369</v>
      </c>
      <c r="D27" s="115">
        <v>12521</v>
      </c>
      <c r="E27" s="114">
        <v>13109</v>
      </c>
      <c r="F27" s="114">
        <v>13039</v>
      </c>
      <c r="G27" s="114">
        <v>13077</v>
      </c>
      <c r="H27" s="140">
        <v>13767</v>
      </c>
      <c r="I27" s="115">
        <v>-1246</v>
      </c>
      <c r="J27" s="116">
        <v>-9.0506283140844044</v>
      </c>
    </row>
    <row r="28" spans="1:10" s="110" customFormat="1" ht="13.5" customHeight="1" x14ac:dyDescent="0.2">
      <c r="A28" s="120"/>
      <c r="B28" s="119" t="s">
        <v>107</v>
      </c>
      <c r="C28" s="113">
        <v>60.994984579919631</v>
      </c>
      <c r="D28" s="115">
        <v>19580</v>
      </c>
      <c r="E28" s="114">
        <v>20445</v>
      </c>
      <c r="F28" s="114">
        <v>20306</v>
      </c>
      <c r="G28" s="114">
        <v>20523</v>
      </c>
      <c r="H28" s="140">
        <v>20889</v>
      </c>
      <c r="I28" s="115">
        <v>-1309</v>
      </c>
      <c r="J28" s="116">
        <v>-6.2664560294892047</v>
      </c>
    </row>
    <row r="29" spans="1:10" s="110" customFormat="1" ht="13.5" customHeight="1" x14ac:dyDescent="0.2">
      <c r="A29" s="118" t="s">
        <v>105</v>
      </c>
      <c r="B29" s="121" t="s">
        <v>108</v>
      </c>
      <c r="C29" s="113">
        <v>15.469923055356531</v>
      </c>
      <c r="D29" s="115">
        <v>4966</v>
      </c>
      <c r="E29" s="114">
        <v>5385</v>
      </c>
      <c r="F29" s="114">
        <v>5189</v>
      </c>
      <c r="G29" s="114">
        <v>5464</v>
      </c>
      <c r="H29" s="140">
        <v>5672</v>
      </c>
      <c r="I29" s="115">
        <v>-706</v>
      </c>
      <c r="J29" s="116">
        <v>-12.447108603667138</v>
      </c>
    </row>
    <row r="30" spans="1:10" s="110" customFormat="1" ht="13.5" customHeight="1" x14ac:dyDescent="0.2">
      <c r="A30" s="118"/>
      <c r="B30" s="121" t="s">
        <v>109</v>
      </c>
      <c r="C30" s="113">
        <v>49.97040590635806</v>
      </c>
      <c r="D30" s="115">
        <v>16041</v>
      </c>
      <c r="E30" s="114">
        <v>16877</v>
      </c>
      <c r="F30" s="114">
        <v>16899</v>
      </c>
      <c r="G30" s="114">
        <v>16947</v>
      </c>
      <c r="H30" s="140">
        <v>17509</v>
      </c>
      <c r="I30" s="115">
        <v>-1468</v>
      </c>
      <c r="J30" s="116">
        <v>-8.3842595236735384</v>
      </c>
    </row>
    <row r="31" spans="1:10" s="110" customFormat="1" ht="13.5" customHeight="1" x14ac:dyDescent="0.2">
      <c r="A31" s="118"/>
      <c r="B31" s="121" t="s">
        <v>110</v>
      </c>
      <c r="C31" s="113">
        <v>20.335815083642252</v>
      </c>
      <c r="D31" s="115">
        <v>6528</v>
      </c>
      <c r="E31" s="114">
        <v>6640</v>
      </c>
      <c r="F31" s="114">
        <v>6660</v>
      </c>
      <c r="G31" s="114">
        <v>6671</v>
      </c>
      <c r="H31" s="140">
        <v>6857</v>
      </c>
      <c r="I31" s="115">
        <v>-329</v>
      </c>
      <c r="J31" s="116">
        <v>-4.798016625346361</v>
      </c>
    </row>
    <row r="32" spans="1:10" s="110" customFormat="1" ht="13.5" customHeight="1" x14ac:dyDescent="0.2">
      <c r="A32" s="120"/>
      <c r="B32" s="121" t="s">
        <v>111</v>
      </c>
      <c r="C32" s="113">
        <v>14.223855954643158</v>
      </c>
      <c r="D32" s="115">
        <v>4566</v>
      </c>
      <c r="E32" s="114">
        <v>4652</v>
      </c>
      <c r="F32" s="114">
        <v>4597</v>
      </c>
      <c r="G32" s="114">
        <v>4518</v>
      </c>
      <c r="H32" s="140">
        <v>4618</v>
      </c>
      <c r="I32" s="115">
        <v>-52</v>
      </c>
      <c r="J32" s="116">
        <v>-1.1260285838025119</v>
      </c>
    </row>
    <row r="33" spans="1:10" s="110" customFormat="1" ht="13.5" customHeight="1" x14ac:dyDescent="0.2">
      <c r="A33" s="120"/>
      <c r="B33" s="121" t="s">
        <v>112</v>
      </c>
      <c r="C33" s="113">
        <v>1.4672440110899971</v>
      </c>
      <c r="D33" s="115">
        <v>471</v>
      </c>
      <c r="E33" s="114">
        <v>483</v>
      </c>
      <c r="F33" s="114">
        <v>487</v>
      </c>
      <c r="G33" s="114">
        <v>416</v>
      </c>
      <c r="H33" s="140">
        <v>419</v>
      </c>
      <c r="I33" s="115">
        <v>52</v>
      </c>
      <c r="J33" s="116">
        <v>12.410501193317423</v>
      </c>
    </row>
    <row r="34" spans="1:10" s="110" customFormat="1" ht="13.5" customHeight="1" x14ac:dyDescent="0.2">
      <c r="A34" s="118" t="s">
        <v>113</v>
      </c>
      <c r="B34" s="122" t="s">
        <v>116</v>
      </c>
      <c r="C34" s="113">
        <v>83.726363664683348</v>
      </c>
      <c r="D34" s="115">
        <v>26877</v>
      </c>
      <c r="E34" s="114">
        <v>27936</v>
      </c>
      <c r="F34" s="114">
        <v>27846</v>
      </c>
      <c r="G34" s="114">
        <v>28126</v>
      </c>
      <c r="H34" s="140">
        <v>29031</v>
      </c>
      <c r="I34" s="115">
        <v>-2154</v>
      </c>
      <c r="J34" s="116">
        <v>-7.4196548517102405</v>
      </c>
    </row>
    <row r="35" spans="1:10" s="110" customFormat="1" ht="13.5" customHeight="1" x14ac:dyDescent="0.2">
      <c r="A35" s="118"/>
      <c r="B35" s="119" t="s">
        <v>117</v>
      </c>
      <c r="C35" s="113">
        <v>15.906046540606212</v>
      </c>
      <c r="D35" s="115">
        <v>5106</v>
      </c>
      <c r="E35" s="114">
        <v>5479</v>
      </c>
      <c r="F35" s="114">
        <v>5378</v>
      </c>
      <c r="G35" s="114">
        <v>5350</v>
      </c>
      <c r="H35" s="140">
        <v>5508</v>
      </c>
      <c r="I35" s="115">
        <v>-402</v>
      </c>
      <c r="J35" s="116">
        <v>-7.2984749455337692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21272</v>
      </c>
      <c r="E37" s="114">
        <v>22280</v>
      </c>
      <c r="F37" s="114">
        <v>22098</v>
      </c>
      <c r="G37" s="114">
        <v>22728</v>
      </c>
      <c r="H37" s="140">
        <v>23614</v>
      </c>
      <c r="I37" s="115">
        <v>-2342</v>
      </c>
      <c r="J37" s="116">
        <v>-9.9178453459811973</v>
      </c>
    </row>
    <row r="38" spans="1:10" s="110" customFormat="1" ht="13.5" customHeight="1" x14ac:dyDescent="0.2">
      <c r="A38" s="118" t="s">
        <v>105</v>
      </c>
      <c r="B38" s="119" t="s">
        <v>106</v>
      </c>
      <c r="C38" s="113">
        <v>36.752538548326442</v>
      </c>
      <c r="D38" s="115">
        <v>7818</v>
      </c>
      <c r="E38" s="114">
        <v>8195</v>
      </c>
      <c r="F38" s="114">
        <v>8096</v>
      </c>
      <c r="G38" s="114">
        <v>8356</v>
      </c>
      <c r="H38" s="140">
        <v>8913</v>
      </c>
      <c r="I38" s="115">
        <v>-1095</v>
      </c>
      <c r="J38" s="116">
        <v>-12.285425782564793</v>
      </c>
    </row>
    <row r="39" spans="1:10" s="110" customFormat="1" ht="13.5" customHeight="1" x14ac:dyDescent="0.2">
      <c r="A39" s="120"/>
      <c r="B39" s="119" t="s">
        <v>107</v>
      </c>
      <c r="C39" s="113">
        <v>63.247461451673558</v>
      </c>
      <c r="D39" s="115">
        <v>13454</v>
      </c>
      <c r="E39" s="114">
        <v>14085</v>
      </c>
      <c r="F39" s="114">
        <v>14002</v>
      </c>
      <c r="G39" s="114">
        <v>14372</v>
      </c>
      <c r="H39" s="140">
        <v>14701</v>
      </c>
      <c r="I39" s="115">
        <v>-1247</v>
      </c>
      <c r="J39" s="116">
        <v>-8.4824161621658387</v>
      </c>
    </row>
    <row r="40" spans="1:10" s="110" customFormat="1" ht="13.5" customHeight="1" x14ac:dyDescent="0.2">
      <c r="A40" s="118" t="s">
        <v>105</v>
      </c>
      <c r="B40" s="121" t="s">
        <v>108</v>
      </c>
      <c r="C40" s="113">
        <v>17.417262128619782</v>
      </c>
      <c r="D40" s="115">
        <v>3705</v>
      </c>
      <c r="E40" s="114">
        <v>3946</v>
      </c>
      <c r="F40" s="114">
        <v>3765</v>
      </c>
      <c r="G40" s="114">
        <v>4180</v>
      </c>
      <c r="H40" s="140">
        <v>4357</v>
      </c>
      <c r="I40" s="115">
        <v>-652</v>
      </c>
      <c r="J40" s="116">
        <v>-14.964425063116824</v>
      </c>
    </row>
    <row r="41" spans="1:10" s="110" customFormat="1" ht="13.5" customHeight="1" x14ac:dyDescent="0.2">
      <c r="A41" s="118"/>
      <c r="B41" s="121" t="s">
        <v>109</v>
      </c>
      <c r="C41" s="113">
        <v>39.620157954118092</v>
      </c>
      <c r="D41" s="115">
        <v>8428</v>
      </c>
      <c r="E41" s="114">
        <v>9007</v>
      </c>
      <c r="F41" s="114">
        <v>9035</v>
      </c>
      <c r="G41" s="114">
        <v>9210</v>
      </c>
      <c r="H41" s="140">
        <v>9668</v>
      </c>
      <c r="I41" s="115">
        <v>-1240</v>
      </c>
      <c r="J41" s="116">
        <v>-12.825817128671908</v>
      </c>
    </row>
    <row r="42" spans="1:10" s="110" customFormat="1" ht="13.5" customHeight="1" x14ac:dyDescent="0.2">
      <c r="A42" s="118"/>
      <c r="B42" s="121" t="s">
        <v>110</v>
      </c>
      <c r="C42" s="113">
        <v>22.075968409176383</v>
      </c>
      <c r="D42" s="115">
        <v>4696</v>
      </c>
      <c r="E42" s="114">
        <v>4787</v>
      </c>
      <c r="F42" s="114">
        <v>4815</v>
      </c>
      <c r="G42" s="114">
        <v>4924</v>
      </c>
      <c r="H42" s="140">
        <v>5082</v>
      </c>
      <c r="I42" s="115">
        <v>-386</v>
      </c>
      <c r="J42" s="116">
        <v>-7.5954348681621413</v>
      </c>
    </row>
    <row r="43" spans="1:10" s="110" customFormat="1" ht="13.5" customHeight="1" x14ac:dyDescent="0.2">
      <c r="A43" s="120"/>
      <c r="B43" s="121" t="s">
        <v>111</v>
      </c>
      <c r="C43" s="113">
        <v>20.886611508085746</v>
      </c>
      <c r="D43" s="115">
        <v>4443</v>
      </c>
      <c r="E43" s="114">
        <v>4540</v>
      </c>
      <c r="F43" s="114">
        <v>4483</v>
      </c>
      <c r="G43" s="114">
        <v>4414</v>
      </c>
      <c r="H43" s="140">
        <v>4507</v>
      </c>
      <c r="I43" s="115">
        <v>-64</v>
      </c>
      <c r="J43" s="116">
        <v>-1.4200133126248058</v>
      </c>
    </row>
    <row r="44" spans="1:10" s="110" customFormat="1" ht="13.5" customHeight="1" x14ac:dyDescent="0.2">
      <c r="A44" s="120"/>
      <c r="B44" s="121" t="s">
        <v>112</v>
      </c>
      <c r="C44" s="113">
        <v>2.0167356148928168</v>
      </c>
      <c r="D44" s="115">
        <v>429</v>
      </c>
      <c r="E44" s="114">
        <v>449</v>
      </c>
      <c r="F44" s="114">
        <v>450</v>
      </c>
      <c r="G44" s="114">
        <v>388</v>
      </c>
      <c r="H44" s="140">
        <v>384</v>
      </c>
      <c r="I44" s="115">
        <v>45</v>
      </c>
      <c r="J44" s="116">
        <v>11.71875</v>
      </c>
    </row>
    <row r="45" spans="1:10" s="110" customFormat="1" ht="13.5" customHeight="1" x14ac:dyDescent="0.2">
      <c r="A45" s="118" t="s">
        <v>113</v>
      </c>
      <c r="B45" s="122" t="s">
        <v>116</v>
      </c>
      <c r="C45" s="113">
        <v>82.874200827378715</v>
      </c>
      <c r="D45" s="115">
        <v>17629</v>
      </c>
      <c r="E45" s="114">
        <v>18351</v>
      </c>
      <c r="F45" s="114">
        <v>18248</v>
      </c>
      <c r="G45" s="114">
        <v>18827</v>
      </c>
      <c r="H45" s="140">
        <v>19536</v>
      </c>
      <c r="I45" s="115">
        <v>-1907</v>
      </c>
      <c r="J45" s="116">
        <v>-9.7614660114660108</v>
      </c>
    </row>
    <row r="46" spans="1:10" s="110" customFormat="1" ht="13.5" customHeight="1" x14ac:dyDescent="0.2">
      <c r="A46" s="118"/>
      <c r="B46" s="119" t="s">
        <v>117</v>
      </c>
      <c r="C46" s="113">
        <v>16.580481383978938</v>
      </c>
      <c r="D46" s="115">
        <v>3527</v>
      </c>
      <c r="E46" s="114">
        <v>3792</v>
      </c>
      <c r="F46" s="114">
        <v>3731</v>
      </c>
      <c r="G46" s="114">
        <v>3778</v>
      </c>
      <c r="H46" s="140">
        <v>3962</v>
      </c>
      <c r="I46" s="115">
        <v>-435</v>
      </c>
      <c r="J46" s="116">
        <v>-10.979303382130237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10829</v>
      </c>
      <c r="E48" s="114">
        <v>11274</v>
      </c>
      <c r="F48" s="114">
        <v>11247</v>
      </c>
      <c r="G48" s="114">
        <v>10872</v>
      </c>
      <c r="H48" s="140">
        <v>11042</v>
      </c>
      <c r="I48" s="115">
        <v>-213</v>
      </c>
      <c r="J48" s="116">
        <v>-1.9289983698605324</v>
      </c>
    </row>
    <row r="49" spans="1:12" s="110" customFormat="1" ht="13.5" customHeight="1" x14ac:dyDescent="0.2">
      <c r="A49" s="118" t="s">
        <v>105</v>
      </c>
      <c r="B49" s="119" t="s">
        <v>106</v>
      </c>
      <c r="C49" s="113">
        <v>43.429679564133345</v>
      </c>
      <c r="D49" s="115">
        <v>4703</v>
      </c>
      <c r="E49" s="114">
        <v>4914</v>
      </c>
      <c r="F49" s="114">
        <v>4943</v>
      </c>
      <c r="G49" s="114">
        <v>4721</v>
      </c>
      <c r="H49" s="140">
        <v>4854</v>
      </c>
      <c r="I49" s="115">
        <v>-151</v>
      </c>
      <c r="J49" s="116">
        <v>-3.1108364235681911</v>
      </c>
    </row>
    <row r="50" spans="1:12" s="110" customFormat="1" ht="13.5" customHeight="1" x14ac:dyDescent="0.2">
      <c r="A50" s="120"/>
      <c r="B50" s="119" t="s">
        <v>107</v>
      </c>
      <c r="C50" s="113">
        <v>56.570320435866655</v>
      </c>
      <c r="D50" s="115">
        <v>6126</v>
      </c>
      <c r="E50" s="114">
        <v>6360</v>
      </c>
      <c r="F50" s="114">
        <v>6304</v>
      </c>
      <c r="G50" s="114">
        <v>6151</v>
      </c>
      <c r="H50" s="140">
        <v>6188</v>
      </c>
      <c r="I50" s="115">
        <v>-62</v>
      </c>
      <c r="J50" s="116">
        <v>-1.0019392372333549</v>
      </c>
    </row>
    <row r="51" spans="1:12" s="110" customFormat="1" ht="13.5" customHeight="1" x14ac:dyDescent="0.2">
      <c r="A51" s="118" t="s">
        <v>105</v>
      </c>
      <c r="B51" s="121" t="s">
        <v>108</v>
      </c>
      <c r="C51" s="113">
        <v>11.644657863145259</v>
      </c>
      <c r="D51" s="115">
        <v>1261</v>
      </c>
      <c r="E51" s="114">
        <v>1439</v>
      </c>
      <c r="F51" s="114">
        <v>1424</v>
      </c>
      <c r="G51" s="114">
        <v>1284</v>
      </c>
      <c r="H51" s="140">
        <v>1315</v>
      </c>
      <c r="I51" s="115">
        <v>-54</v>
      </c>
      <c r="J51" s="116">
        <v>-4.1064638783269958</v>
      </c>
    </row>
    <row r="52" spans="1:12" s="110" customFormat="1" ht="13.5" customHeight="1" x14ac:dyDescent="0.2">
      <c r="A52" s="118"/>
      <c r="B52" s="121" t="s">
        <v>109</v>
      </c>
      <c r="C52" s="113">
        <v>70.301966940622407</v>
      </c>
      <c r="D52" s="115">
        <v>7613</v>
      </c>
      <c r="E52" s="114">
        <v>7870</v>
      </c>
      <c r="F52" s="114">
        <v>7864</v>
      </c>
      <c r="G52" s="114">
        <v>7737</v>
      </c>
      <c r="H52" s="140">
        <v>7841</v>
      </c>
      <c r="I52" s="115">
        <v>-228</v>
      </c>
      <c r="J52" s="116">
        <v>-2.9077923734217572</v>
      </c>
    </row>
    <row r="53" spans="1:12" s="110" customFormat="1" ht="13.5" customHeight="1" x14ac:dyDescent="0.2">
      <c r="A53" s="118"/>
      <c r="B53" s="121" t="s">
        <v>110</v>
      </c>
      <c r="C53" s="113">
        <v>16.917536245267339</v>
      </c>
      <c r="D53" s="115">
        <v>1832</v>
      </c>
      <c r="E53" s="114">
        <v>1853</v>
      </c>
      <c r="F53" s="114">
        <v>1845</v>
      </c>
      <c r="G53" s="114">
        <v>1747</v>
      </c>
      <c r="H53" s="140">
        <v>1775</v>
      </c>
      <c r="I53" s="115">
        <v>57</v>
      </c>
      <c r="J53" s="116">
        <v>3.211267605633803</v>
      </c>
    </row>
    <row r="54" spans="1:12" s="110" customFormat="1" ht="13.5" customHeight="1" x14ac:dyDescent="0.2">
      <c r="A54" s="120"/>
      <c r="B54" s="121" t="s">
        <v>111</v>
      </c>
      <c r="C54" s="113">
        <v>1.1358389509650013</v>
      </c>
      <c r="D54" s="115">
        <v>123</v>
      </c>
      <c r="E54" s="114">
        <v>112</v>
      </c>
      <c r="F54" s="114">
        <v>114</v>
      </c>
      <c r="G54" s="114">
        <v>104</v>
      </c>
      <c r="H54" s="140">
        <v>111</v>
      </c>
      <c r="I54" s="115">
        <v>12</v>
      </c>
      <c r="J54" s="116">
        <v>10.810810810810811</v>
      </c>
    </row>
    <row r="55" spans="1:12" s="110" customFormat="1" ht="13.5" customHeight="1" x14ac:dyDescent="0.2">
      <c r="A55" s="120"/>
      <c r="B55" s="121" t="s">
        <v>112</v>
      </c>
      <c r="C55" s="113">
        <v>0.38784744667097609</v>
      </c>
      <c r="D55" s="115">
        <v>42</v>
      </c>
      <c r="E55" s="114">
        <v>34</v>
      </c>
      <c r="F55" s="114">
        <v>37</v>
      </c>
      <c r="G55" s="114">
        <v>28</v>
      </c>
      <c r="H55" s="140">
        <v>35</v>
      </c>
      <c r="I55" s="115">
        <v>7</v>
      </c>
      <c r="J55" s="116">
        <v>20</v>
      </c>
    </row>
    <row r="56" spans="1:12" s="110" customFormat="1" ht="13.5" customHeight="1" x14ac:dyDescent="0.2">
      <c r="A56" s="118" t="s">
        <v>113</v>
      </c>
      <c r="B56" s="122" t="s">
        <v>116</v>
      </c>
      <c r="C56" s="113">
        <v>85.400313971742548</v>
      </c>
      <c r="D56" s="115">
        <v>9248</v>
      </c>
      <c r="E56" s="114">
        <v>9585</v>
      </c>
      <c r="F56" s="114">
        <v>9598</v>
      </c>
      <c r="G56" s="114">
        <v>9299</v>
      </c>
      <c r="H56" s="140">
        <v>9495</v>
      </c>
      <c r="I56" s="115">
        <v>-247</v>
      </c>
      <c r="J56" s="116">
        <v>-2.6013691416535019</v>
      </c>
    </row>
    <row r="57" spans="1:12" s="110" customFormat="1" ht="13.5" customHeight="1" x14ac:dyDescent="0.2">
      <c r="A57" s="142"/>
      <c r="B57" s="124" t="s">
        <v>117</v>
      </c>
      <c r="C57" s="125">
        <v>14.581217102225505</v>
      </c>
      <c r="D57" s="143">
        <v>1579</v>
      </c>
      <c r="E57" s="144">
        <v>1687</v>
      </c>
      <c r="F57" s="144">
        <v>1647</v>
      </c>
      <c r="G57" s="144">
        <v>1572</v>
      </c>
      <c r="H57" s="145">
        <v>1546</v>
      </c>
      <c r="I57" s="143">
        <v>33</v>
      </c>
      <c r="J57" s="146">
        <v>2.1345407503234153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126757</v>
      </c>
      <c r="E12" s="236">
        <v>127696</v>
      </c>
      <c r="F12" s="114">
        <v>127959</v>
      </c>
      <c r="G12" s="114">
        <v>125743</v>
      </c>
      <c r="H12" s="140">
        <v>125738</v>
      </c>
      <c r="I12" s="115">
        <v>1019</v>
      </c>
      <c r="J12" s="116">
        <v>0.81041530802144146</v>
      </c>
    </row>
    <row r="13" spans="1:15" s="110" customFormat="1" ht="12" customHeight="1" x14ac:dyDescent="0.2">
      <c r="A13" s="118" t="s">
        <v>105</v>
      </c>
      <c r="B13" s="119" t="s">
        <v>106</v>
      </c>
      <c r="C13" s="113">
        <v>54.697570942827618</v>
      </c>
      <c r="D13" s="115">
        <v>69333</v>
      </c>
      <c r="E13" s="114">
        <v>69869</v>
      </c>
      <c r="F13" s="114">
        <v>70364</v>
      </c>
      <c r="G13" s="114">
        <v>68982</v>
      </c>
      <c r="H13" s="140">
        <v>68951</v>
      </c>
      <c r="I13" s="115">
        <v>382</v>
      </c>
      <c r="J13" s="116">
        <v>0.554016620498615</v>
      </c>
    </row>
    <row r="14" spans="1:15" s="110" customFormat="1" ht="12" customHeight="1" x14ac:dyDescent="0.2">
      <c r="A14" s="118"/>
      <c r="B14" s="119" t="s">
        <v>107</v>
      </c>
      <c r="C14" s="113">
        <v>45.302429057172382</v>
      </c>
      <c r="D14" s="115">
        <v>57424</v>
      </c>
      <c r="E14" s="114">
        <v>57827</v>
      </c>
      <c r="F14" s="114">
        <v>57595</v>
      </c>
      <c r="G14" s="114">
        <v>56761</v>
      </c>
      <c r="H14" s="140">
        <v>56787</v>
      </c>
      <c r="I14" s="115">
        <v>637</v>
      </c>
      <c r="J14" s="116">
        <v>1.1217356085019459</v>
      </c>
    </row>
    <row r="15" spans="1:15" s="110" customFormat="1" ht="12" customHeight="1" x14ac:dyDescent="0.2">
      <c r="A15" s="118" t="s">
        <v>105</v>
      </c>
      <c r="B15" s="121" t="s">
        <v>108</v>
      </c>
      <c r="C15" s="113">
        <v>9.7572520649747148</v>
      </c>
      <c r="D15" s="115">
        <v>12368</v>
      </c>
      <c r="E15" s="114">
        <v>12999</v>
      </c>
      <c r="F15" s="114">
        <v>13155</v>
      </c>
      <c r="G15" s="114">
        <v>11941</v>
      </c>
      <c r="H15" s="140">
        <v>12246</v>
      </c>
      <c r="I15" s="115">
        <v>122</v>
      </c>
      <c r="J15" s="116">
        <v>0.99624367140290704</v>
      </c>
    </row>
    <row r="16" spans="1:15" s="110" customFormat="1" ht="12" customHeight="1" x14ac:dyDescent="0.2">
      <c r="A16" s="118"/>
      <c r="B16" s="121" t="s">
        <v>109</v>
      </c>
      <c r="C16" s="113">
        <v>68.218717703953232</v>
      </c>
      <c r="D16" s="115">
        <v>86472</v>
      </c>
      <c r="E16" s="114">
        <v>86905</v>
      </c>
      <c r="F16" s="114">
        <v>87241</v>
      </c>
      <c r="G16" s="114">
        <v>86665</v>
      </c>
      <c r="H16" s="140">
        <v>86722</v>
      </c>
      <c r="I16" s="115">
        <v>-250</v>
      </c>
      <c r="J16" s="116">
        <v>-0.28827748437536033</v>
      </c>
    </row>
    <row r="17" spans="1:10" s="110" customFormat="1" ht="12" customHeight="1" x14ac:dyDescent="0.2">
      <c r="A17" s="118"/>
      <c r="B17" s="121" t="s">
        <v>110</v>
      </c>
      <c r="C17" s="113">
        <v>20.846974920517209</v>
      </c>
      <c r="D17" s="115">
        <v>26425</v>
      </c>
      <c r="E17" s="114">
        <v>26265</v>
      </c>
      <c r="F17" s="114">
        <v>26064</v>
      </c>
      <c r="G17" s="114">
        <v>25718</v>
      </c>
      <c r="H17" s="140">
        <v>25371</v>
      </c>
      <c r="I17" s="115">
        <v>1054</v>
      </c>
      <c r="J17" s="116">
        <v>4.1543494541011388</v>
      </c>
    </row>
    <row r="18" spans="1:10" s="110" customFormat="1" ht="12" customHeight="1" x14ac:dyDescent="0.2">
      <c r="A18" s="120"/>
      <c r="B18" s="121" t="s">
        <v>111</v>
      </c>
      <c r="C18" s="113">
        <v>1.1770553105548411</v>
      </c>
      <c r="D18" s="115">
        <v>1492</v>
      </c>
      <c r="E18" s="114">
        <v>1527</v>
      </c>
      <c r="F18" s="114">
        <v>1499</v>
      </c>
      <c r="G18" s="114">
        <v>1419</v>
      </c>
      <c r="H18" s="140">
        <v>1399</v>
      </c>
      <c r="I18" s="115">
        <v>93</v>
      </c>
      <c r="J18" s="116">
        <v>6.6476054324517513</v>
      </c>
    </row>
    <row r="19" spans="1:10" s="110" customFormat="1" ht="12" customHeight="1" x14ac:dyDescent="0.2">
      <c r="A19" s="120"/>
      <c r="B19" s="121" t="s">
        <v>112</v>
      </c>
      <c r="C19" s="113">
        <v>0.38577751130115101</v>
      </c>
      <c r="D19" s="115">
        <v>489</v>
      </c>
      <c r="E19" s="114">
        <v>498</v>
      </c>
      <c r="F19" s="114">
        <v>476</v>
      </c>
      <c r="G19" s="114">
        <v>388</v>
      </c>
      <c r="H19" s="140">
        <v>376</v>
      </c>
      <c r="I19" s="115">
        <v>113</v>
      </c>
      <c r="J19" s="116">
        <v>30.053191489361701</v>
      </c>
    </row>
    <row r="20" spans="1:10" s="110" customFormat="1" ht="12" customHeight="1" x14ac:dyDescent="0.2">
      <c r="A20" s="118" t="s">
        <v>113</v>
      </c>
      <c r="B20" s="119" t="s">
        <v>181</v>
      </c>
      <c r="C20" s="113">
        <v>70.874981263362187</v>
      </c>
      <c r="D20" s="115">
        <v>89839</v>
      </c>
      <c r="E20" s="114">
        <v>90663</v>
      </c>
      <c r="F20" s="114">
        <v>91256</v>
      </c>
      <c r="G20" s="114">
        <v>89363</v>
      </c>
      <c r="H20" s="140">
        <v>89761</v>
      </c>
      <c r="I20" s="115">
        <v>78</v>
      </c>
      <c r="J20" s="116">
        <v>8.6897427613328734E-2</v>
      </c>
    </row>
    <row r="21" spans="1:10" s="110" customFormat="1" ht="12" customHeight="1" x14ac:dyDescent="0.2">
      <c r="A21" s="118"/>
      <c r="B21" s="119" t="s">
        <v>182</v>
      </c>
      <c r="C21" s="113">
        <v>29.12501873663782</v>
      </c>
      <c r="D21" s="115">
        <v>36918</v>
      </c>
      <c r="E21" s="114">
        <v>37033</v>
      </c>
      <c r="F21" s="114">
        <v>36703</v>
      </c>
      <c r="G21" s="114">
        <v>36380</v>
      </c>
      <c r="H21" s="140">
        <v>35977</v>
      </c>
      <c r="I21" s="115">
        <v>941</v>
      </c>
      <c r="J21" s="116">
        <v>2.6155599410734638</v>
      </c>
    </row>
    <row r="22" spans="1:10" s="110" customFormat="1" ht="12" customHeight="1" x14ac:dyDescent="0.2">
      <c r="A22" s="118" t="s">
        <v>113</v>
      </c>
      <c r="B22" s="119" t="s">
        <v>116</v>
      </c>
      <c r="C22" s="113">
        <v>86.604290098377206</v>
      </c>
      <c r="D22" s="115">
        <v>109777</v>
      </c>
      <c r="E22" s="114">
        <v>110818</v>
      </c>
      <c r="F22" s="114">
        <v>111106</v>
      </c>
      <c r="G22" s="114">
        <v>109445</v>
      </c>
      <c r="H22" s="140">
        <v>109690</v>
      </c>
      <c r="I22" s="115">
        <v>87</v>
      </c>
      <c r="J22" s="116">
        <v>7.9314431579907016E-2</v>
      </c>
    </row>
    <row r="23" spans="1:10" s="110" customFormat="1" ht="12" customHeight="1" x14ac:dyDescent="0.2">
      <c r="A23" s="118"/>
      <c r="B23" s="119" t="s">
        <v>117</v>
      </c>
      <c r="C23" s="113">
        <v>13.307351862224571</v>
      </c>
      <c r="D23" s="115">
        <v>16868</v>
      </c>
      <c r="E23" s="114">
        <v>16763</v>
      </c>
      <c r="F23" s="114">
        <v>16743</v>
      </c>
      <c r="G23" s="114">
        <v>16191</v>
      </c>
      <c r="H23" s="140">
        <v>15936</v>
      </c>
      <c r="I23" s="115">
        <v>932</v>
      </c>
      <c r="J23" s="116">
        <v>5.8483935742971891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137423</v>
      </c>
      <c r="E64" s="236">
        <v>138043</v>
      </c>
      <c r="F64" s="236">
        <v>138091</v>
      </c>
      <c r="G64" s="236">
        <v>135640</v>
      </c>
      <c r="H64" s="140">
        <v>135347</v>
      </c>
      <c r="I64" s="115">
        <v>2076</v>
      </c>
      <c r="J64" s="116">
        <v>1.5338352530902051</v>
      </c>
    </row>
    <row r="65" spans="1:12" s="110" customFormat="1" ht="12" customHeight="1" x14ac:dyDescent="0.2">
      <c r="A65" s="118" t="s">
        <v>105</v>
      </c>
      <c r="B65" s="119" t="s">
        <v>106</v>
      </c>
      <c r="C65" s="113">
        <v>54.514891975870121</v>
      </c>
      <c r="D65" s="235">
        <v>74916</v>
      </c>
      <c r="E65" s="236">
        <v>75285</v>
      </c>
      <c r="F65" s="236">
        <v>75594</v>
      </c>
      <c r="G65" s="236">
        <v>74117</v>
      </c>
      <c r="H65" s="140">
        <v>73735</v>
      </c>
      <c r="I65" s="115">
        <v>1181</v>
      </c>
      <c r="J65" s="116">
        <v>1.6016816979724691</v>
      </c>
    </row>
    <row r="66" spans="1:12" s="110" customFormat="1" ht="12" customHeight="1" x14ac:dyDescent="0.2">
      <c r="A66" s="118"/>
      <c r="B66" s="119" t="s">
        <v>107</v>
      </c>
      <c r="C66" s="113">
        <v>45.485108024129879</v>
      </c>
      <c r="D66" s="235">
        <v>62507</v>
      </c>
      <c r="E66" s="236">
        <v>62758</v>
      </c>
      <c r="F66" s="236">
        <v>62497</v>
      </c>
      <c r="G66" s="236">
        <v>61523</v>
      </c>
      <c r="H66" s="140">
        <v>61612</v>
      </c>
      <c r="I66" s="115">
        <v>895</v>
      </c>
      <c r="J66" s="116">
        <v>1.4526390962799454</v>
      </c>
    </row>
    <row r="67" spans="1:12" s="110" customFormat="1" ht="12" customHeight="1" x14ac:dyDescent="0.2">
      <c r="A67" s="118" t="s">
        <v>105</v>
      </c>
      <c r="B67" s="121" t="s">
        <v>108</v>
      </c>
      <c r="C67" s="113">
        <v>9.5857316460854438</v>
      </c>
      <c r="D67" s="235">
        <v>13173</v>
      </c>
      <c r="E67" s="236">
        <v>13789</v>
      </c>
      <c r="F67" s="236">
        <v>13974</v>
      </c>
      <c r="G67" s="236">
        <v>12625</v>
      </c>
      <c r="H67" s="140">
        <v>12912</v>
      </c>
      <c r="I67" s="115">
        <v>261</v>
      </c>
      <c r="J67" s="116">
        <v>2.0213754646840147</v>
      </c>
    </row>
    <row r="68" spans="1:12" s="110" customFormat="1" ht="12" customHeight="1" x14ac:dyDescent="0.2">
      <c r="A68" s="118"/>
      <c r="B68" s="121" t="s">
        <v>109</v>
      </c>
      <c r="C68" s="113">
        <v>68.20110170786549</v>
      </c>
      <c r="D68" s="235">
        <v>93724</v>
      </c>
      <c r="E68" s="236">
        <v>93902</v>
      </c>
      <c r="F68" s="236">
        <v>94102</v>
      </c>
      <c r="G68" s="236">
        <v>93515</v>
      </c>
      <c r="H68" s="140">
        <v>93436</v>
      </c>
      <c r="I68" s="115">
        <v>288</v>
      </c>
      <c r="J68" s="116">
        <v>0.30823237296117129</v>
      </c>
    </row>
    <row r="69" spans="1:12" s="110" customFormat="1" ht="12" customHeight="1" x14ac:dyDescent="0.2">
      <c r="A69" s="118"/>
      <c r="B69" s="121" t="s">
        <v>110</v>
      </c>
      <c r="C69" s="113">
        <v>20.968833455826172</v>
      </c>
      <c r="D69" s="235">
        <v>28816</v>
      </c>
      <c r="E69" s="236">
        <v>28653</v>
      </c>
      <c r="F69" s="236">
        <v>28368</v>
      </c>
      <c r="G69" s="236">
        <v>27947</v>
      </c>
      <c r="H69" s="140">
        <v>27494</v>
      </c>
      <c r="I69" s="115">
        <v>1322</v>
      </c>
      <c r="J69" s="116">
        <v>4.8083218156688732</v>
      </c>
    </row>
    <row r="70" spans="1:12" s="110" customFormat="1" ht="12" customHeight="1" x14ac:dyDescent="0.2">
      <c r="A70" s="120"/>
      <c r="B70" s="121" t="s">
        <v>111</v>
      </c>
      <c r="C70" s="113">
        <v>1.2443331902228885</v>
      </c>
      <c r="D70" s="235">
        <v>1710</v>
      </c>
      <c r="E70" s="236">
        <v>1699</v>
      </c>
      <c r="F70" s="236">
        <v>1647</v>
      </c>
      <c r="G70" s="236">
        <v>1553</v>
      </c>
      <c r="H70" s="140">
        <v>1505</v>
      </c>
      <c r="I70" s="115">
        <v>205</v>
      </c>
      <c r="J70" s="116">
        <v>13.621262458471762</v>
      </c>
    </row>
    <row r="71" spans="1:12" s="110" customFormat="1" ht="12" customHeight="1" x14ac:dyDescent="0.2">
      <c r="A71" s="120"/>
      <c r="B71" s="121" t="s">
        <v>112</v>
      </c>
      <c r="C71" s="113">
        <v>0.39003660231547849</v>
      </c>
      <c r="D71" s="235">
        <v>536</v>
      </c>
      <c r="E71" s="236">
        <v>519</v>
      </c>
      <c r="F71" s="236">
        <v>488</v>
      </c>
      <c r="G71" s="236">
        <v>412</v>
      </c>
      <c r="H71" s="140">
        <v>387</v>
      </c>
      <c r="I71" s="115">
        <v>149</v>
      </c>
      <c r="J71" s="116">
        <v>38.501291989664082</v>
      </c>
    </row>
    <row r="72" spans="1:12" s="110" customFormat="1" ht="12" customHeight="1" x14ac:dyDescent="0.2">
      <c r="A72" s="118" t="s">
        <v>113</v>
      </c>
      <c r="B72" s="119" t="s">
        <v>181</v>
      </c>
      <c r="C72" s="113">
        <v>71.803118837458072</v>
      </c>
      <c r="D72" s="235">
        <v>98674</v>
      </c>
      <c r="E72" s="236">
        <v>99295</v>
      </c>
      <c r="F72" s="236">
        <v>99752</v>
      </c>
      <c r="G72" s="236">
        <v>97812</v>
      </c>
      <c r="H72" s="140">
        <v>98005</v>
      </c>
      <c r="I72" s="115">
        <v>669</v>
      </c>
      <c r="J72" s="116">
        <v>0.68261823376358344</v>
      </c>
    </row>
    <row r="73" spans="1:12" s="110" customFormat="1" ht="12" customHeight="1" x14ac:dyDescent="0.2">
      <c r="A73" s="118"/>
      <c r="B73" s="119" t="s">
        <v>182</v>
      </c>
      <c r="C73" s="113">
        <v>28.196881162541931</v>
      </c>
      <c r="D73" s="115">
        <v>38749</v>
      </c>
      <c r="E73" s="114">
        <v>38748</v>
      </c>
      <c r="F73" s="114">
        <v>38339</v>
      </c>
      <c r="G73" s="114">
        <v>37828</v>
      </c>
      <c r="H73" s="140">
        <v>37342</v>
      </c>
      <c r="I73" s="115">
        <v>1407</v>
      </c>
      <c r="J73" s="116">
        <v>3.7678753146590971</v>
      </c>
    </row>
    <row r="74" spans="1:12" s="110" customFormat="1" ht="12" customHeight="1" x14ac:dyDescent="0.2">
      <c r="A74" s="118" t="s">
        <v>113</v>
      </c>
      <c r="B74" s="119" t="s">
        <v>116</v>
      </c>
      <c r="C74" s="113">
        <v>87.076399147158767</v>
      </c>
      <c r="D74" s="115">
        <v>119663</v>
      </c>
      <c r="E74" s="114">
        <v>120468</v>
      </c>
      <c r="F74" s="114">
        <v>120828</v>
      </c>
      <c r="G74" s="114">
        <v>118981</v>
      </c>
      <c r="H74" s="140">
        <v>119063</v>
      </c>
      <c r="I74" s="115">
        <v>600</v>
      </c>
      <c r="J74" s="116">
        <v>0.50393489161200378</v>
      </c>
    </row>
    <row r="75" spans="1:12" s="110" customFormat="1" ht="12" customHeight="1" x14ac:dyDescent="0.2">
      <c r="A75" s="142"/>
      <c r="B75" s="124" t="s">
        <v>117</v>
      </c>
      <c r="C75" s="125">
        <v>12.834096184772564</v>
      </c>
      <c r="D75" s="143">
        <v>17637</v>
      </c>
      <c r="E75" s="144">
        <v>17451</v>
      </c>
      <c r="F75" s="144">
        <v>17136</v>
      </c>
      <c r="G75" s="144">
        <v>16534</v>
      </c>
      <c r="H75" s="145">
        <v>16162</v>
      </c>
      <c r="I75" s="143">
        <v>1475</v>
      </c>
      <c r="J75" s="146">
        <v>9.1263457492884541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126757</v>
      </c>
      <c r="G11" s="114">
        <v>127696</v>
      </c>
      <c r="H11" s="114">
        <v>127959</v>
      </c>
      <c r="I11" s="114">
        <v>125743</v>
      </c>
      <c r="J11" s="140">
        <v>125738</v>
      </c>
      <c r="K11" s="114">
        <v>1019</v>
      </c>
      <c r="L11" s="116">
        <v>0.81041530802144146</v>
      </c>
    </row>
    <row r="12" spans="1:17" s="110" customFormat="1" ht="24.95" customHeight="1" x14ac:dyDescent="0.2">
      <c r="A12" s="604" t="s">
        <v>185</v>
      </c>
      <c r="B12" s="605"/>
      <c r="C12" s="605"/>
      <c r="D12" s="606"/>
      <c r="E12" s="113">
        <v>54.697570942827618</v>
      </c>
      <c r="F12" s="115">
        <v>69333</v>
      </c>
      <c r="G12" s="114">
        <v>69869</v>
      </c>
      <c r="H12" s="114">
        <v>70364</v>
      </c>
      <c r="I12" s="114">
        <v>68982</v>
      </c>
      <c r="J12" s="140">
        <v>68951</v>
      </c>
      <c r="K12" s="114">
        <v>382</v>
      </c>
      <c r="L12" s="116">
        <v>0.554016620498615</v>
      </c>
    </row>
    <row r="13" spans="1:17" s="110" customFormat="1" ht="15" customHeight="1" x14ac:dyDescent="0.2">
      <c r="A13" s="120"/>
      <c r="B13" s="612" t="s">
        <v>107</v>
      </c>
      <c r="C13" s="612"/>
      <c r="E13" s="113">
        <v>45.302429057172382</v>
      </c>
      <c r="F13" s="115">
        <v>57424</v>
      </c>
      <c r="G13" s="114">
        <v>57827</v>
      </c>
      <c r="H13" s="114">
        <v>57595</v>
      </c>
      <c r="I13" s="114">
        <v>56761</v>
      </c>
      <c r="J13" s="140">
        <v>56787</v>
      </c>
      <c r="K13" s="114">
        <v>637</v>
      </c>
      <c r="L13" s="116">
        <v>1.1217356085019459</v>
      </c>
    </row>
    <row r="14" spans="1:17" s="110" customFormat="1" ht="24.95" customHeight="1" x14ac:dyDescent="0.2">
      <c r="A14" s="604" t="s">
        <v>186</v>
      </c>
      <c r="B14" s="605"/>
      <c r="C14" s="605"/>
      <c r="D14" s="606"/>
      <c r="E14" s="113">
        <v>9.7572520649747148</v>
      </c>
      <c r="F14" s="115">
        <v>12368</v>
      </c>
      <c r="G14" s="114">
        <v>12999</v>
      </c>
      <c r="H14" s="114">
        <v>13155</v>
      </c>
      <c r="I14" s="114">
        <v>11941</v>
      </c>
      <c r="J14" s="140">
        <v>12246</v>
      </c>
      <c r="K14" s="114">
        <v>122</v>
      </c>
      <c r="L14" s="116">
        <v>0.99624367140290704</v>
      </c>
    </row>
    <row r="15" spans="1:17" s="110" customFormat="1" ht="15" customHeight="1" x14ac:dyDescent="0.2">
      <c r="A15" s="120"/>
      <c r="B15" s="119"/>
      <c r="C15" s="258" t="s">
        <v>106</v>
      </c>
      <c r="E15" s="113">
        <v>55.34443725743855</v>
      </c>
      <c r="F15" s="115">
        <v>6845</v>
      </c>
      <c r="G15" s="114">
        <v>7156</v>
      </c>
      <c r="H15" s="114">
        <v>7348</v>
      </c>
      <c r="I15" s="114">
        <v>6596</v>
      </c>
      <c r="J15" s="140">
        <v>6766</v>
      </c>
      <c r="K15" s="114">
        <v>79</v>
      </c>
      <c r="L15" s="116">
        <v>1.1676027194797518</v>
      </c>
    </row>
    <row r="16" spans="1:17" s="110" customFormat="1" ht="15" customHeight="1" x14ac:dyDescent="0.2">
      <c r="A16" s="120"/>
      <c r="B16" s="119"/>
      <c r="C16" s="258" t="s">
        <v>107</v>
      </c>
      <c r="E16" s="113">
        <v>44.65556274256145</v>
      </c>
      <c r="F16" s="115">
        <v>5523</v>
      </c>
      <c r="G16" s="114">
        <v>5843</v>
      </c>
      <c r="H16" s="114">
        <v>5807</v>
      </c>
      <c r="I16" s="114">
        <v>5345</v>
      </c>
      <c r="J16" s="140">
        <v>5480</v>
      </c>
      <c r="K16" s="114">
        <v>43</v>
      </c>
      <c r="L16" s="116">
        <v>0.78467153284671531</v>
      </c>
    </row>
    <row r="17" spans="1:12" s="110" customFormat="1" ht="15" customHeight="1" x14ac:dyDescent="0.2">
      <c r="A17" s="120"/>
      <c r="B17" s="121" t="s">
        <v>109</v>
      </c>
      <c r="C17" s="258"/>
      <c r="E17" s="113">
        <v>68.218717703953232</v>
      </c>
      <c r="F17" s="115">
        <v>86472</v>
      </c>
      <c r="G17" s="114">
        <v>86905</v>
      </c>
      <c r="H17" s="114">
        <v>87241</v>
      </c>
      <c r="I17" s="114">
        <v>86665</v>
      </c>
      <c r="J17" s="140">
        <v>86722</v>
      </c>
      <c r="K17" s="114">
        <v>-250</v>
      </c>
      <c r="L17" s="116">
        <v>-0.28827748437536033</v>
      </c>
    </row>
    <row r="18" spans="1:12" s="110" customFormat="1" ht="15" customHeight="1" x14ac:dyDescent="0.2">
      <c r="A18" s="120"/>
      <c r="B18" s="119"/>
      <c r="C18" s="258" t="s">
        <v>106</v>
      </c>
      <c r="E18" s="113">
        <v>54.842029789989823</v>
      </c>
      <c r="F18" s="115">
        <v>47423</v>
      </c>
      <c r="G18" s="114">
        <v>47661</v>
      </c>
      <c r="H18" s="114">
        <v>48066</v>
      </c>
      <c r="I18" s="114">
        <v>47694</v>
      </c>
      <c r="J18" s="140">
        <v>47698</v>
      </c>
      <c r="K18" s="114">
        <v>-275</v>
      </c>
      <c r="L18" s="116">
        <v>-0.57654408989894756</v>
      </c>
    </row>
    <row r="19" spans="1:12" s="110" customFormat="1" ht="15" customHeight="1" x14ac:dyDescent="0.2">
      <c r="A19" s="120"/>
      <c r="B19" s="119"/>
      <c r="C19" s="258" t="s">
        <v>107</v>
      </c>
      <c r="E19" s="113">
        <v>45.157970210010177</v>
      </c>
      <c r="F19" s="115">
        <v>39049</v>
      </c>
      <c r="G19" s="114">
        <v>39244</v>
      </c>
      <c r="H19" s="114">
        <v>39175</v>
      </c>
      <c r="I19" s="114">
        <v>38971</v>
      </c>
      <c r="J19" s="140">
        <v>39024</v>
      </c>
      <c r="K19" s="114">
        <v>25</v>
      </c>
      <c r="L19" s="116">
        <v>6.4063140631406321E-2</v>
      </c>
    </row>
    <row r="20" spans="1:12" s="110" customFormat="1" ht="15" customHeight="1" x14ac:dyDescent="0.2">
      <c r="A20" s="120"/>
      <c r="B20" s="121" t="s">
        <v>110</v>
      </c>
      <c r="C20" s="258"/>
      <c r="E20" s="113">
        <v>20.846974920517209</v>
      </c>
      <c r="F20" s="115">
        <v>26425</v>
      </c>
      <c r="G20" s="114">
        <v>26265</v>
      </c>
      <c r="H20" s="114">
        <v>26064</v>
      </c>
      <c r="I20" s="114">
        <v>25718</v>
      </c>
      <c r="J20" s="140">
        <v>25371</v>
      </c>
      <c r="K20" s="114">
        <v>1054</v>
      </c>
      <c r="L20" s="116">
        <v>4.1543494541011388</v>
      </c>
    </row>
    <row r="21" spans="1:12" s="110" customFormat="1" ht="15" customHeight="1" x14ac:dyDescent="0.2">
      <c r="A21" s="120"/>
      <c r="B21" s="119"/>
      <c r="C21" s="258" t="s">
        <v>106</v>
      </c>
      <c r="E21" s="113">
        <v>53.627246925260174</v>
      </c>
      <c r="F21" s="115">
        <v>14171</v>
      </c>
      <c r="G21" s="114">
        <v>14124</v>
      </c>
      <c r="H21" s="114">
        <v>14026</v>
      </c>
      <c r="I21" s="114">
        <v>13815</v>
      </c>
      <c r="J21" s="140">
        <v>13615</v>
      </c>
      <c r="K21" s="114">
        <v>556</v>
      </c>
      <c r="L21" s="116">
        <v>4.0837311788468602</v>
      </c>
    </row>
    <row r="22" spans="1:12" s="110" customFormat="1" ht="15" customHeight="1" x14ac:dyDescent="0.2">
      <c r="A22" s="120"/>
      <c r="B22" s="119"/>
      <c r="C22" s="258" t="s">
        <v>107</v>
      </c>
      <c r="E22" s="113">
        <v>46.372753074739826</v>
      </c>
      <c r="F22" s="115">
        <v>12254</v>
      </c>
      <c r="G22" s="114">
        <v>12141</v>
      </c>
      <c r="H22" s="114">
        <v>12038</v>
      </c>
      <c r="I22" s="114">
        <v>11903</v>
      </c>
      <c r="J22" s="140">
        <v>11756</v>
      </c>
      <c r="K22" s="114">
        <v>498</v>
      </c>
      <c r="L22" s="116">
        <v>4.2361347397073832</v>
      </c>
    </row>
    <row r="23" spans="1:12" s="110" customFormat="1" ht="15" customHeight="1" x14ac:dyDescent="0.2">
      <c r="A23" s="120"/>
      <c r="B23" s="121" t="s">
        <v>111</v>
      </c>
      <c r="C23" s="258"/>
      <c r="E23" s="113">
        <v>1.1770553105548411</v>
      </c>
      <c r="F23" s="115">
        <v>1492</v>
      </c>
      <c r="G23" s="114">
        <v>1527</v>
      </c>
      <c r="H23" s="114">
        <v>1499</v>
      </c>
      <c r="I23" s="114">
        <v>1419</v>
      </c>
      <c r="J23" s="140">
        <v>1399</v>
      </c>
      <c r="K23" s="114">
        <v>93</v>
      </c>
      <c r="L23" s="116">
        <v>6.6476054324517513</v>
      </c>
    </row>
    <row r="24" spans="1:12" s="110" customFormat="1" ht="15" customHeight="1" x14ac:dyDescent="0.2">
      <c r="A24" s="120"/>
      <c r="B24" s="119"/>
      <c r="C24" s="258" t="s">
        <v>106</v>
      </c>
      <c r="E24" s="113">
        <v>59.919571045576404</v>
      </c>
      <c r="F24" s="115">
        <v>894</v>
      </c>
      <c r="G24" s="114">
        <v>928</v>
      </c>
      <c r="H24" s="114">
        <v>924</v>
      </c>
      <c r="I24" s="114">
        <v>877</v>
      </c>
      <c r="J24" s="140">
        <v>872</v>
      </c>
      <c r="K24" s="114">
        <v>22</v>
      </c>
      <c r="L24" s="116">
        <v>2.522935779816514</v>
      </c>
    </row>
    <row r="25" spans="1:12" s="110" customFormat="1" ht="15" customHeight="1" x14ac:dyDescent="0.2">
      <c r="A25" s="120"/>
      <c r="B25" s="119"/>
      <c r="C25" s="258" t="s">
        <v>107</v>
      </c>
      <c r="E25" s="113">
        <v>40.080428954423596</v>
      </c>
      <c r="F25" s="115">
        <v>598</v>
      </c>
      <c r="G25" s="114">
        <v>599</v>
      </c>
      <c r="H25" s="114">
        <v>575</v>
      </c>
      <c r="I25" s="114">
        <v>542</v>
      </c>
      <c r="J25" s="140">
        <v>527</v>
      </c>
      <c r="K25" s="114">
        <v>71</v>
      </c>
      <c r="L25" s="116">
        <v>13.472485768500949</v>
      </c>
    </row>
    <row r="26" spans="1:12" s="110" customFormat="1" ht="15" customHeight="1" x14ac:dyDescent="0.2">
      <c r="A26" s="120"/>
      <c r="C26" s="121" t="s">
        <v>187</v>
      </c>
      <c r="D26" s="110" t="s">
        <v>188</v>
      </c>
      <c r="E26" s="113">
        <v>0.38577751130115101</v>
      </c>
      <c r="F26" s="115">
        <v>489</v>
      </c>
      <c r="G26" s="114">
        <v>498</v>
      </c>
      <c r="H26" s="114">
        <v>476</v>
      </c>
      <c r="I26" s="114">
        <v>388</v>
      </c>
      <c r="J26" s="140">
        <v>376</v>
      </c>
      <c r="K26" s="114">
        <v>113</v>
      </c>
      <c r="L26" s="116">
        <v>30.053191489361701</v>
      </c>
    </row>
    <row r="27" spans="1:12" s="110" customFormat="1" ht="15" customHeight="1" x14ac:dyDescent="0.2">
      <c r="A27" s="120"/>
      <c r="B27" s="119"/>
      <c r="D27" s="259" t="s">
        <v>106</v>
      </c>
      <c r="E27" s="113">
        <v>53.987730061349694</v>
      </c>
      <c r="F27" s="115">
        <v>264</v>
      </c>
      <c r="G27" s="114">
        <v>264</v>
      </c>
      <c r="H27" s="114">
        <v>263</v>
      </c>
      <c r="I27" s="114">
        <v>213</v>
      </c>
      <c r="J27" s="140">
        <v>203</v>
      </c>
      <c r="K27" s="114">
        <v>61</v>
      </c>
      <c r="L27" s="116">
        <v>30.049261083743843</v>
      </c>
    </row>
    <row r="28" spans="1:12" s="110" customFormat="1" ht="15" customHeight="1" x14ac:dyDescent="0.2">
      <c r="A28" s="120"/>
      <c r="B28" s="119"/>
      <c r="D28" s="259" t="s">
        <v>107</v>
      </c>
      <c r="E28" s="113">
        <v>46.012269938650306</v>
      </c>
      <c r="F28" s="115">
        <v>225</v>
      </c>
      <c r="G28" s="114">
        <v>234</v>
      </c>
      <c r="H28" s="114">
        <v>213</v>
      </c>
      <c r="I28" s="114">
        <v>175</v>
      </c>
      <c r="J28" s="140">
        <v>173</v>
      </c>
      <c r="K28" s="114">
        <v>52</v>
      </c>
      <c r="L28" s="116">
        <v>30.057803468208093</v>
      </c>
    </row>
    <row r="29" spans="1:12" s="110" customFormat="1" ht="24.95" customHeight="1" x14ac:dyDescent="0.2">
      <c r="A29" s="604" t="s">
        <v>189</v>
      </c>
      <c r="B29" s="605"/>
      <c r="C29" s="605"/>
      <c r="D29" s="606"/>
      <c r="E29" s="113">
        <v>86.604290098377206</v>
      </c>
      <c r="F29" s="115">
        <v>109777</v>
      </c>
      <c r="G29" s="114">
        <v>110818</v>
      </c>
      <c r="H29" s="114">
        <v>111106</v>
      </c>
      <c r="I29" s="114">
        <v>109445</v>
      </c>
      <c r="J29" s="140">
        <v>109690</v>
      </c>
      <c r="K29" s="114">
        <v>87</v>
      </c>
      <c r="L29" s="116">
        <v>7.9314431579907016E-2</v>
      </c>
    </row>
    <row r="30" spans="1:12" s="110" customFormat="1" ht="15" customHeight="1" x14ac:dyDescent="0.2">
      <c r="A30" s="120"/>
      <c r="B30" s="119"/>
      <c r="C30" s="258" t="s">
        <v>106</v>
      </c>
      <c r="E30" s="113">
        <v>53.186915291909962</v>
      </c>
      <c r="F30" s="115">
        <v>58387</v>
      </c>
      <c r="G30" s="114">
        <v>58999</v>
      </c>
      <c r="H30" s="114">
        <v>59375</v>
      </c>
      <c r="I30" s="114">
        <v>58352</v>
      </c>
      <c r="J30" s="140">
        <v>58546</v>
      </c>
      <c r="K30" s="114">
        <v>-159</v>
      </c>
      <c r="L30" s="116">
        <v>-0.27158132067092544</v>
      </c>
    </row>
    <row r="31" spans="1:12" s="110" customFormat="1" ht="15" customHeight="1" x14ac:dyDescent="0.2">
      <c r="A31" s="120"/>
      <c r="B31" s="119"/>
      <c r="C31" s="258" t="s">
        <v>107</v>
      </c>
      <c r="E31" s="113">
        <v>46.813084708090038</v>
      </c>
      <c r="F31" s="115">
        <v>51390</v>
      </c>
      <c r="G31" s="114">
        <v>51819</v>
      </c>
      <c r="H31" s="114">
        <v>51731</v>
      </c>
      <c r="I31" s="114">
        <v>51093</v>
      </c>
      <c r="J31" s="140">
        <v>51144</v>
      </c>
      <c r="K31" s="114">
        <v>246</v>
      </c>
      <c r="L31" s="116">
        <v>0.48099483810417643</v>
      </c>
    </row>
    <row r="32" spans="1:12" s="110" customFormat="1" ht="15" customHeight="1" x14ac:dyDescent="0.2">
      <c r="A32" s="120"/>
      <c r="B32" s="119" t="s">
        <v>117</v>
      </c>
      <c r="C32" s="258"/>
      <c r="E32" s="113">
        <v>13.307351862224571</v>
      </c>
      <c r="F32" s="115">
        <v>16868</v>
      </c>
      <c r="G32" s="114">
        <v>16763</v>
      </c>
      <c r="H32" s="114">
        <v>16743</v>
      </c>
      <c r="I32" s="114">
        <v>16191</v>
      </c>
      <c r="J32" s="140">
        <v>15936</v>
      </c>
      <c r="K32" s="114">
        <v>932</v>
      </c>
      <c r="L32" s="116">
        <v>5.8483935742971891</v>
      </c>
    </row>
    <row r="33" spans="1:12" s="110" customFormat="1" ht="15" customHeight="1" x14ac:dyDescent="0.2">
      <c r="A33" s="120"/>
      <c r="B33" s="119"/>
      <c r="C33" s="258" t="s">
        <v>106</v>
      </c>
      <c r="E33" s="113">
        <v>64.571970595209862</v>
      </c>
      <c r="F33" s="115">
        <v>10892</v>
      </c>
      <c r="G33" s="114">
        <v>10816</v>
      </c>
      <c r="H33" s="114">
        <v>10937</v>
      </c>
      <c r="I33" s="114">
        <v>10580</v>
      </c>
      <c r="J33" s="140">
        <v>10351</v>
      </c>
      <c r="K33" s="114">
        <v>541</v>
      </c>
      <c r="L33" s="116">
        <v>5.2265481595981065</v>
      </c>
    </row>
    <row r="34" spans="1:12" s="110" customFormat="1" ht="15" customHeight="1" x14ac:dyDescent="0.2">
      <c r="A34" s="120"/>
      <c r="B34" s="119"/>
      <c r="C34" s="258" t="s">
        <v>107</v>
      </c>
      <c r="E34" s="113">
        <v>35.428029404790138</v>
      </c>
      <c r="F34" s="115">
        <v>5976</v>
      </c>
      <c r="G34" s="114">
        <v>5947</v>
      </c>
      <c r="H34" s="114">
        <v>5806</v>
      </c>
      <c r="I34" s="114">
        <v>5611</v>
      </c>
      <c r="J34" s="140">
        <v>5585</v>
      </c>
      <c r="K34" s="114">
        <v>391</v>
      </c>
      <c r="L34" s="116">
        <v>7.000895255147717</v>
      </c>
    </row>
    <row r="35" spans="1:12" s="110" customFormat="1" ht="24.95" customHeight="1" x14ac:dyDescent="0.2">
      <c r="A35" s="604" t="s">
        <v>190</v>
      </c>
      <c r="B35" s="605"/>
      <c r="C35" s="605"/>
      <c r="D35" s="606"/>
      <c r="E35" s="113">
        <v>70.874981263362187</v>
      </c>
      <c r="F35" s="115">
        <v>89839</v>
      </c>
      <c r="G35" s="114">
        <v>90663</v>
      </c>
      <c r="H35" s="114">
        <v>91256</v>
      </c>
      <c r="I35" s="114">
        <v>89363</v>
      </c>
      <c r="J35" s="140">
        <v>89761</v>
      </c>
      <c r="K35" s="114">
        <v>78</v>
      </c>
      <c r="L35" s="116">
        <v>8.6897427613328734E-2</v>
      </c>
    </row>
    <row r="36" spans="1:12" s="110" customFormat="1" ht="15" customHeight="1" x14ac:dyDescent="0.2">
      <c r="A36" s="120"/>
      <c r="B36" s="119"/>
      <c r="C36" s="258" t="s">
        <v>106</v>
      </c>
      <c r="E36" s="113">
        <v>68.092921782299442</v>
      </c>
      <c r="F36" s="115">
        <v>61174</v>
      </c>
      <c r="G36" s="114">
        <v>61747</v>
      </c>
      <c r="H36" s="114">
        <v>62218</v>
      </c>
      <c r="I36" s="114">
        <v>60831</v>
      </c>
      <c r="J36" s="140">
        <v>61007</v>
      </c>
      <c r="K36" s="114">
        <v>167</v>
      </c>
      <c r="L36" s="116">
        <v>0.27373907912206796</v>
      </c>
    </row>
    <row r="37" spans="1:12" s="110" customFormat="1" ht="15" customHeight="1" x14ac:dyDescent="0.2">
      <c r="A37" s="120"/>
      <c r="B37" s="119"/>
      <c r="C37" s="258" t="s">
        <v>107</v>
      </c>
      <c r="E37" s="113">
        <v>31.907078217700555</v>
      </c>
      <c r="F37" s="115">
        <v>28665</v>
      </c>
      <c r="G37" s="114">
        <v>28916</v>
      </c>
      <c r="H37" s="114">
        <v>29038</v>
      </c>
      <c r="I37" s="114">
        <v>28532</v>
      </c>
      <c r="J37" s="140">
        <v>28754</v>
      </c>
      <c r="K37" s="114">
        <v>-89</v>
      </c>
      <c r="L37" s="116">
        <v>-0.30952215343952144</v>
      </c>
    </row>
    <row r="38" spans="1:12" s="110" customFormat="1" ht="15" customHeight="1" x14ac:dyDescent="0.2">
      <c r="A38" s="120"/>
      <c r="B38" s="119" t="s">
        <v>182</v>
      </c>
      <c r="C38" s="258"/>
      <c r="E38" s="113">
        <v>29.12501873663782</v>
      </c>
      <c r="F38" s="115">
        <v>36918</v>
      </c>
      <c r="G38" s="114">
        <v>37033</v>
      </c>
      <c r="H38" s="114">
        <v>36703</v>
      </c>
      <c r="I38" s="114">
        <v>36380</v>
      </c>
      <c r="J38" s="140">
        <v>35977</v>
      </c>
      <c r="K38" s="114">
        <v>941</v>
      </c>
      <c r="L38" s="116">
        <v>2.6155599410734638</v>
      </c>
    </row>
    <row r="39" spans="1:12" s="110" customFormat="1" ht="15" customHeight="1" x14ac:dyDescent="0.2">
      <c r="A39" s="120"/>
      <c r="B39" s="119"/>
      <c r="C39" s="258" t="s">
        <v>106</v>
      </c>
      <c r="E39" s="113">
        <v>22.100330462105205</v>
      </c>
      <c r="F39" s="115">
        <v>8159</v>
      </c>
      <c r="G39" s="114">
        <v>8122</v>
      </c>
      <c r="H39" s="114">
        <v>8146</v>
      </c>
      <c r="I39" s="114">
        <v>8151</v>
      </c>
      <c r="J39" s="140">
        <v>7944</v>
      </c>
      <c r="K39" s="114">
        <v>215</v>
      </c>
      <c r="L39" s="116">
        <v>2.7064451158106748</v>
      </c>
    </row>
    <row r="40" spans="1:12" s="110" customFormat="1" ht="15" customHeight="1" x14ac:dyDescent="0.2">
      <c r="A40" s="120"/>
      <c r="B40" s="119"/>
      <c r="C40" s="258" t="s">
        <v>107</v>
      </c>
      <c r="E40" s="113">
        <v>77.899669537894795</v>
      </c>
      <c r="F40" s="115">
        <v>28759</v>
      </c>
      <c r="G40" s="114">
        <v>28911</v>
      </c>
      <c r="H40" s="114">
        <v>28557</v>
      </c>
      <c r="I40" s="114">
        <v>28229</v>
      </c>
      <c r="J40" s="140">
        <v>28033</v>
      </c>
      <c r="K40" s="114">
        <v>726</v>
      </c>
      <c r="L40" s="116">
        <v>2.5898048728284522</v>
      </c>
    </row>
    <row r="41" spans="1:12" s="110" customFormat="1" ht="24.75" customHeight="1" x14ac:dyDescent="0.2">
      <c r="A41" s="604" t="s">
        <v>519</v>
      </c>
      <c r="B41" s="605"/>
      <c r="C41" s="605"/>
      <c r="D41" s="606"/>
      <c r="E41" s="113">
        <v>4.8391804791845816</v>
      </c>
      <c r="F41" s="115">
        <v>6134</v>
      </c>
      <c r="G41" s="114">
        <v>6773</v>
      </c>
      <c r="H41" s="114">
        <v>6838</v>
      </c>
      <c r="I41" s="114">
        <v>5579</v>
      </c>
      <c r="J41" s="140">
        <v>6115</v>
      </c>
      <c r="K41" s="114">
        <v>19</v>
      </c>
      <c r="L41" s="116">
        <v>0.3107113654946852</v>
      </c>
    </row>
    <row r="42" spans="1:12" s="110" customFormat="1" ht="15" customHeight="1" x14ac:dyDescent="0.2">
      <c r="A42" s="120"/>
      <c r="B42" s="119"/>
      <c r="C42" s="258" t="s">
        <v>106</v>
      </c>
      <c r="E42" s="113">
        <v>56.423214867949135</v>
      </c>
      <c r="F42" s="115">
        <v>3461</v>
      </c>
      <c r="G42" s="114">
        <v>3889</v>
      </c>
      <c r="H42" s="114">
        <v>3938</v>
      </c>
      <c r="I42" s="114">
        <v>3102</v>
      </c>
      <c r="J42" s="140">
        <v>3437</v>
      </c>
      <c r="K42" s="114">
        <v>24</v>
      </c>
      <c r="L42" s="116">
        <v>0.69828338667442535</v>
      </c>
    </row>
    <row r="43" spans="1:12" s="110" customFormat="1" ht="15" customHeight="1" x14ac:dyDescent="0.2">
      <c r="A43" s="123"/>
      <c r="B43" s="124"/>
      <c r="C43" s="260" t="s">
        <v>107</v>
      </c>
      <c r="D43" s="261"/>
      <c r="E43" s="125">
        <v>43.576785132050865</v>
      </c>
      <c r="F43" s="143">
        <v>2673</v>
      </c>
      <c r="G43" s="144">
        <v>2884</v>
      </c>
      <c r="H43" s="144">
        <v>2900</v>
      </c>
      <c r="I43" s="144">
        <v>2477</v>
      </c>
      <c r="J43" s="145">
        <v>2678</v>
      </c>
      <c r="K43" s="144">
        <v>-5</v>
      </c>
      <c r="L43" s="146">
        <v>-0.18670649738610903</v>
      </c>
    </row>
    <row r="44" spans="1:12" s="110" customFormat="1" ht="45.75" customHeight="1" x14ac:dyDescent="0.2">
      <c r="A44" s="604" t="s">
        <v>191</v>
      </c>
      <c r="B44" s="605"/>
      <c r="C44" s="605"/>
      <c r="D44" s="606"/>
      <c r="E44" s="113">
        <v>1.2875028598026144</v>
      </c>
      <c r="F44" s="115">
        <v>1632</v>
      </c>
      <c r="G44" s="114">
        <v>1626</v>
      </c>
      <c r="H44" s="114">
        <v>1630</v>
      </c>
      <c r="I44" s="114">
        <v>1595</v>
      </c>
      <c r="J44" s="140">
        <v>1631</v>
      </c>
      <c r="K44" s="114">
        <v>1</v>
      </c>
      <c r="L44" s="116">
        <v>6.1312078479460456E-2</v>
      </c>
    </row>
    <row r="45" spans="1:12" s="110" customFormat="1" ht="15" customHeight="1" x14ac:dyDescent="0.2">
      <c r="A45" s="120"/>
      <c r="B45" s="119"/>
      <c r="C45" s="258" t="s">
        <v>106</v>
      </c>
      <c r="E45" s="113">
        <v>59.375</v>
      </c>
      <c r="F45" s="115">
        <v>969</v>
      </c>
      <c r="G45" s="114">
        <v>964</v>
      </c>
      <c r="H45" s="114">
        <v>970</v>
      </c>
      <c r="I45" s="114">
        <v>961</v>
      </c>
      <c r="J45" s="140">
        <v>983</v>
      </c>
      <c r="K45" s="114">
        <v>-14</v>
      </c>
      <c r="L45" s="116">
        <v>-1.4242115971515767</v>
      </c>
    </row>
    <row r="46" spans="1:12" s="110" customFormat="1" ht="15" customHeight="1" x14ac:dyDescent="0.2">
      <c r="A46" s="123"/>
      <c r="B46" s="124"/>
      <c r="C46" s="260" t="s">
        <v>107</v>
      </c>
      <c r="D46" s="261"/>
      <c r="E46" s="125">
        <v>40.625</v>
      </c>
      <c r="F46" s="143">
        <v>663</v>
      </c>
      <c r="G46" s="144">
        <v>662</v>
      </c>
      <c r="H46" s="144">
        <v>660</v>
      </c>
      <c r="I46" s="144">
        <v>634</v>
      </c>
      <c r="J46" s="145">
        <v>648</v>
      </c>
      <c r="K46" s="144">
        <v>15</v>
      </c>
      <c r="L46" s="146">
        <v>2.3148148148148149</v>
      </c>
    </row>
    <row r="47" spans="1:12" s="110" customFormat="1" ht="39" customHeight="1" x14ac:dyDescent="0.2">
      <c r="A47" s="604" t="s">
        <v>520</v>
      </c>
      <c r="B47" s="607"/>
      <c r="C47" s="607"/>
      <c r="D47" s="608"/>
      <c r="E47" s="113">
        <v>0.16330459067349337</v>
      </c>
      <c r="F47" s="115">
        <v>207</v>
      </c>
      <c r="G47" s="114">
        <v>225</v>
      </c>
      <c r="H47" s="114">
        <v>203</v>
      </c>
      <c r="I47" s="114">
        <v>198</v>
      </c>
      <c r="J47" s="140">
        <v>216</v>
      </c>
      <c r="K47" s="114">
        <v>-9</v>
      </c>
      <c r="L47" s="116">
        <v>-4.166666666666667</v>
      </c>
    </row>
    <row r="48" spans="1:12" s="110" customFormat="1" ht="15" customHeight="1" x14ac:dyDescent="0.2">
      <c r="A48" s="120"/>
      <c r="B48" s="119"/>
      <c r="C48" s="258" t="s">
        <v>106</v>
      </c>
      <c r="E48" s="113">
        <v>49.75845410628019</v>
      </c>
      <c r="F48" s="115">
        <v>103</v>
      </c>
      <c r="G48" s="114">
        <v>115</v>
      </c>
      <c r="H48" s="114">
        <v>104</v>
      </c>
      <c r="I48" s="114">
        <v>90</v>
      </c>
      <c r="J48" s="140">
        <v>98</v>
      </c>
      <c r="K48" s="114">
        <v>5</v>
      </c>
      <c r="L48" s="116">
        <v>5.1020408163265305</v>
      </c>
    </row>
    <row r="49" spans="1:12" s="110" customFormat="1" ht="15" customHeight="1" x14ac:dyDescent="0.2">
      <c r="A49" s="123"/>
      <c r="B49" s="124"/>
      <c r="C49" s="260" t="s">
        <v>107</v>
      </c>
      <c r="D49" s="261"/>
      <c r="E49" s="125">
        <v>50.24154589371981</v>
      </c>
      <c r="F49" s="143">
        <v>104</v>
      </c>
      <c r="G49" s="144">
        <v>110</v>
      </c>
      <c r="H49" s="144">
        <v>99</v>
      </c>
      <c r="I49" s="144">
        <v>108</v>
      </c>
      <c r="J49" s="145">
        <v>118</v>
      </c>
      <c r="K49" s="144">
        <v>-14</v>
      </c>
      <c r="L49" s="146">
        <v>-11.864406779661017</v>
      </c>
    </row>
    <row r="50" spans="1:12" s="110" customFormat="1" ht="24.95" customHeight="1" x14ac:dyDescent="0.2">
      <c r="A50" s="609" t="s">
        <v>192</v>
      </c>
      <c r="B50" s="610"/>
      <c r="C50" s="610"/>
      <c r="D50" s="611"/>
      <c r="E50" s="262">
        <v>14.982210055460447</v>
      </c>
      <c r="F50" s="263">
        <v>18991</v>
      </c>
      <c r="G50" s="264">
        <v>19623</v>
      </c>
      <c r="H50" s="264">
        <v>19589</v>
      </c>
      <c r="I50" s="264">
        <v>18474</v>
      </c>
      <c r="J50" s="265">
        <v>18611</v>
      </c>
      <c r="K50" s="263">
        <v>380</v>
      </c>
      <c r="L50" s="266">
        <v>2.041803234646177</v>
      </c>
    </row>
    <row r="51" spans="1:12" s="110" customFormat="1" ht="15" customHeight="1" x14ac:dyDescent="0.2">
      <c r="A51" s="120"/>
      <c r="B51" s="119"/>
      <c r="C51" s="258" t="s">
        <v>106</v>
      </c>
      <c r="E51" s="113">
        <v>56.926965404665367</v>
      </c>
      <c r="F51" s="115">
        <v>10811</v>
      </c>
      <c r="G51" s="114">
        <v>11176</v>
      </c>
      <c r="H51" s="114">
        <v>11278</v>
      </c>
      <c r="I51" s="114">
        <v>10552</v>
      </c>
      <c r="J51" s="140">
        <v>10603</v>
      </c>
      <c r="K51" s="114">
        <v>208</v>
      </c>
      <c r="L51" s="116">
        <v>1.9617089502970857</v>
      </c>
    </row>
    <row r="52" spans="1:12" s="110" customFormat="1" ht="15" customHeight="1" x14ac:dyDescent="0.2">
      <c r="A52" s="120"/>
      <c r="B52" s="119"/>
      <c r="C52" s="258" t="s">
        <v>107</v>
      </c>
      <c r="E52" s="113">
        <v>43.073034595334633</v>
      </c>
      <c r="F52" s="115">
        <v>8180</v>
      </c>
      <c r="G52" s="114">
        <v>8447</v>
      </c>
      <c r="H52" s="114">
        <v>8311</v>
      </c>
      <c r="I52" s="114">
        <v>7922</v>
      </c>
      <c r="J52" s="140">
        <v>8008</v>
      </c>
      <c r="K52" s="114">
        <v>172</v>
      </c>
      <c r="L52" s="116">
        <v>2.1478521478521477</v>
      </c>
    </row>
    <row r="53" spans="1:12" s="110" customFormat="1" ht="15" customHeight="1" x14ac:dyDescent="0.2">
      <c r="A53" s="120"/>
      <c r="B53" s="119"/>
      <c r="C53" s="258" t="s">
        <v>187</v>
      </c>
      <c r="D53" s="110" t="s">
        <v>193</v>
      </c>
      <c r="E53" s="113">
        <v>21.741877731557054</v>
      </c>
      <c r="F53" s="115">
        <v>4129</v>
      </c>
      <c r="G53" s="114">
        <v>4778</v>
      </c>
      <c r="H53" s="114">
        <v>4821</v>
      </c>
      <c r="I53" s="114">
        <v>3804</v>
      </c>
      <c r="J53" s="140">
        <v>4090</v>
      </c>
      <c r="K53" s="114">
        <v>39</v>
      </c>
      <c r="L53" s="116">
        <v>0.95354523227383858</v>
      </c>
    </row>
    <row r="54" spans="1:12" s="110" customFormat="1" ht="15" customHeight="1" x14ac:dyDescent="0.2">
      <c r="A54" s="120"/>
      <c r="B54" s="119"/>
      <c r="D54" s="267" t="s">
        <v>194</v>
      </c>
      <c r="E54" s="113">
        <v>57.810607895374183</v>
      </c>
      <c r="F54" s="115">
        <v>2387</v>
      </c>
      <c r="G54" s="114">
        <v>2793</v>
      </c>
      <c r="H54" s="114">
        <v>2828</v>
      </c>
      <c r="I54" s="114">
        <v>2181</v>
      </c>
      <c r="J54" s="140">
        <v>2342</v>
      </c>
      <c r="K54" s="114">
        <v>45</v>
      </c>
      <c r="L54" s="116">
        <v>1.9214346712211785</v>
      </c>
    </row>
    <row r="55" spans="1:12" s="110" customFormat="1" ht="15" customHeight="1" x14ac:dyDescent="0.2">
      <c r="A55" s="120"/>
      <c r="B55" s="119"/>
      <c r="D55" s="267" t="s">
        <v>195</v>
      </c>
      <c r="E55" s="113">
        <v>42.189392104625817</v>
      </c>
      <c r="F55" s="115">
        <v>1742</v>
      </c>
      <c r="G55" s="114">
        <v>1985</v>
      </c>
      <c r="H55" s="114">
        <v>1993</v>
      </c>
      <c r="I55" s="114">
        <v>1623</v>
      </c>
      <c r="J55" s="140">
        <v>1748</v>
      </c>
      <c r="K55" s="114">
        <v>-6</v>
      </c>
      <c r="L55" s="116">
        <v>-0.34324942791762014</v>
      </c>
    </row>
    <row r="56" spans="1:12" s="110" customFormat="1" ht="15" customHeight="1" x14ac:dyDescent="0.2">
      <c r="A56" s="120"/>
      <c r="B56" s="119" t="s">
        <v>196</v>
      </c>
      <c r="C56" s="258"/>
      <c r="E56" s="113">
        <v>58.844876417081501</v>
      </c>
      <c r="F56" s="115">
        <v>74590</v>
      </c>
      <c r="G56" s="114">
        <v>74663</v>
      </c>
      <c r="H56" s="114">
        <v>74942</v>
      </c>
      <c r="I56" s="114">
        <v>74362</v>
      </c>
      <c r="J56" s="140">
        <v>74458</v>
      </c>
      <c r="K56" s="114">
        <v>132</v>
      </c>
      <c r="L56" s="116">
        <v>0.17728115179027101</v>
      </c>
    </row>
    <row r="57" spans="1:12" s="110" customFormat="1" ht="15" customHeight="1" x14ac:dyDescent="0.2">
      <c r="A57" s="120"/>
      <c r="B57" s="119"/>
      <c r="C57" s="258" t="s">
        <v>106</v>
      </c>
      <c r="E57" s="113">
        <v>52.655851990883498</v>
      </c>
      <c r="F57" s="115">
        <v>39276</v>
      </c>
      <c r="G57" s="114">
        <v>39293</v>
      </c>
      <c r="H57" s="114">
        <v>39548</v>
      </c>
      <c r="I57" s="114">
        <v>39231</v>
      </c>
      <c r="J57" s="140">
        <v>39279</v>
      </c>
      <c r="K57" s="114">
        <v>-3</v>
      </c>
      <c r="L57" s="116">
        <v>-7.6376689834262582E-3</v>
      </c>
    </row>
    <row r="58" spans="1:12" s="110" customFormat="1" ht="15" customHeight="1" x14ac:dyDescent="0.2">
      <c r="A58" s="120"/>
      <c r="B58" s="119"/>
      <c r="C58" s="258" t="s">
        <v>107</v>
      </c>
      <c r="E58" s="113">
        <v>47.344148009116502</v>
      </c>
      <c r="F58" s="115">
        <v>35314</v>
      </c>
      <c r="G58" s="114">
        <v>35370</v>
      </c>
      <c r="H58" s="114">
        <v>35394</v>
      </c>
      <c r="I58" s="114">
        <v>35131</v>
      </c>
      <c r="J58" s="140">
        <v>35179</v>
      </c>
      <c r="K58" s="114">
        <v>135</v>
      </c>
      <c r="L58" s="116">
        <v>0.38375167003041588</v>
      </c>
    </row>
    <row r="59" spans="1:12" s="110" customFormat="1" ht="15" customHeight="1" x14ac:dyDescent="0.2">
      <c r="A59" s="120"/>
      <c r="B59" s="119"/>
      <c r="C59" s="258" t="s">
        <v>105</v>
      </c>
      <c r="D59" s="110" t="s">
        <v>197</v>
      </c>
      <c r="E59" s="113">
        <v>93.572864995307683</v>
      </c>
      <c r="F59" s="115">
        <v>69796</v>
      </c>
      <c r="G59" s="114">
        <v>69871</v>
      </c>
      <c r="H59" s="114">
        <v>70163</v>
      </c>
      <c r="I59" s="114">
        <v>69608</v>
      </c>
      <c r="J59" s="140">
        <v>69690</v>
      </c>
      <c r="K59" s="114">
        <v>106</v>
      </c>
      <c r="L59" s="116">
        <v>0.15210216673841298</v>
      </c>
    </row>
    <row r="60" spans="1:12" s="110" customFormat="1" ht="15" customHeight="1" x14ac:dyDescent="0.2">
      <c r="A60" s="120"/>
      <c r="B60" s="119"/>
      <c r="C60" s="258"/>
      <c r="D60" s="267" t="s">
        <v>198</v>
      </c>
      <c r="E60" s="113">
        <v>51.252220757636543</v>
      </c>
      <c r="F60" s="115">
        <v>35772</v>
      </c>
      <c r="G60" s="114">
        <v>35770</v>
      </c>
      <c r="H60" s="114">
        <v>36034</v>
      </c>
      <c r="I60" s="114">
        <v>35749</v>
      </c>
      <c r="J60" s="140">
        <v>35789</v>
      </c>
      <c r="K60" s="114">
        <v>-17</v>
      </c>
      <c r="L60" s="116">
        <v>-4.7500628684791414E-2</v>
      </c>
    </row>
    <row r="61" spans="1:12" s="110" customFormat="1" ht="15" customHeight="1" x14ac:dyDescent="0.2">
      <c r="A61" s="120"/>
      <c r="B61" s="119"/>
      <c r="C61" s="258"/>
      <c r="D61" s="267" t="s">
        <v>199</v>
      </c>
      <c r="E61" s="113">
        <v>48.747779242363457</v>
      </c>
      <c r="F61" s="115">
        <v>34024</v>
      </c>
      <c r="G61" s="114">
        <v>34101</v>
      </c>
      <c r="H61" s="114">
        <v>34129</v>
      </c>
      <c r="I61" s="114">
        <v>33859</v>
      </c>
      <c r="J61" s="140">
        <v>33901</v>
      </c>
      <c r="K61" s="114">
        <v>123</v>
      </c>
      <c r="L61" s="116">
        <v>0.3628211557181204</v>
      </c>
    </row>
    <row r="62" spans="1:12" s="110" customFormat="1" ht="15" customHeight="1" x14ac:dyDescent="0.2">
      <c r="A62" s="120"/>
      <c r="B62" s="119"/>
      <c r="C62" s="258"/>
      <c r="D62" s="258" t="s">
        <v>200</v>
      </c>
      <c r="E62" s="113">
        <v>6.4271350046923184</v>
      </c>
      <c r="F62" s="115">
        <v>4794</v>
      </c>
      <c r="G62" s="114">
        <v>4792</v>
      </c>
      <c r="H62" s="114">
        <v>4779</v>
      </c>
      <c r="I62" s="114">
        <v>4754</v>
      </c>
      <c r="J62" s="140">
        <v>4768</v>
      </c>
      <c r="K62" s="114">
        <v>26</v>
      </c>
      <c r="L62" s="116">
        <v>0.54530201342281881</v>
      </c>
    </row>
    <row r="63" spans="1:12" s="110" customFormat="1" ht="15" customHeight="1" x14ac:dyDescent="0.2">
      <c r="A63" s="120"/>
      <c r="B63" s="119"/>
      <c r="C63" s="258"/>
      <c r="D63" s="267" t="s">
        <v>198</v>
      </c>
      <c r="E63" s="113">
        <v>73.091364205256568</v>
      </c>
      <c r="F63" s="115">
        <v>3504</v>
      </c>
      <c r="G63" s="114">
        <v>3523</v>
      </c>
      <c r="H63" s="114">
        <v>3514</v>
      </c>
      <c r="I63" s="114">
        <v>3482</v>
      </c>
      <c r="J63" s="140">
        <v>3490</v>
      </c>
      <c r="K63" s="114">
        <v>14</v>
      </c>
      <c r="L63" s="116">
        <v>0.40114613180515757</v>
      </c>
    </row>
    <row r="64" spans="1:12" s="110" customFormat="1" ht="15" customHeight="1" x14ac:dyDescent="0.2">
      <c r="A64" s="120"/>
      <c r="B64" s="119"/>
      <c r="C64" s="258"/>
      <c r="D64" s="267" t="s">
        <v>199</v>
      </c>
      <c r="E64" s="113">
        <v>26.908635794743429</v>
      </c>
      <c r="F64" s="115">
        <v>1290</v>
      </c>
      <c r="G64" s="114">
        <v>1269</v>
      </c>
      <c r="H64" s="114">
        <v>1265</v>
      </c>
      <c r="I64" s="114">
        <v>1272</v>
      </c>
      <c r="J64" s="140">
        <v>1278</v>
      </c>
      <c r="K64" s="114">
        <v>12</v>
      </c>
      <c r="L64" s="116">
        <v>0.93896713615023475</v>
      </c>
    </row>
    <row r="65" spans="1:12" s="110" customFormat="1" ht="15" customHeight="1" x14ac:dyDescent="0.2">
      <c r="A65" s="120"/>
      <c r="B65" s="119" t="s">
        <v>201</v>
      </c>
      <c r="C65" s="258"/>
      <c r="E65" s="113">
        <v>14.232744542707701</v>
      </c>
      <c r="F65" s="115">
        <v>18041</v>
      </c>
      <c r="G65" s="114">
        <v>18000</v>
      </c>
      <c r="H65" s="114">
        <v>17796</v>
      </c>
      <c r="I65" s="114">
        <v>17472</v>
      </c>
      <c r="J65" s="140">
        <v>17228</v>
      </c>
      <c r="K65" s="114">
        <v>813</v>
      </c>
      <c r="L65" s="116">
        <v>4.7190619921058738</v>
      </c>
    </row>
    <row r="66" spans="1:12" s="110" customFormat="1" ht="15" customHeight="1" x14ac:dyDescent="0.2">
      <c r="A66" s="120"/>
      <c r="B66" s="119"/>
      <c r="C66" s="258" t="s">
        <v>106</v>
      </c>
      <c r="E66" s="113">
        <v>57.130979435729728</v>
      </c>
      <c r="F66" s="115">
        <v>10307</v>
      </c>
      <c r="G66" s="114">
        <v>10306</v>
      </c>
      <c r="H66" s="114">
        <v>10233</v>
      </c>
      <c r="I66" s="114">
        <v>10085</v>
      </c>
      <c r="J66" s="140">
        <v>10009</v>
      </c>
      <c r="K66" s="114">
        <v>298</v>
      </c>
      <c r="L66" s="116">
        <v>2.9773204116295333</v>
      </c>
    </row>
    <row r="67" spans="1:12" s="110" customFormat="1" ht="15" customHeight="1" x14ac:dyDescent="0.2">
      <c r="A67" s="120"/>
      <c r="B67" s="119"/>
      <c r="C67" s="258" t="s">
        <v>107</v>
      </c>
      <c r="E67" s="113">
        <v>42.869020564270272</v>
      </c>
      <c r="F67" s="115">
        <v>7734</v>
      </c>
      <c r="G67" s="114">
        <v>7694</v>
      </c>
      <c r="H67" s="114">
        <v>7563</v>
      </c>
      <c r="I67" s="114">
        <v>7387</v>
      </c>
      <c r="J67" s="140">
        <v>7219</v>
      </c>
      <c r="K67" s="114">
        <v>515</v>
      </c>
      <c r="L67" s="116">
        <v>7.133952070923951</v>
      </c>
    </row>
    <row r="68" spans="1:12" s="110" customFormat="1" ht="15" customHeight="1" x14ac:dyDescent="0.2">
      <c r="A68" s="120"/>
      <c r="B68" s="119"/>
      <c r="C68" s="258" t="s">
        <v>105</v>
      </c>
      <c r="D68" s="110" t="s">
        <v>202</v>
      </c>
      <c r="E68" s="113">
        <v>19.195166565046282</v>
      </c>
      <c r="F68" s="115">
        <v>3463</v>
      </c>
      <c r="G68" s="114">
        <v>3335</v>
      </c>
      <c r="H68" s="114">
        <v>3219</v>
      </c>
      <c r="I68" s="114">
        <v>3035</v>
      </c>
      <c r="J68" s="140">
        <v>2902</v>
      </c>
      <c r="K68" s="114">
        <v>561</v>
      </c>
      <c r="L68" s="116">
        <v>19.331495520330808</v>
      </c>
    </row>
    <row r="69" spans="1:12" s="110" customFormat="1" ht="15" customHeight="1" x14ac:dyDescent="0.2">
      <c r="A69" s="120"/>
      <c r="B69" s="119"/>
      <c r="C69" s="258"/>
      <c r="D69" s="267" t="s">
        <v>198</v>
      </c>
      <c r="E69" s="113">
        <v>50.216575223794401</v>
      </c>
      <c r="F69" s="115">
        <v>1739</v>
      </c>
      <c r="G69" s="114">
        <v>1655</v>
      </c>
      <c r="H69" s="114">
        <v>1594</v>
      </c>
      <c r="I69" s="114">
        <v>1512</v>
      </c>
      <c r="J69" s="140">
        <v>1455</v>
      </c>
      <c r="K69" s="114">
        <v>284</v>
      </c>
      <c r="L69" s="116">
        <v>19.518900343642613</v>
      </c>
    </row>
    <row r="70" spans="1:12" s="110" customFormat="1" ht="15" customHeight="1" x14ac:dyDescent="0.2">
      <c r="A70" s="120"/>
      <c r="B70" s="119"/>
      <c r="C70" s="258"/>
      <c r="D70" s="267" t="s">
        <v>199</v>
      </c>
      <c r="E70" s="113">
        <v>49.783424776205599</v>
      </c>
      <c r="F70" s="115">
        <v>1724</v>
      </c>
      <c r="G70" s="114">
        <v>1680</v>
      </c>
      <c r="H70" s="114">
        <v>1625</v>
      </c>
      <c r="I70" s="114">
        <v>1523</v>
      </c>
      <c r="J70" s="140">
        <v>1447</v>
      </c>
      <c r="K70" s="114">
        <v>277</v>
      </c>
      <c r="L70" s="116">
        <v>19.143054595715274</v>
      </c>
    </row>
    <row r="71" spans="1:12" s="110" customFormat="1" ht="15" customHeight="1" x14ac:dyDescent="0.2">
      <c r="A71" s="120"/>
      <c r="B71" s="119"/>
      <c r="C71" s="258"/>
      <c r="D71" s="110" t="s">
        <v>203</v>
      </c>
      <c r="E71" s="113">
        <v>73.992572473809659</v>
      </c>
      <c r="F71" s="115">
        <v>13349</v>
      </c>
      <c r="G71" s="114">
        <v>13450</v>
      </c>
      <c r="H71" s="114">
        <v>13352</v>
      </c>
      <c r="I71" s="114">
        <v>13232</v>
      </c>
      <c r="J71" s="140">
        <v>13149</v>
      </c>
      <c r="K71" s="114">
        <v>200</v>
      </c>
      <c r="L71" s="116">
        <v>1.5210282150733896</v>
      </c>
    </row>
    <row r="72" spans="1:12" s="110" customFormat="1" ht="15" customHeight="1" x14ac:dyDescent="0.2">
      <c r="A72" s="120"/>
      <c r="B72" s="119"/>
      <c r="C72" s="258"/>
      <c r="D72" s="267" t="s">
        <v>198</v>
      </c>
      <c r="E72" s="113">
        <v>58.184133642969513</v>
      </c>
      <c r="F72" s="115">
        <v>7767</v>
      </c>
      <c r="G72" s="114">
        <v>7863</v>
      </c>
      <c r="H72" s="114">
        <v>7832</v>
      </c>
      <c r="I72" s="114">
        <v>7781</v>
      </c>
      <c r="J72" s="140">
        <v>7778</v>
      </c>
      <c r="K72" s="114">
        <v>-11</v>
      </c>
      <c r="L72" s="116">
        <v>-0.14142453072769348</v>
      </c>
    </row>
    <row r="73" spans="1:12" s="110" customFormat="1" ht="15" customHeight="1" x14ac:dyDescent="0.2">
      <c r="A73" s="120"/>
      <c r="B73" s="119"/>
      <c r="C73" s="258"/>
      <c r="D73" s="267" t="s">
        <v>199</v>
      </c>
      <c r="E73" s="113">
        <v>41.815866357030487</v>
      </c>
      <c r="F73" s="115">
        <v>5582</v>
      </c>
      <c r="G73" s="114">
        <v>5587</v>
      </c>
      <c r="H73" s="114">
        <v>5520</v>
      </c>
      <c r="I73" s="114">
        <v>5451</v>
      </c>
      <c r="J73" s="140">
        <v>5371</v>
      </c>
      <c r="K73" s="114">
        <v>211</v>
      </c>
      <c r="L73" s="116">
        <v>3.9285049339043008</v>
      </c>
    </row>
    <row r="74" spans="1:12" s="110" customFormat="1" ht="15" customHeight="1" x14ac:dyDescent="0.2">
      <c r="A74" s="120"/>
      <c r="B74" s="119"/>
      <c r="C74" s="258"/>
      <c r="D74" s="110" t="s">
        <v>204</v>
      </c>
      <c r="E74" s="113">
        <v>6.8122609611440605</v>
      </c>
      <c r="F74" s="115">
        <v>1229</v>
      </c>
      <c r="G74" s="114">
        <v>1215</v>
      </c>
      <c r="H74" s="114">
        <v>1225</v>
      </c>
      <c r="I74" s="114">
        <v>1205</v>
      </c>
      <c r="J74" s="140">
        <v>1177</v>
      </c>
      <c r="K74" s="114">
        <v>52</v>
      </c>
      <c r="L74" s="116">
        <v>4.4180118946474085</v>
      </c>
    </row>
    <row r="75" spans="1:12" s="110" customFormat="1" ht="15" customHeight="1" x14ac:dyDescent="0.2">
      <c r="A75" s="120"/>
      <c r="B75" s="119"/>
      <c r="C75" s="258"/>
      <c r="D75" s="267" t="s">
        <v>198</v>
      </c>
      <c r="E75" s="113">
        <v>65.174938974776239</v>
      </c>
      <c r="F75" s="115">
        <v>801</v>
      </c>
      <c r="G75" s="114">
        <v>788</v>
      </c>
      <c r="H75" s="114">
        <v>807</v>
      </c>
      <c r="I75" s="114">
        <v>792</v>
      </c>
      <c r="J75" s="140">
        <v>776</v>
      </c>
      <c r="K75" s="114">
        <v>25</v>
      </c>
      <c r="L75" s="116">
        <v>3.2216494845360826</v>
      </c>
    </row>
    <row r="76" spans="1:12" s="110" customFormat="1" ht="15" customHeight="1" x14ac:dyDescent="0.2">
      <c r="A76" s="120"/>
      <c r="B76" s="119"/>
      <c r="C76" s="258"/>
      <c r="D76" s="267" t="s">
        <v>199</v>
      </c>
      <c r="E76" s="113">
        <v>34.825061025223761</v>
      </c>
      <c r="F76" s="115">
        <v>428</v>
      </c>
      <c r="G76" s="114">
        <v>427</v>
      </c>
      <c r="H76" s="114">
        <v>418</v>
      </c>
      <c r="I76" s="114">
        <v>413</v>
      </c>
      <c r="J76" s="140">
        <v>401</v>
      </c>
      <c r="K76" s="114">
        <v>27</v>
      </c>
      <c r="L76" s="116">
        <v>6.7331670822942646</v>
      </c>
    </row>
    <row r="77" spans="1:12" s="110" customFormat="1" ht="15" customHeight="1" x14ac:dyDescent="0.2">
      <c r="A77" s="534"/>
      <c r="B77" s="119" t="s">
        <v>205</v>
      </c>
      <c r="C77" s="268"/>
      <c r="D77" s="182"/>
      <c r="E77" s="113">
        <v>11.940168984750349</v>
      </c>
      <c r="F77" s="115">
        <v>15135</v>
      </c>
      <c r="G77" s="114">
        <v>15410</v>
      </c>
      <c r="H77" s="114">
        <v>15632</v>
      </c>
      <c r="I77" s="114">
        <v>15435</v>
      </c>
      <c r="J77" s="140">
        <v>15441</v>
      </c>
      <c r="K77" s="114">
        <v>-306</v>
      </c>
      <c r="L77" s="116">
        <v>-1.9817369341363902</v>
      </c>
    </row>
    <row r="78" spans="1:12" s="110" customFormat="1" ht="15" customHeight="1" x14ac:dyDescent="0.2">
      <c r="A78" s="120"/>
      <c r="B78" s="119"/>
      <c r="C78" s="268" t="s">
        <v>106</v>
      </c>
      <c r="D78" s="182"/>
      <c r="E78" s="113">
        <v>59.061777337297656</v>
      </c>
      <c r="F78" s="115">
        <v>8939</v>
      </c>
      <c r="G78" s="114">
        <v>9094</v>
      </c>
      <c r="H78" s="114">
        <v>9305</v>
      </c>
      <c r="I78" s="114">
        <v>9114</v>
      </c>
      <c r="J78" s="140">
        <v>9060</v>
      </c>
      <c r="K78" s="114">
        <v>-121</v>
      </c>
      <c r="L78" s="116">
        <v>-1.3355408388520971</v>
      </c>
    </row>
    <row r="79" spans="1:12" s="110" customFormat="1" ht="15" customHeight="1" x14ac:dyDescent="0.2">
      <c r="A79" s="123"/>
      <c r="B79" s="124"/>
      <c r="C79" s="260" t="s">
        <v>107</v>
      </c>
      <c r="D79" s="261"/>
      <c r="E79" s="125">
        <v>40.938222662702344</v>
      </c>
      <c r="F79" s="143">
        <v>6196</v>
      </c>
      <c r="G79" s="144">
        <v>6316</v>
      </c>
      <c r="H79" s="144">
        <v>6327</v>
      </c>
      <c r="I79" s="144">
        <v>6321</v>
      </c>
      <c r="J79" s="145">
        <v>6381</v>
      </c>
      <c r="K79" s="144">
        <v>-185</v>
      </c>
      <c r="L79" s="146">
        <v>-2.899232095282871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126757</v>
      </c>
      <c r="E11" s="114">
        <v>127696</v>
      </c>
      <c r="F11" s="114">
        <v>127959</v>
      </c>
      <c r="G11" s="114">
        <v>125743</v>
      </c>
      <c r="H11" s="140">
        <v>125738</v>
      </c>
      <c r="I11" s="115">
        <v>1019</v>
      </c>
      <c r="J11" s="116">
        <v>0.81041530802144146</v>
      </c>
    </row>
    <row r="12" spans="1:15" s="110" customFormat="1" ht="24.95" customHeight="1" x14ac:dyDescent="0.2">
      <c r="A12" s="193" t="s">
        <v>132</v>
      </c>
      <c r="B12" s="194" t="s">
        <v>133</v>
      </c>
      <c r="C12" s="113">
        <v>0.11754774884227301</v>
      </c>
      <c r="D12" s="115">
        <v>149</v>
      </c>
      <c r="E12" s="114">
        <v>131</v>
      </c>
      <c r="F12" s="114">
        <v>148</v>
      </c>
      <c r="G12" s="114">
        <v>150</v>
      </c>
      <c r="H12" s="140">
        <v>145</v>
      </c>
      <c r="I12" s="115">
        <v>4</v>
      </c>
      <c r="J12" s="116">
        <v>2.7586206896551726</v>
      </c>
    </row>
    <row r="13" spans="1:15" s="110" customFormat="1" ht="24.95" customHeight="1" x14ac:dyDescent="0.2">
      <c r="A13" s="193" t="s">
        <v>134</v>
      </c>
      <c r="B13" s="199" t="s">
        <v>214</v>
      </c>
      <c r="C13" s="113">
        <v>6.3049772399157442</v>
      </c>
      <c r="D13" s="115">
        <v>7992</v>
      </c>
      <c r="E13" s="114">
        <v>4083</v>
      </c>
      <c r="F13" s="114">
        <v>4100</v>
      </c>
      <c r="G13" s="114">
        <v>4045</v>
      </c>
      <c r="H13" s="140">
        <v>4051</v>
      </c>
      <c r="I13" s="115">
        <v>3941</v>
      </c>
      <c r="J13" s="116">
        <v>97.28462108121451</v>
      </c>
    </row>
    <row r="14" spans="1:15" s="287" customFormat="1" ht="24" customHeight="1" x14ac:dyDescent="0.2">
      <c r="A14" s="193" t="s">
        <v>215</v>
      </c>
      <c r="B14" s="199" t="s">
        <v>137</v>
      </c>
      <c r="C14" s="113">
        <v>12.413515624383663</v>
      </c>
      <c r="D14" s="115">
        <v>15735</v>
      </c>
      <c r="E14" s="114">
        <v>20229</v>
      </c>
      <c r="F14" s="114">
        <v>20517</v>
      </c>
      <c r="G14" s="114">
        <v>20254</v>
      </c>
      <c r="H14" s="140">
        <v>20410</v>
      </c>
      <c r="I14" s="115">
        <v>-4675</v>
      </c>
      <c r="J14" s="116">
        <v>-22.905438510534051</v>
      </c>
      <c r="K14" s="110"/>
      <c r="L14" s="110"/>
      <c r="M14" s="110"/>
      <c r="N14" s="110"/>
      <c r="O14" s="110"/>
    </row>
    <row r="15" spans="1:15" s="110" customFormat="1" ht="24.75" customHeight="1" x14ac:dyDescent="0.2">
      <c r="A15" s="193" t="s">
        <v>216</v>
      </c>
      <c r="B15" s="199" t="s">
        <v>217</v>
      </c>
      <c r="C15" s="113">
        <v>1.8097619855313711</v>
      </c>
      <c r="D15" s="115">
        <v>2294</v>
      </c>
      <c r="E15" s="114">
        <v>2315</v>
      </c>
      <c r="F15" s="114">
        <v>2359</v>
      </c>
      <c r="G15" s="114">
        <v>2318</v>
      </c>
      <c r="H15" s="140">
        <v>2321</v>
      </c>
      <c r="I15" s="115">
        <v>-27</v>
      </c>
      <c r="J15" s="116">
        <v>-1.1632916846186989</v>
      </c>
    </row>
    <row r="16" spans="1:15" s="287" customFormat="1" ht="24.95" customHeight="1" x14ac:dyDescent="0.2">
      <c r="A16" s="193" t="s">
        <v>218</v>
      </c>
      <c r="B16" s="199" t="s">
        <v>141</v>
      </c>
      <c r="C16" s="113">
        <v>8.8121366078401984</v>
      </c>
      <c r="D16" s="115">
        <v>11170</v>
      </c>
      <c r="E16" s="114">
        <v>15642</v>
      </c>
      <c r="F16" s="114">
        <v>15867</v>
      </c>
      <c r="G16" s="114">
        <v>15657</v>
      </c>
      <c r="H16" s="140">
        <v>15800</v>
      </c>
      <c r="I16" s="115">
        <v>-4630</v>
      </c>
      <c r="J16" s="116">
        <v>-29.303797468354432</v>
      </c>
      <c r="K16" s="110"/>
      <c r="L16" s="110"/>
      <c r="M16" s="110"/>
      <c r="N16" s="110"/>
      <c r="O16" s="110"/>
    </row>
    <row r="17" spans="1:15" s="110" customFormat="1" ht="24.95" customHeight="1" x14ac:dyDescent="0.2">
      <c r="A17" s="193" t="s">
        <v>219</v>
      </c>
      <c r="B17" s="199" t="s">
        <v>220</v>
      </c>
      <c r="C17" s="113">
        <v>1.791617031012094</v>
      </c>
      <c r="D17" s="115">
        <v>2271</v>
      </c>
      <c r="E17" s="114">
        <v>2272</v>
      </c>
      <c r="F17" s="114">
        <v>2291</v>
      </c>
      <c r="G17" s="114">
        <v>2279</v>
      </c>
      <c r="H17" s="140">
        <v>2289</v>
      </c>
      <c r="I17" s="115">
        <v>-18</v>
      </c>
      <c r="J17" s="116">
        <v>-0.78636959370904325</v>
      </c>
    </row>
    <row r="18" spans="1:15" s="287" customFormat="1" ht="24.95" customHeight="1" x14ac:dyDescent="0.2">
      <c r="A18" s="201" t="s">
        <v>144</v>
      </c>
      <c r="B18" s="202" t="s">
        <v>145</v>
      </c>
      <c r="C18" s="113">
        <v>7.6674266509936331</v>
      </c>
      <c r="D18" s="115">
        <v>9719</v>
      </c>
      <c r="E18" s="114">
        <v>9613</v>
      </c>
      <c r="F18" s="114">
        <v>9719</v>
      </c>
      <c r="G18" s="114">
        <v>9477</v>
      </c>
      <c r="H18" s="140">
        <v>9471</v>
      </c>
      <c r="I18" s="115">
        <v>248</v>
      </c>
      <c r="J18" s="116">
        <v>2.6185196916904232</v>
      </c>
      <c r="K18" s="110"/>
      <c r="L18" s="110"/>
      <c r="M18" s="110"/>
      <c r="N18" s="110"/>
      <c r="O18" s="110"/>
    </row>
    <row r="19" spans="1:15" s="110" customFormat="1" ht="24.95" customHeight="1" x14ac:dyDescent="0.2">
      <c r="A19" s="193" t="s">
        <v>146</v>
      </c>
      <c r="B19" s="199" t="s">
        <v>147</v>
      </c>
      <c r="C19" s="113">
        <v>16.481929992031997</v>
      </c>
      <c r="D19" s="115">
        <v>20892</v>
      </c>
      <c r="E19" s="114">
        <v>21398</v>
      </c>
      <c r="F19" s="114">
        <v>21432</v>
      </c>
      <c r="G19" s="114">
        <v>21048</v>
      </c>
      <c r="H19" s="140">
        <v>21030</v>
      </c>
      <c r="I19" s="115">
        <v>-138</v>
      </c>
      <c r="J19" s="116">
        <v>-0.65620542082738942</v>
      </c>
    </row>
    <row r="20" spans="1:15" s="287" customFormat="1" ht="24.95" customHeight="1" x14ac:dyDescent="0.2">
      <c r="A20" s="193" t="s">
        <v>148</v>
      </c>
      <c r="B20" s="199" t="s">
        <v>149</v>
      </c>
      <c r="C20" s="113">
        <v>4.287731644011771</v>
      </c>
      <c r="D20" s="115">
        <v>5435</v>
      </c>
      <c r="E20" s="114">
        <v>5326</v>
      </c>
      <c r="F20" s="114">
        <v>5329</v>
      </c>
      <c r="G20" s="114">
        <v>5240</v>
      </c>
      <c r="H20" s="140">
        <v>5199</v>
      </c>
      <c r="I20" s="115">
        <v>236</v>
      </c>
      <c r="J20" s="116">
        <v>4.5393344874014234</v>
      </c>
      <c r="K20" s="110"/>
      <c r="L20" s="110"/>
      <c r="M20" s="110"/>
      <c r="N20" s="110"/>
      <c r="O20" s="110"/>
    </row>
    <row r="21" spans="1:15" s="110" customFormat="1" ht="24.95" customHeight="1" x14ac:dyDescent="0.2">
      <c r="A21" s="201" t="s">
        <v>150</v>
      </c>
      <c r="B21" s="202" t="s">
        <v>151</v>
      </c>
      <c r="C21" s="113">
        <v>2.5884172077281726</v>
      </c>
      <c r="D21" s="115">
        <v>3281</v>
      </c>
      <c r="E21" s="114">
        <v>3396</v>
      </c>
      <c r="F21" s="114">
        <v>3372</v>
      </c>
      <c r="G21" s="114">
        <v>3369</v>
      </c>
      <c r="H21" s="140">
        <v>3329</v>
      </c>
      <c r="I21" s="115">
        <v>-48</v>
      </c>
      <c r="J21" s="116">
        <v>-1.441874436767798</v>
      </c>
    </row>
    <row r="22" spans="1:15" s="110" customFormat="1" ht="24.95" customHeight="1" x14ac:dyDescent="0.2">
      <c r="A22" s="201" t="s">
        <v>152</v>
      </c>
      <c r="B22" s="199" t="s">
        <v>153</v>
      </c>
      <c r="C22" s="113">
        <v>1.8641968490892022</v>
      </c>
      <c r="D22" s="115">
        <v>2363</v>
      </c>
      <c r="E22" s="114">
        <v>2324</v>
      </c>
      <c r="F22" s="114">
        <v>2251</v>
      </c>
      <c r="G22" s="114">
        <v>2228</v>
      </c>
      <c r="H22" s="140">
        <v>2263</v>
      </c>
      <c r="I22" s="115">
        <v>100</v>
      </c>
      <c r="J22" s="116">
        <v>4.4189129474149356</v>
      </c>
    </row>
    <row r="23" spans="1:15" s="110" customFormat="1" ht="24.95" customHeight="1" x14ac:dyDescent="0.2">
      <c r="A23" s="193" t="s">
        <v>154</v>
      </c>
      <c r="B23" s="199" t="s">
        <v>155</v>
      </c>
      <c r="C23" s="113">
        <v>1.8681414044194797</v>
      </c>
      <c r="D23" s="115">
        <v>2368</v>
      </c>
      <c r="E23" s="114">
        <v>2360</v>
      </c>
      <c r="F23" s="114">
        <v>2369</v>
      </c>
      <c r="G23" s="114">
        <v>2317</v>
      </c>
      <c r="H23" s="140">
        <v>2335</v>
      </c>
      <c r="I23" s="115">
        <v>33</v>
      </c>
      <c r="J23" s="116">
        <v>1.4132762312633833</v>
      </c>
    </row>
    <row r="24" spans="1:15" s="110" customFormat="1" ht="24.95" customHeight="1" x14ac:dyDescent="0.2">
      <c r="A24" s="193" t="s">
        <v>156</v>
      </c>
      <c r="B24" s="199" t="s">
        <v>221</v>
      </c>
      <c r="C24" s="113">
        <v>9.2633937376239572</v>
      </c>
      <c r="D24" s="115">
        <v>11742</v>
      </c>
      <c r="E24" s="114">
        <v>11652</v>
      </c>
      <c r="F24" s="114">
        <v>11443</v>
      </c>
      <c r="G24" s="114">
        <v>11262</v>
      </c>
      <c r="H24" s="140">
        <v>11325</v>
      </c>
      <c r="I24" s="115">
        <v>417</v>
      </c>
      <c r="J24" s="116">
        <v>3.6821192052980134</v>
      </c>
    </row>
    <row r="25" spans="1:15" s="110" customFormat="1" ht="24.95" customHeight="1" x14ac:dyDescent="0.2">
      <c r="A25" s="193" t="s">
        <v>222</v>
      </c>
      <c r="B25" s="204" t="s">
        <v>159</v>
      </c>
      <c r="C25" s="113">
        <v>7.5735462341330262</v>
      </c>
      <c r="D25" s="115">
        <v>9600</v>
      </c>
      <c r="E25" s="114">
        <v>9536</v>
      </c>
      <c r="F25" s="114">
        <v>9656</v>
      </c>
      <c r="G25" s="114">
        <v>9432</v>
      </c>
      <c r="H25" s="140">
        <v>9356</v>
      </c>
      <c r="I25" s="115">
        <v>244</v>
      </c>
      <c r="J25" s="116">
        <v>2.6079521162890122</v>
      </c>
    </row>
    <row r="26" spans="1:15" s="110" customFormat="1" ht="24.95" customHeight="1" x14ac:dyDescent="0.2">
      <c r="A26" s="201">
        <v>782.78300000000002</v>
      </c>
      <c r="B26" s="203" t="s">
        <v>160</v>
      </c>
      <c r="C26" s="113">
        <v>1.7868835646157608</v>
      </c>
      <c r="D26" s="115">
        <v>2265</v>
      </c>
      <c r="E26" s="114">
        <v>2287</v>
      </c>
      <c r="F26" s="114">
        <v>2509</v>
      </c>
      <c r="G26" s="114">
        <v>2430</v>
      </c>
      <c r="H26" s="140">
        <v>2464</v>
      </c>
      <c r="I26" s="115">
        <v>-199</v>
      </c>
      <c r="J26" s="116">
        <v>-8.0762987012987004</v>
      </c>
    </row>
    <row r="27" spans="1:15" s="110" customFormat="1" ht="24.95" customHeight="1" x14ac:dyDescent="0.2">
      <c r="A27" s="193" t="s">
        <v>161</v>
      </c>
      <c r="B27" s="199" t="s">
        <v>223</v>
      </c>
      <c r="C27" s="113">
        <v>4.4597142564118748</v>
      </c>
      <c r="D27" s="115">
        <v>5653</v>
      </c>
      <c r="E27" s="114">
        <v>5633</v>
      </c>
      <c r="F27" s="114">
        <v>5617</v>
      </c>
      <c r="G27" s="114">
        <v>5499</v>
      </c>
      <c r="H27" s="140">
        <v>5520</v>
      </c>
      <c r="I27" s="115">
        <v>133</v>
      </c>
      <c r="J27" s="116">
        <v>2.4094202898550723</v>
      </c>
    </row>
    <row r="28" spans="1:15" s="110" customFormat="1" ht="24.95" customHeight="1" x14ac:dyDescent="0.2">
      <c r="A28" s="193" t="s">
        <v>163</v>
      </c>
      <c r="B28" s="199" t="s">
        <v>164</v>
      </c>
      <c r="C28" s="113">
        <v>3.102787222796374</v>
      </c>
      <c r="D28" s="115">
        <v>3933</v>
      </c>
      <c r="E28" s="114">
        <v>3961</v>
      </c>
      <c r="F28" s="114">
        <v>3903</v>
      </c>
      <c r="G28" s="114">
        <v>3796</v>
      </c>
      <c r="H28" s="140">
        <v>3736</v>
      </c>
      <c r="I28" s="115">
        <v>197</v>
      </c>
      <c r="J28" s="116">
        <v>5.2730192719486082</v>
      </c>
    </row>
    <row r="29" spans="1:15" s="110" customFormat="1" ht="24.95" customHeight="1" x14ac:dyDescent="0.2">
      <c r="A29" s="193">
        <v>86</v>
      </c>
      <c r="B29" s="199" t="s">
        <v>165</v>
      </c>
      <c r="C29" s="113">
        <v>7.4772990840742519</v>
      </c>
      <c r="D29" s="115">
        <v>9478</v>
      </c>
      <c r="E29" s="114">
        <v>9566</v>
      </c>
      <c r="F29" s="114">
        <v>9530</v>
      </c>
      <c r="G29" s="114">
        <v>9338</v>
      </c>
      <c r="H29" s="140">
        <v>9310</v>
      </c>
      <c r="I29" s="115">
        <v>168</v>
      </c>
      <c r="J29" s="116">
        <v>1.8045112781954886</v>
      </c>
    </row>
    <row r="30" spans="1:15" s="110" customFormat="1" ht="24.95" customHeight="1" x14ac:dyDescent="0.2">
      <c r="A30" s="193">
        <v>87.88</v>
      </c>
      <c r="B30" s="204" t="s">
        <v>166</v>
      </c>
      <c r="C30" s="113">
        <v>8.8287037402273647</v>
      </c>
      <c r="D30" s="115">
        <v>11191</v>
      </c>
      <c r="E30" s="114">
        <v>11188</v>
      </c>
      <c r="F30" s="114">
        <v>11009</v>
      </c>
      <c r="G30" s="114">
        <v>10846</v>
      </c>
      <c r="H30" s="140">
        <v>10758</v>
      </c>
      <c r="I30" s="115">
        <v>433</v>
      </c>
      <c r="J30" s="116">
        <v>4.0249116936233502</v>
      </c>
    </row>
    <row r="31" spans="1:15" s="110" customFormat="1" ht="24.95" customHeight="1" x14ac:dyDescent="0.2">
      <c r="A31" s="193" t="s">
        <v>167</v>
      </c>
      <c r="B31" s="199" t="s">
        <v>168</v>
      </c>
      <c r="C31" s="113">
        <v>3.9098432433711747</v>
      </c>
      <c r="D31" s="115">
        <v>4956</v>
      </c>
      <c r="E31" s="114">
        <v>5009</v>
      </c>
      <c r="F31" s="114">
        <v>5054</v>
      </c>
      <c r="G31" s="114">
        <v>5011</v>
      </c>
      <c r="H31" s="140">
        <v>5035</v>
      </c>
      <c r="I31" s="115">
        <v>-79</v>
      </c>
      <c r="J31" s="116">
        <v>-1.5690168818272094</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0.11754774884227301</v>
      </c>
      <c r="D34" s="115">
        <v>149</v>
      </c>
      <c r="E34" s="114">
        <v>131</v>
      </c>
      <c r="F34" s="114">
        <v>148</v>
      </c>
      <c r="G34" s="114">
        <v>150</v>
      </c>
      <c r="H34" s="140">
        <v>145</v>
      </c>
      <c r="I34" s="115">
        <v>4</v>
      </c>
      <c r="J34" s="116">
        <v>2.7586206896551726</v>
      </c>
    </row>
    <row r="35" spans="1:10" s="110" customFormat="1" ht="24.95" customHeight="1" x14ac:dyDescent="0.2">
      <c r="A35" s="292" t="s">
        <v>171</v>
      </c>
      <c r="B35" s="293" t="s">
        <v>172</v>
      </c>
      <c r="C35" s="113">
        <v>26.38591951529304</v>
      </c>
      <c r="D35" s="115">
        <v>33446</v>
      </c>
      <c r="E35" s="114">
        <v>33925</v>
      </c>
      <c r="F35" s="114">
        <v>34336</v>
      </c>
      <c r="G35" s="114">
        <v>33776</v>
      </c>
      <c r="H35" s="140">
        <v>33932</v>
      </c>
      <c r="I35" s="115">
        <v>-486</v>
      </c>
      <c r="J35" s="116">
        <v>-1.4322763173405635</v>
      </c>
    </row>
    <row r="36" spans="1:10" s="110" customFormat="1" ht="24.95" customHeight="1" x14ac:dyDescent="0.2">
      <c r="A36" s="294" t="s">
        <v>173</v>
      </c>
      <c r="B36" s="295" t="s">
        <v>174</v>
      </c>
      <c r="C36" s="125">
        <v>73.492588180534412</v>
      </c>
      <c r="D36" s="143">
        <v>93157</v>
      </c>
      <c r="E36" s="144">
        <v>93636</v>
      </c>
      <c r="F36" s="144">
        <v>93474</v>
      </c>
      <c r="G36" s="144">
        <v>91816</v>
      </c>
      <c r="H36" s="145">
        <v>91660</v>
      </c>
      <c r="I36" s="143">
        <v>1497</v>
      </c>
      <c r="J36" s="146">
        <v>1.6332096879773075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2020-09-28T07:51:31Z</dcterms:created>
  <dcterms:modified xsi:type="dcterms:W3CDTF">2020-09-28T10:33:20Z</dcterms:modified>
</cp:coreProperties>
</file>