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G32" i="24" s="1"/>
  <c r="C31" i="24"/>
  <c r="C30" i="24"/>
  <c r="G30" i="24" s="1"/>
  <c r="C29" i="24"/>
  <c r="C28" i="24"/>
  <c r="C27" i="24"/>
  <c r="C26" i="24"/>
  <c r="G26" i="24" s="1"/>
  <c r="C25" i="24"/>
  <c r="C24" i="24"/>
  <c r="G24" i="24" s="1"/>
  <c r="C23" i="24"/>
  <c r="C22" i="24"/>
  <c r="C21" i="24"/>
  <c r="C20" i="24"/>
  <c r="C19" i="24"/>
  <c r="C18" i="24"/>
  <c r="I18" i="24" s="1"/>
  <c r="C17" i="24"/>
  <c r="C16" i="24"/>
  <c r="I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D7" i="24"/>
  <c r="J7" i="24"/>
  <c r="H7" i="24"/>
  <c r="K7" i="24"/>
  <c r="F7" i="24"/>
  <c r="D25" i="24"/>
  <c r="J25" i="24"/>
  <c r="H25" i="24"/>
  <c r="K25" i="24"/>
  <c r="F25" i="24"/>
  <c r="K28" i="24"/>
  <c r="H28" i="24"/>
  <c r="F28" i="24"/>
  <c r="D28" i="24"/>
  <c r="J28" i="24"/>
  <c r="G19" i="24"/>
  <c r="L19" i="24"/>
  <c r="I19" i="24"/>
  <c r="E19" i="24"/>
  <c r="M19" i="24"/>
  <c r="G35" i="24"/>
  <c r="M35" i="24"/>
  <c r="E35" i="24"/>
  <c r="L35" i="24"/>
  <c r="I35" i="24"/>
  <c r="D19" i="24"/>
  <c r="J19" i="24"/>
  <c r="H19" i="24"/>
  <c r="K19" i="24"/>
  <c r="F19" i="24"/>
  <c r="K22" i="24"/>
  <c r="H22" i="24"/>
  <c r="F22" i="24"/>
  <c r="D22" i="24"/>
  <c r="J22" i="24"/>
  <c r="F35" i="24"/>
  <c r="D35" i="24"/>
  <c r="J35" i="24"/>
  <c r="H35" i="24"/>
  <c r="K35" i="24"/>
  <c r="B45" i="24"/>
  <c r="B39" i="24"/>
  <c r="G29" i="24"/>
  <c r="M29" i="24"/>
  <c r="E29" i="24"/>
  <c r="L29" i="24"/>
  <c r="I29" i="24"/>
  <c r="K16" i="24"/>
  <c r="H16" i="24"/>
  <c r="F16" i="24"/>
  <c r="D16" i="24"/>
  <c r="J16" i="24"/>
  <c r="D29" i="24"/>
  <c r="J29" i="24"/>
  <c r="H29" i="24"/>
  <c r="K29" i="24"/>
  <c r="F29" i="24"/>
  <c r="K32" i="24"/>
  <c r="H32" i="24"/>
  <c r="F32" i="24"/>
  <c r="D32" i="24"/>
  <c r="J32" i="24"/>
  <c r="G23" i="24"/>
  <c r="L23" i="24"/>
  <c r="I23" i="24"/>
  <c r="M23" i="24"/>
  <c r="E23" i="24"/>
  <c r="K8" i="24"/>
  <c r="H8" i="24"/>
  <c r="F8" i="24"/>
  <c r="D8" i="24"/>
  <c r="J8" i="24"/>
  <c r="D23" i="24"/>
  <c r="J23" i="24"/>
  <c r="H23" i="24"/>
  <c r="K23" i="24"/>
  <c r="F23" i="24"/>
  <c r="K26" i="24"/>
  <c r="H26" i="24"/>
  <c r="F26" i="24"/>
  <c r="D26" i="24"/>
  <c r="J26" i="24"/>
  <c r="G7" i="24"/>
  <c r="L7" i="24"/>
  <c r="I7" i="24"/>
  <c r="M7" i="24"/>
  <c r="E7" i="24"/>
  <c r="G9" i="24"/>
  <c r="L9" i="24"/>
  <c r="I9" i="24"/>
  <c r="M9" i="24"/>
  <c r="E9" i="24"/>
  <c r="G17" i="24"/>
  <c r="L17" i="24"/>
  <c r="I17" i="24"/>
  <c r="E17" i="24"/>
  <c r="M17" i="24"/>
  <c r="M20" i="24"/>
  <c r="E20" i="24"/>
  <c r="L20" i="24"/>
  <c r="I20" i="24"/>
  <c r="G20" i="24"/>
  <c r="G33" i="24"/>
  <c r="M33" i="24"/>
  <c r="E33" i="24"/>
  <c r="L33" i="24"/>
  <c r="I33" i="24"/>
  <c r="D17" i="24"/>
  <c r="J17" i="24"/>
  <c r="H17" i="24"/>
  <c r="F17" i="24"/>
  <c r="K17" i="24"/>
  <c r="K20" i="24"/>
  <c r="H20" i="24"/>
  <c r="F20" i="24"/>
  <c r="D20" i="24"/>
  <c r="J20" i="24"/>
  <c r="D33" i="24"/>
  <c r="J33" i="24"/>
  <c r="H33" i="24"/>
  <c r="K33" i="24"/>
  <c r="F33" i="24"/>
  <c r="H37" i="24"/>
  <c r="F37" i="24"/>
  <c r="D37" i="24"/>
  <c r="K37" i="24"/>
  <c r="J37" i="24"/>
  <c r="M8" i="24"/>
  <c r="E8" i="24"/>
  <c r="L8" i="24"/>
  <c r="I8" i="24"/>
  <c r="G8" i="24"/>
  <c r="G27" i="24"/>
  <c r="M27" i="24"/>
  <c r="E27" i="24"/>
  <c r="L27" i="24"/>
  <c r="I27" i="24"/>
  <c r="B6" i="24"/>
  <c r="B14" i="24"/>
  <c r="D27" i="24"/>
  <c r="J27" i="24"/>
  <c r="H27" i="24"/>
  <c r="F27" i="24"/>
  <c r="K27" i="24"/>
  <c r="K30" i="24"/>
  <c r="H30" i="24"/>
  <c r="F30" i="24"/>
  <c r="D30" i="24"/>
  <c r="J30" i="24"/>
  <c r="G21" i="24"/>
  <c r="L21" i="24"/>
  <c r="I21" i="24"/>
  <c r="M21" i="24"/>
  <c r="E21" i="24"/>
  <c r="M38" i="24"/>
  <c r="E38" i="24"/>
  <c r="L38" i="24"/>
  <c r="G38" i="24"/>
  <c r="I38" i="24"/>
  <c r="D21" i="24"/>
  <c r="J21" i="24"/>
  <c r="H21" i="24"/>
  <c r="K21" i="24"/>
  <c r="F21" i="24"/>
  <c r="K24" i="24"/>
  <c r="H24" i="24"/>
  <c r="F24" i="24"/>
  <c r="D24" i="24"/>
  <c r="J24" i="24"/>
  <c r="D38" i="24"/>
  <c r="K38" i="24"/>
  <c r="J38" i="24"/>
  <c r="H38" i="24"/>
  <c r="F38" i="24"/>
  <c r="G15" i="24"/>
  <c r="L15" i="24"/>
  <c r="I15" i="24"/>
  <c r="E15" i="24"/>
  <c r="M15" i="24"/>
  <c r="G31" i="24"/>
  <c r="M31" i="24"/>
  <c r="E31" i="24"/>
  <c r="L31" i="24"/>
  <c r="I31" i="24"/>
  <c r="D15" i="24"/>
  <c r="J15" i="24"/>
  <c r="H15" i="24"/>
  <c r="K15" i="24"/>
  <c r="F15" i="24"/>
  <c r="K18" i="24"/>
  <c r="H18" i="24"/>
  <c r="F18" i="24"/>
  <c r="D18" i="24"/>
  <c r="J18" i="24"/>
  <c r="D31" i="24"/>
  <c r="J31" i="24"/>
  <c r="H31" i="24"/>
  <c r="K31" i="24"/>
  <c r="F31" i="24"/>
  <c r="K34" i="24"/>
  <c r="J34" i="24"/>
  <c r="H34" i="24"/>
  <c r="F34" i="24"/>
  <c r="D34" i="24"/>
  <c r="G25" i="24"/>
  <c r="M25" i="24"/>
  <c r="E25" i="24"/>
  <c r="L25" i="24"/>
  <c r="I25" i="24"/>
  <c r="I28" i="24"/>
  <c r="M28" i="24"/>
  <c r="E28" i="24"/>
  <c r="L28" i="24"/>
  <c r="G28" i="24"/>
  <c r="E37" i="24"/>
  <c r="C14" i="24"/>
  <c r="C6" i="24"/>
  <c r="M22" i="24"/>
  <c r="E22" i="24"/>
  <c r="L22" i="24"/>
  <c r="I30" i="24"/>
  <c r="M30" i="24"/>
  <c r="E30" i="24"/>
  <c r="L30" i="24"/>
  <c r="C45" i="24"/>
  <c r="C39" i="24"/>
  <c r="G16" i="24"/>
  <c r="I37" i="24"/>
  <c r="G37" i="24"/>
  <c r="L37" i="24"/>
  <c r="G1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18" i="24"/>
  <c r="E18" i="24"/>
  <c r="L18" i="24"/>
  <c r="I26" i="24"/>
  <c r="M26" i="24"/>
  <c r="E26" i="24"/>
  <c r="L26" i="24"/>
  <c r="I34" i="24"/>
  <c r="M34" i="24"/>
  <c r="E34" i="24"/>
  <c r="L34" i="24"/>
  <c r="G22" i="24"/>
  <c r="I22" i="24"/>
  <c r="M16" i="24"/>
  <c r="E16" i="24"/>
  <c r="L16" i="24"/>
  <c r="I24" i="24"/>
  <c r="M24" i="24"/>
  <c r="E24" i="24"/>
  <c r="L24" i="24"/>
  <c r="I32" i="24"/>
  <c r="M32" i="24"/>
  <c r="E32" i="24"/>
  <c r="L3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F42" i="24"/>
  <c r="F44" i="24"/>
  <c r="G40" i="24"/>
  <c r="G42" i="24"/>
  <c r="G44" i="24"/>
  <c r="L43" i="24"/>
  <c r="L40" i="24"/>
  <c r="L42" i="24"/>
  <c r="L44" i="24"/>
  <c r="E40" i="24"/>
  <c r="E42" i="24"/>
  <c r="E44" i="24"/>
  <c r="K14" i="24" l="1"/>
  <c r="H14" i="24"/>
  <c r="F14" i="24"/>
  <c r="D14" i="24"/>
  <c r="J14" i="24"/>
  <c r="I39" i="24"/>
  <c r="G39" i="24"/>
  <c r="L39" i="24"/>
  <c r="M39" i="24"/>
  <c r="E39" i="24"/>
  <c r="K6" i="24"/>
  <c r="H6" i="24"/>
  <c r="F6" i="24"/>
  <c r="D6" i="24"/>
  <c r="J6" i="24"/>
  <c r="H39" i="24"/>
  <c r="F39" i="24"/>
  <c r="D39" i="24"/>
  <c r="K39" i="24"/>
  <c r="J39" i="24"/>
  <c r="J77" i="24"/>
  <c r="I45" i="24"/>
  <c r="G45" i="24"/>
  <c r="L45" i="24"/>
  <c r="M45" i="24"/>
  <c r="E45" i="24"/>
  <c r="M6" i="24"/>
  <c r="E6" i="24"/>
  <c r="L6" i="24"/>
  <c r="G6" i="24"/>
  <c r="I6" i="24"/>
  <c r="H45" i="24"/>
  <c r="F45" i="24"/>
  <c r="D45" i="24"/>
  <c r="K45" i="24"/>
  <c r="J45" i="24"/>
  <c r="I77" i="24"/>
  <c r="K77" i="24"/>
  <c r="M14" i="24"/>
  <c r="E14" i="24"/>
  <c r="L14" i="24"/>
  <c r="I14" i="24"/>
  <c r="G14" i="24"/>
  <c r="K79" i="24" l="1"/>
  <c r="K78" i="24"/>
  <c r="I78" i="24"/>
  <c r="I79" i="24"/>
  <c r="J79" i="24"/>
  <c r="J78" i="24"/>
  <c r="I83" i="24" l="1"/>
  <c r="I82" i="24"/>
  <c r="I81" i="24"/>
</calcChain>
</file>

<file path=xl/sharedStrings.xml><?xml version="1.0" encoding="utf-8"?>
<sst xmlns="http://schemas.openxmlformats.org/spreadsheetml/2006/main" count="1648" uniqueCount="521">
  <si>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</si>
  <si>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</si>
  <si>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</si>
  <si>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</si>
  <si>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</si>
  <si>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</si>
  <si>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</si>
  <si>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</si>
  <si>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</si>
  <si>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</si>
  <si>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</si>
  <si>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</si>
  <si>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</si>
  <si>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Paderborn (373)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</si>
  <si>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</si>
  <si>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</si>
  <si>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</si>
  <si>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</si>
  <si>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</si>
  <si>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</si>
  <si>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</si>
  <si>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</si>
  <si>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</si>
  <si>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</si>
  <si>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</si>
  <si>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</si>
  <si>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</si>
  <si>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</si>
  <si>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</si>
  <si>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</si>
  <si>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</si>
  <si>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</si>
  <si>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</si>
  <si>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</si>
  <si>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</si>
  <si>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</si>
  <si>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</si>
  <si>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</si>
  <si>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</si>
  <si>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</si>
  <si>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</si>
  <si>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</si>
  <si>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</si>
  <si>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</si>
  <si>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</si>
  <si>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</si>
  <si>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</si>
  <si>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</si>
  <si>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</si>
  <si>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</si>
  <si>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</si>
  <si>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</si>
  <si>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</si>
  <si>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</si>
  <si>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</si>
  <si>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</si>
  <si>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</si>
  <si>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</si>
  <si>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</si>
  <si>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</si>
  <si>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</si>
  <si>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</si>
  <si>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</si>
  <si>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</si>
  <si>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</si>
  <si>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</si>
  <si>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</si>
  <si>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</si>
  <si>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</si>
  <si>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</si>
  <si>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</si>
  <si>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</si>
  <si>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</si>
  <si>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</si>
  <si>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</si>
  <si>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</si>
  <si>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</si>
  <si>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</si>
  <si>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</si>
  <si>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</si>
  <si>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</si>
  <si>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</si>
  <si>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</si>
  <si>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</si>
  <si>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</si>
  <si>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</si>
  <si>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</si>
  <si>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</si>
  <si>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</si>
  <si>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</si>
  <si>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</si>
  <si>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</si>
  <si>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Paderborn (373);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</si>
  <si>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</si>
  <si>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</si>
  <si>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</si>
  <si>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</si>
  <si>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</si>
  <si>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</si>
  <si>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</si>
  <si>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</si>
  <si>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</si>
  <si>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</si>
  <si>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</si>
  <si>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</si>
  <si>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</si>
  <si>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</si>
  <si>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</si>
  <si>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</si>
  <si>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</si>
  <si>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</si>
  <si>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</si>
  <si>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</si>
  <si>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</si>
  <si>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</si>
  <si>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</si>
  <si>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</si>
  <si>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</si>
  <si>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</si>
  <si>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</si>
  <si>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</si>
  <si>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</si>
  <si>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</si>
  <si>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</si>
  <si>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</si>
  <si>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</si>
  <si>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</si>
  <si>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</si>
  <si>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</si>
  <si>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</si>
  <si>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</si>
  <si>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</si>
  <si>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</si>
  <si>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</si>
  <si>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</si>
  <si>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</si>
  <si>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</si>
  <si>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</si>
  <si>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</si>
  <si>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</si>
  <si>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</si>
  <si>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</si>
  <si>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</si>
  <si>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</si>
  <si>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</si>
  <si>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</si>
  <si>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</si>
  <si>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</si>
  <si>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</si>
  <si>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</si>
  <si>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</si>
  <si>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</si>
  <si>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</si>
  <si>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</si>
  <si>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</si>
  <si>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</si>
  <si>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</si>
  <si>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</si>
  <si>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</si>
  <si>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</si>
  <si>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</si>
  <si>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</si>
  <si>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</si>
  <si>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</si>
  <si>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</si>
  <si>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</si>
  <si>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</si>
  <si>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</si>
  <si>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</si>
  <si>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</si>
  <si>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</si>
  <si>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</si>
  <si>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</si>
  <si>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</si>
  <si>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</si>
  <si>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</si>
  <si>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</si>
  <si>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</si>
  <si>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</si>
  <si>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</si>
  <si>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</si>
  <si>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</si>
  <si>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</si>
  <si>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Paderborn (373)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</si>
  <si>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</si>
  <si>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</si>
  <si>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</si>
  <si>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</si>
  <si>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</si>
  <si>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</si>
  <si>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</si>
  <si>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</si>
  <si>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</si>
  <si>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</si>
  <si>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</si>
  <si>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</si>
  <si>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</si>
  <si>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</si>
  <si>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</si>
  <si>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</si>
  <si>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</si>
  <si>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</si>
  <si>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</si>
  <si>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</si>
  <si>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</si>
  <si>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</si>
  <si>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</si>
  <si>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</si>
  <si>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</si>
  <si>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</si>
  <si>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</si>
  <si>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</si>
  <si>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</si>
  <si>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</si>
  <si>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</si>
  <si>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</si>
  <si>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</si>
  <si>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</si>
  <si>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</si>
  <si>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</si>
  <si>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</si>
  <si>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</si>
  <si>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</si>
  <si>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</si>
  <si>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</si>
  <si>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</si>
  <si>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</si>
  <si>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</si>
  <si>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</si>
  <si>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</si>
  <si>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</si>
  <si>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</si>
  <si>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</si>
  <si>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</si>
  <si>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</si>
  <si>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</si>
  <si>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</si>
  <si>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</si>
  <si>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</si>
  <si>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</si>
  <si>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</si>
  <si>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</si>
  <si>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</si>
  <si>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</si>
  <si>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</si>
  <si>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</si>
  <si>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</si>
  <si>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</si>
  <si>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</si>
  <si>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</si>
  <si>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</si>
  <si>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</si>
  <si>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</si>
  <si>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</si>
  <si>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</si>
  <si>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</si>
  <si>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</si>
  <si>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</si>
  <si>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</si>
  <si>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</si>
  <si>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</si>
  <si>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</si>
  <si>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</si>
  <si>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</si>
  <si>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</si>
  <si>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</si>
  <si>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</si>
  <si>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</si>
  <si>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</si>
  <si>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</si>
  <si>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</si>
  <si>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</si>
  <si>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</si>
  <si>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</si>
  <si>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</si>
  <si>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</si>
  <si>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</si>
  <si>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</si>
  <si>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</si>
  <si>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</si>
  <si>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</si>
  <si>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</si>
  <si>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</si>
  <si>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</si>
  <si>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</si>
  <si>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</si>
  <si>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</si>
  <si>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</si>
  <si>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</si>
  <si>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</si>
  <si>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</si>
  <si>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</si>
  <si>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</si>
  <si>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</si>
  <si>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</si>
  <si>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</si>
  <si>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</si>
  <si>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</si>
  <si>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</si>
  <si>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</si>
  <si>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</si>
  <si>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</si>
  <si>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</si>
  <si>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</si>
  <si>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</si>
  <si>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</si>
  <si>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</si>
  <si>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</si>
  <si>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</si>
  <si>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</si>
  <si>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</si>
  <si>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</si>
  <si>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</si>
  <si>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</si>
  <si>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</si>
  <si>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</si>
  <si>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</si>
  <si>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</si>
  <si>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</si>
  <si>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</si>
  <si>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</si>
  <si>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</si>
  <si>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</si>
  <si>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</si>
  <si>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</si>
  <si>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</si>
  <si>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</si>
  <si>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Paderborn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</si>
  <si>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</si>
  <si>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</si>
  <si>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</si>
  <si>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</si>
  <si>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</si>
  <si>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</si>
  <si>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</si>
  <si>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</si>
  <si>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</si>
  <si>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</si>
  <si>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</si>
  <si>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</si>
  <si>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</si>
  <si>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</si>
  <si>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</si>
  <si>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</si>
  <si>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</si>
  <si>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</si>
  <si>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</si>
  <si>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</si>
  <si>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</si>
  <si>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</si>
  <si>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</si>
  <si>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</si>
  <si>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</si>
  <si>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</si>
  <si>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</si>
  <si>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</si>
  <si>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</si>
  <si>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</si>
  <si>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</si>
  <si>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</si>
  <si>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</si>
  <si>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</si>
  <si>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</si>
  <si>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</si>
  <si>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</si>
  <si>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</si>
  <si>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</si>
  <si>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</si>
  <si>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</si>
  <si>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</si>
  <si>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</si>
  <si>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</si>
  <si>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</si>
  <si>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</si>
  <si>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Paderborn (373);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</si>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</sst>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{4A782C9A-7A84-4586-8921-3CC0D474036E}</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5706-4D45-AD55-C5A723FE0FD6}"/>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{B50481C1-47BA-4AC1-8F77-8E469AABE3CF}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5706-4D45-AD55-C5A723FE0FD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{67FB2126-8DA0-4170-BDE3-39D0072FF0D8}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706-4D45-AD55-C5A723FE0FD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{F3C5A54E-0040-4BB2-A6A9-7BF6C3921A72}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706-4D45-AD55-C5A723FE0FD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0.79336262299843874</c:v>
                </c:pt>
                <c:pt idx="1">
                  <c:v>1.3225681822425275</c:v>
                </c:pt>
                <c:pt idx="2">
                  <c:v>1.1186464311118853</c:v>
                </c:pt>
                <c:pt idx="3">
                  <c:v>1.0875687030768</c:v>
                </c:pt>
              </c:numCache>
            </c:numRef>
          </c:val>
          <c:extLst>
            <c:ext xmlns:c16="http://schemas.microsoft.com/office/drawing/2014/chart" uri="{C3380CC4-5D6E-409C-BE32-E72D297353CC}">
              <c16:uniqueId val="{00000004-5706-4D45-AD55-C5A723FE0FD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{B0DB7DE6-E511-4735-941A-6EDABD21319D}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706-4D45-AD55-C5A723FE0FD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{E9ABD3FF-0EB8-44C7-A115-C6CEA7A90A8C}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706-4D45-AD55-C5A723FE0FD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{F18BCB3B-BD51-4C22-90EA-716DE5A35A47}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706-4D45-AD55-C5A723FE0FD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{3A0C436A-77D9-46C3-9232-D3FBD98994FF}</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706-4D45-AD55-C5A723FE0F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706-4D45-AD55-C5A723FE0FD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706-4D45-AD55-C5A723FE0FD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{E0A6D7D4-DF01-4B42-BBE9-B850D02ADC45}</c15:txfldGUID>
                      <c15:f>Daten_Diagramme!$E$6</c15:f>
                      <c15:dlblFieldTableCache>
                        <c:ptCount val="1"/>
                        <c:pt idx="0">
                          <c:v>-2.7</c:v>
                        </c:pt>
                      </c15:dlblFieldTableCache>
                    </c15:dlblFTEntry>
                  </c15:dlblFieldTable>
                  <c15:showDataLabelsRange val="0"/>
                </c:ext>
                <c:ext xmlns:c16="http://schemas.microsoft.com/office/drawing/2014/chart" uri="{C3380CC4-5D6E-409C-BE32-E72D297353CC}">
                  <c16:uniqueId val="{00000000-D72B-440D-9671-C8B5447DB8EA}"/>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{1799724C-56A9-4295-B508-CCC449AFCE57}</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72B-440D-9671-C8B5447DB8E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{0F22687D-9C21-4771-935A-2B507A9DB2A9}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72B-440D-9671-C8B5447DB8E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{9D3F9676-A6A4-4277-B4C1-FB59B829A5D3}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72B-440D-9671-C8B5447DB8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-2.6864178195423301</c:v>
                </c:pt>
                <c:pt idx="1">
                  <c:v>-3.156552267354261</c:v>
                </c:pt>
                <c:pt idx="2">
                  <c:v>-2.7637010795899166</c:v>
                </c:pt>
                <c:pt idx="3">
                  <c:v>-2.8655893304673015</c:v>
                </c:pt>
              </c:numCache>
            </c:numRef>
          </c:val>
          <c:extLst>
            <c:ext xmlns:c16="http://schemas.microsoft.com/office/drawing/2014/chart" uri="{C3380CC4-5D6E-409C-BE32-E72D297353CC}">
              <c16:uniqueId val="{00000004-D72B-440D-9671-C8B5447DB8E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{BBBDEA6B-0656-418F-9B5E-A716E6AA402A}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72B-440D-9671-C8B5447DB8E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{59236896-DCED-426A-B52C-561163433A56}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72B-440D-9671-C8B5447DB8E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{6373F65C-D930-4588-8F40-1BA23742613E}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72B-440D-9671-C8B5447DB8E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{6A6A65A4-73A1-4504-9D16-C1F07EC98AF7}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72B-440D-9671-C8B5447DB8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72B-440D-9671-C8B5447DB8E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72B-440D-9671-C8B5447DB8E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{7776740B-0E48-4EF4-8DE3-DA76545AD7E7}</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3AB5-44E7-BE80-674C1C55DFFA}"/>
                </c:ext>
              </c:extLst>
            </c:dLbl>
            <c:dLbl>
              <c:idx val="1"/>
              <c:tx>
                <c:strRef>
                  <c:f>Daten_Diagramme!$D$15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{1ACB850C-AAE3-4DF7-8A6E-B06A2F5DF2D4}</c15:txfldGUID>
                      <c15:f>Daten_Diagramme!$D$15</c15:f>
                      <c15:dlblFieldTableCache>
                        <c:ptCount val="1"/>
                        <c:pt idx="0">
                          <c:v>2.3</c:v>
                        </c:pt>
                      </c15:dlblFieldTableCache>
                    </c15:dlblFTEntry>
                  </c15:dlblFieldTable>
                  <c15:showDataLabelsRange val="0"/>
                </c:ext>
                <c:ext xmlns:c16="http://schemas.microsoft.com/office/drawing/2014/chart" uri="{C3380CC4-5D6E-409C-BE32-E72D297353CC}">
                  <c16:uniqueId val="{00000001-3AB5-44E7-BE80-674C1C55DFFA}"/>
                </c:ext>
              </c:extLst>
            </c:dLbl>
            <c:dLbl>
              <c:idx val="2"/>
              <c:tx>
                <c:strRef>
                  <c:f>Daten_Diagramme!$D$16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{5BF1B440-7B40-49D3-81BF-82A1585F3888}</c15:txfldGUID>
                      <c15:f>Daten_Diagramme!$D$16</c15:f>
                      <c15:dlblFieldTableCache>
                        <c:ptCount val="1"/>
                        <c:pt idx="0">
                          <c:v>4.2</c:v>
                        </c:pt>
                      </c15:dlblFieldTableCache>
                    </c15:dlblFTEntry>
                  </c15:dlblFieldTable>
                  <c15:showDataLabelsRange val="0"/>
                </c:ext>
                <c:ext xmlns:c16="http://schemas.microsoft.com/office/drawing/2014/chart" uri="{C3380CC4-5D6E-409C-BE32-E72D297353CC}">
                  <c16:uniqueId val="{00000002-3AB5-44E7-BE80-674C1C55DFFA}"/>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{4F05BFC3-7452-4B04-AB4D-461B495FE8F7}</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3AB5-44E7-BE80-674C1C55DFFA}"/>
                </c:ext>
              </c:extLst>
            </c:dLbl>
            <c:dLbl>
              <c:idx val="4"/>
              <c:tx>
                <c:strRef>
                  <c:f>Daten_Diagramme!$D$18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{54BC004A-70EC-472D-880F-7F24AA15C2D3}</c15:txfldGUID>
                      <c15:f>Daten_Diagramme!$D$18</c15:f>
                      <c15:dlblFieldTableCache>
                        <c:ptCount val="1"/>
                        <c:pt idx="0">
                          <c:v>-5.6</c:v>
                        </c:pt>
                      </c15:dlblFieldTableCache>
                    </c15:dlblFTEntry>
                  </c15:dlblFieldTable>
                  <c15:showDataLabelsRange val="0"/>
                </c:ext>
                <c:ext xmlns:c16="http://schemas.microsoft.com/office/drawing/2014/chart" uri="{C3380CC4-5D6E-409C-BE32-E72D297353CC}">
                  <c16:uniqueId val="{00000004-3AB5-44E7-BE80-674C1C55DFFA}"/>
                </c:ext>
              </c:extLst>
            </c:dLbl>
            <c:dLbl>
              <c:idx val="5"/>
              <c:tx>
                <c:strRef>
                  <c:f>Daten_Diagramme!$D$19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{2229181A-3C73-4FEC-B1E1-E7D56024B2AF}</c15:txfldGUID>
                      <c15:f>Daten_Diagramme!$D$19</c15:f>
                      <c15:dlblFieldTableCache>
                        <c:ptCount val="1"/>
                        <c:pt idx="0">
                          <c:v>-1.6</c:v>
                        </c:pt>
                      </c15:dlblFieldTableCache>
                    </c15:dlblFTEntry>
                  </c15:dlblFieldTable>
                  <c15:showDataLabelsRange val="0"/>
                </c:ext>
                <c:ext xmlns:c16="http://schemas.microsoft.com/office/drawing/2014/chart" uri="{C3380CC4-5D6E-409C-BE32-E72D297353CC}">
                  <c16:uniqueId val="{00000005-3AB5-44E7-BE80-674C1C55DFFA}"/>
                </c:ext>
              </c:extLst>
            </c:dLbl>
            <c:dLbl>
              <c:idx val="6"/>
              <c:tx>
                <c:strRef>
                  <c:f>Daten_Diagramme!$D$20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{C3015BF6-B5BC-4944-BDA7-E9DE31417EC6}</c15:txfldGUID>
                      <c15:f>Daten_Diagramme!$D$20</c15:f>
                      <c15:dlblFieldTableCache>
                        <c:ptCount val="1"/>
                        <c:pt idx="0">
                          <c:v>-1.3</c:v>
                        </c:pt>
                      </c15:dlblFieldTableCache>
                    </c15:dlblFTEntry>
                  </c15:dlblFieldTable>
                  <c15:showDataLabelsRange val="0"/>
                </c:ext>
                <c:ext xmlns:c16="http://schemas.microsoft.com/office/drawing/2014/chart" uri="{C3380CC4-5D6E-409C-BE32-E72D297353CC}">
                  <c16:uniqueId val="{00000006-3AB5-44E7-BE80-674C1C55DFFA}"/>
                </c:ext>
              </c:extLst>
            </c:dLbl>
            <c:dLbl>
              <c:idx val="7"/>
              <c:tx>
                <c:strRef>
                  <c:f>Daten_Diagramme!$D$21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{14C4FE77-6B5B-42E8-8C5D-C9FD2AF3E71B}</c15:txfldGUID>
                      <c15:f>Daten_Diagramme!$D$21</c15:f>
                      <c15:dlblFieldTableCache>
                        <c:ptCount val="1"/>
                        <c:pt idx="0">
                          <c:v>2.1</c:v>
                        </c:pt>
                      </c15:dlblFieldTableCache>
                    </c15:dlblFTEntry>
                  </c15:dlblFieldTable>
                  <c15:showDataLabelsRange val="0"/>
                </c:ext>
                <c:ext xmlns:c16="http://schemas.microsoft.com/office/drawing/2014/chart" uri="{C3380CC4-5D6E-409C-BE32-E72D297353CC}">
                  <c16:uniqueId val="{00000007-3AB5-44E7-BE80-674C1C55DFFA}"/>
                </c:ext>
              </c:extLst>
            </c:dLbl>
            <c:dLbl>
              <c:idx val="8"/>
              <c:tx>
                <c:strRef>
                  <c:f>Daten_Diagramme!$D$22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{CAE1ADB0-31C4-4114-BE2D-399CABAC3A91}</c15:txfldGUID>
                      <c15:f>Daten_Diagramme!$D$22</c15:f>
                      <c15:dlblFieldTableCache>
                        <c:ptCount val="1"/>
                        <c:pt idx="0">
                          <c:v>2.6</c:v>
                        </c:pt>
                      </c15:dlblFieldTableCache>
                    </c15:dlblFTEntry>
                  </c15:dlblFieldTable>
                  <c15:showDataLabelsRange val="0"/>
                </c:ext>
                <c:ext xmlns:c16="http://schemas.microsoft.com/office/drawing/2014/chart" uri="{C3380CC4-5D6E-409C-BE32-E72D297353CC}">
                  <c16:uniqueId val="{00000008-3AB5-44E7-BE80-674C1C55DFFA}"/>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{A1BF9B39-4F78-4B2F-AA64-6787B9D4A2F1}</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3AB5-44E7-BE80-674C1C55DFFA}"/>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{EB13A4AA-88BD-49C5-ABB9-8BA4E438A408}</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3AB5-44E7-BE80-674C1C55DFFA}"/>
                </c:ext>
              </c:extLst>
            </c:dLbl>
            <c:dLbl>
              <c:idx val="11"/>
              <c:tx>
                <c:strRef>
                  <c:f>Daten_Diagramme!$D$25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{74DF1516-9659-4123-B948-C5E19946D7AE}</c15:txfldGUID>
                      <c15:f>Daten_Diagramme!$D$25</c15:f>
                      <c15:dlblFieldTableCache>
                        <c:ptCount val="1"/>
                        <c:pt idx="0">
                          <c:v>5.1</c:v>
                        </c:pt>
                      </c15:dlblFieldTableCache>
                    </c15:dlblFTEntry>
                  </c15:dlblFieldTable>
                  <c15:showDataLabelsRange val="0"/>
                </c:ext>
                <c:ext xmlns:c16="http://schemas.microsoft.com/office/drawing/2014/chart" uri="{C3380CC4-5D6E-409C-BE32-E72D297353CC}">
                  <c16:uniqueId val="{0000000B-3AB5-44E7-BE80-674C1C55DFFA}"/>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{AD4813C0-D0C0-4657-98D0-1E3021CDF5F0}</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3AB5-44E7-BE80-674C1C55DFFA}"/>
                </c:ext>
              </c:extLst>
            </c:dLbl>
            <c:dLbl>
              <c:idx val="13"/>
              <c:tx>
                <c:strRef>
                  <c:f>Daten_Diagramme!$D$27</c:f>
                  <c:strCache>
                    <c:ptCount val="1"/>
                    <c:pt idx="0">
                      <c:v>11.8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{794B2C58-E987-412B-A02E-45F434E593B3}</c15:txfldGUID>
                      <c15:f>Daten_Diagramme!$D$27</c15:f>
                      <c15:dlblFieldTableCache>
                        <c:ptCount val="1"/>
                        <c:pt idx="0">
                          <c:v>11.8</c:v>
                        </c:pt>
                      </c15:dlblFieldTableCache>
                    </c15:dlblFTEntry>
                  </c15:dlblFieldTable>
                  <c15:showDataLabelsRange val="0"/>
                </c:ext>
                <c:ext xmlns:c16="http://schemas.microsoft.com/office/drawing/2014/chart" uri="{C3380CC4-5D6E-409C-BE32-E72D297353CC}">
                  <c16:uniqueId val="{0000000D-3AB5-44E7-BE80-674C1C55DFFA}"/>
                </c:ext>
              </c:extLst>
            </c:dLbl>
            <c:dLbl>
              <c:idx val="14"/>
              <c:tx>
                <c:strRef>
                  <c:f>Daten_Diagramme!$D$28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{5F9F6D89-8A23-42C4-A156-DCC13018F16E}</c15:txfldGUID>
                      <c15:f>Daten_Diagramme!$D$28</c15:f>
                      <c15:dlblFieldTableCache>
                        <c:ptCount val="1"/>
                        <c:pt idx="0">
                          <c:v>1.2</c:v>
                        </c:pt>
                      </c15:dlblFieldTableCache>
                    </c15:dlblFTEntry>
                  </c15:dlblFieldTable>
                  <c15:showDataLabelsRange val="0"/>
                </c:ext>
                <c:ext xmlns:c16="http://schemas.microsoft.com/office/drawing/2014/chart" uri="{C3380CC4-5D6E-409C-BE32-E72D297353CC}">
                  <c16:uniqueId val="{0000000E-3AB5-44E7-BE80-674C1C55DFFA}"/>
                </c:ext>
              </c:extLst>
            </c:dLbl>
            <c:dLbl>
              <c:idx val="15"/>
              <c:tx>
                <c:strRef>
                  <c:f>Daten_Diagramme!$D$29</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{8D2BEBC7-3CEF-4ED1-94AB-196CEAE94B0E}</c15:txfldGUID>
                      <c15:f>Daten_Diagramme!$D$29</c15:f>
                      <c15:dlblFieldTableCache>
                        <c:ptCount val="1"/>
                        <c:pt idx="0">
                          <c:v>-5.9</c:v>
                        </c:pt>
                      </c15:dlblFieldTableCache>
                    </c15:dlblFTEntry>
                  </c15:dlblFieldTable>
                  <c15:showDataLabelsRange val="0"/>
                </c:ext>
                <c:ext xmlns:c16="http://schemas.microsoft.com/office/drawing/2014/chart" uri="{C3380CC4-5D6E-409C-BE32-E72D297353CC}">
                  <c16:uniqueId val="{0000000F-3AB5-44E7-BE80-674C1C55DFFA}"/>
                </c:ext>
              </c:extLst>
            </c:dLbl>
            <c:dLbl>
              <c:idx val="16"/>
              <c:tx>
                <c:strRef>
                  <c:f>Daten_Diagramme!$D$30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{236EB160-D1CF-4CE4-856F-1C15079345C6}</c15:txfldGUID>
                      <c15:f>Daten_Diagramme!$D$30</c15:f>
                      <c15:dlblFieldTableCache>
                        <c:ptCount val="1"/>
                        <c:pt idx="0">
                          <c:v>-2.3</c:v>
                        </c:pt>
                      </c15:dlblFieldTableCache>
                    </c15:dlblFTEntry>
                  </c15:dlblFieldTable>
                  <c15:showDataLabelsRange val="0"/>
                </c:ext>
                <c:ext xmlns:c16="http://schemas.microsoft.com/office/drawing/2014/chart" uri="{C3380CC4-5D6E-409C-BE32-E72D297353CC}">
                  <c16:uniqueId val="{00000010-3AB5-44E7-BE80-674C1C55DFFA}"/>
                </c:ext>
              </c:extLst>
            </c:dLbl>
            <c:dLbl>
              <c:idx val="17"/>
              <c:tx>
                <c:strRef>
                  <c:f>Daten_Diagramme!$D$31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{2DDE2FA3-86B8-40D5-8BF4-24607C13211B}</c15:txfldGUID>
                      <c15:f>Daten_Diagramme!$D$31</c15:f>
                      <c15:dlblFieldTableCache>
                        <c:ptCount val="1"/>
                        <c:pt idx="0">
                          <c:v>1.7</c:v>
                        </c:pt>
                      </c15:dlblFieldTableCache>
                    </c15:dlblFTEntry>
                  </c15:dlblFieldTable>
                  <c15:showDataLabelsRange val="0"/>
                </c:ext>
                <c:ext xmlns:c16="http://schemas.microsoft.com/office/drawing/2014/chart" uri="{C3380CC4-5D6E-409C-BE32-E72D297353CC}">
                  <c16:uniqueId val="{00000011-3AB5-44E7-BE80-674C1C55DFFA}"/>
                </c:ext>
              </c:extLst>
            </c:dLbl>
            <c:dLbl>
              <c:idx val="18"/>
              <c:tx>
                <c:strRef>
                  <c:f>Daten_Diagramme!$D$32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{CEA5C5BB-0AE5-4DE9-8F6F-8F9A43AA6129}</c15:txfldGUID>
                      <c15:f>Daten_Diagramme!$D$32</c15:f>
                      <c15:dlblFieldTableCache>
                        <c:ptCount val="1"/>
                        <c:pt idx="0">
                          <c:v>3.5</c:v>
                        </c:pt>
                      </c15:dlblFieldTableCache>
                    </c15:dlblFTEntry>
                  </c15:dlblFieldTable>
                  <c15:showDataLabelsRange val="0"/>
                </c:ext>
                <c:ext xmlns:c16="http://schemas.microsoft.com/office/drawing/2014/chart" uri="{C3380CC4-5D6E-409C-BE32-E72D297353CC}">
                  <c16:uniqueId val="{00000012-3AB5-44E7-BE80-674C1C55DFFA}"/>
                </c:ext>
              </c:extLst>
            </c:dLbl>
            <c:dLbl>
              <c:idx val="19"/>
              <c:tx>
                <c:strRef>
                  <c:f>Daten_Diagramme!$D$33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{BE003DB6-B671-47F2-84B1-5B3ABC2C2402}</c15:txfldGUID>
                      <c15:f>Daten_Diagramme!$D$33</c15:f>
                      <c15:dlblFieldTableCache>
                        <c:ptCount val="1"/>
                        <c:pt idx="0">
                          <c:v>-0.8</c:v>
                        </c:pt>
                      </c15:dlblFieldTableCache>
                    </c15:dlblFTEntry>
                  </c15:dlblFieldTable>
                  <c15:showDataLabelsRange val="0"/>
                </c:ext>
                <c:ext xmlns:c16="http://schemas.microsoft.com/office/drawing/2014/chart" uri="{C3380CC4-5D6E-409C-BE32-E72D297353CC}">
                  <c16:uniqueId val="{00000013-3AB5-44E7-BE80-674C1C55DFFA}"/>
                </c:ext>
              </c:extLst>
            </c:dLbl>
            <c:dLbl>
              <c:idx val="20"/>
              <c:tx>
                <c:strRef>
                  <c:f>Daten_Diagramme!$D$34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{93566DF0-BF3D-41CB-907B-1F835B52F69F}</c15:txfldGUID>
                      <c15:f>Daten_Diagramme!$D$34</c15:f>
                      <c15:dlblFieldTableCache>
                        <c:ptCount val="1"/>
                        <c:pt idx="0">
                          <c:v>0.8</c:v>
                        </c:pt>
                      </c15:dlblFieldTableCache>
                    </c15:dlblFTEntry>
                  </c15:dlblFieldTable>
                  <c15:showDataLabelsRange val="0"/>
                </c:ext>
                <c:ext xmlns:c16="http://schemas.microsoft.com/office/drawing/2014/chart" uri="{C3380CC4-5D6E-409C-BE32-E72D297353CC}">
                  <c16:uniqueId val="{00000014-3AB5-44E7-BE80-674C1C55DFF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{83A49C8B-A267-4700-A97C-3EE5B28C4BE6}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AB5-44E7-BE80-674C1C55DFF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{426A6539-1714-45B3-99AC-47A9E2BA3DA4}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AB5-44E7-BE80-674C1C55DFFA}"/>
                </c:ext>
              </c:extLst>
            </c:dLbl>
            <c:dLbl>
              <c:idx val="23"/>
              <c:tx>
                <c:strRef>
                  <c:f>Daten_Diagramme!$D$37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{5807CAB9-3316-4F1E-B60A-72828BA1AC06}</c15:txfldGUID>
                      <c15:f>Daten_Diagramme!$D$37</c15:f>
                      <c15:dlblFieldTableCache>
                        <c:ptCount val="1"/>
                        <c:pt idx="0">
                          <c:v>2.3</c:v>
                        </c:pt>
                      </c15:dlblFieldTableCache>
                    </c15:dlblFTEntry>
                  </c15:dlblFieldTable>
                  <c15:showDataLabelsRange val="0"/>
                </c:ext>
                <c:ext xmlns:c16="http://schemas.microsoft.com/office/drawing/2014/chart" uri="{C3380CC4-5D6E-409C-BE32-E72D297353CC}">
                  <c16:uniqueId val="{00000017-3AB5-44E7-BE80-674C1C55DFFA}"/>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{8B06D9FA-A6DC-49E5-A490-8C19432BE37B}</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3AB5-44E7-BE80-674C1C55DFFA}"/>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{88DDC897-6795-4371-B25D-1F730021D294}</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3AB5-44E7-BE80-674C1C55DFF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{E75C419A-8FFC-4744-985E-65C8D3DD8DB1}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AB5-44E7-BE80-674C1C55DFF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{B4AE1C18-1D9C-4E18-A995-12BE3DFF4F8F}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AB5-44E7-BE80-674C1C55DFF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{A1EF4774-40FB-4B59-B898-669707C46D33}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AB5-44E7-BE80-674C1C55DFF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{34ABC162-094B-4767-8B5A-59A047F2B6E8}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AB5-44E7-BE80-674C1C55DFF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{5870EE43-E2DB-40A4-986A-CA114A3EEBA3}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AB5-44E7-BE80-674C1C55DFFA}"/>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{A5EE7606-E2EC-4275-B15D-A3172BF91759}</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3AB5-44E7-BE80-674C1C55DF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0.79336262299843874</c:v>
                </c:pt>
                <c:pt idx="1">
                  <c:v>2.3117076808351977</c:v>
                </c:pt>
                <c:pt idx="2">
                  <c:v>4.1527126590756867</c:v>
                </c:pt>
                <c:pt idx="3">
                  <c:v>-2.3299763174891752</c:v>
                </c:pt>
                <c:pt idx="4">
                  <c:v>-5.6152927120669061</c:v>
                </c:pt>
                <c:pt idx="5">
                  <c:v>-1.554907677356657</c:v>
                </c:pt>
                <c:pt idx="6">
                  <c:v>-1.3492475350285418</c:v>
                </c:pt>
                <c:pt idx="7">
                  <c:v>2.137187054752697</c:v>
                </c:pt>
                <c:pt idx="8">
                  <c:v>2.5932143488248807</c:v>
                </c:pt>
                <c:pt idx="9">
                  <c:v>-1.186417564434747</c:v>
                </c:pt>
                <c:pt idx="10">
                  <c:v>2.0362992474546258</c:v>
                </c:pt>
                <c:pt idx="11">
                  <c:v>5.1340645947592929</c:v>
                </c:pt>
                <c:pt idx="12">
                  <c:v>0.26399155227032733</c:v>
                </c:pt>
                <c:pt idx="13">
                  <c:v>11.772134137785885</c:v>
                </c:pt>
                <c:pt idx="14">
                  <c:v>1.2248995983935742</c:v>
                </c:pt>
                <c:pt idx="15">
                  <c:v>-5.9487951807228914</c:v>
                </c:pt>
                <c:pt idx="16">
                  <c:v>-2.3352361183186301</c:v>
                </c:pt>
                <c:pt idx="17">
                  <c:v>1.7254220456802383</c:v>
                </c:pt>
                <c:pt idx="18">
                  <c:v>3.5060975609756095</c:v>
                </c:pt>
                <c:pt idx="19">
                  <c:v>-0.7993662681837822</c:v>
                </c:pt>
                <c:pt idx="20">
                  <c:v>0.76240858876614281</c:v>
                </c:pt>
                <c:pt idx="21">
                  <c:v>0</c:v>
                </c:pt>
                <c:pt idx="23">
                  <c:v>2.3117076808351977</c:v>
                </c:pt>
                <c:pt idx="24">
                  <c:v>-1.3214863898196605</c:v>
                </c:pt>
                <c:pt idx="25">
                  <c:v>1.7890831625790962</c:v>
                </c:pt>
              </c:numCache>
            </c:numRef>
          </c:val>
          <c:extLst>
            <c:ext xmlns:c16="http://schemas.microsoft.com/office/drawing/2014/chart" uri="{C3380CC4-5D6E-409C-BE32-E72D297353CC}">
              <c16:uniqueId val="{00000020-3AB5-44E7-BE80-674C1C55DFF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{149D5CF9-B71D-469A-A85D-ECDF6275AAE0}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AB5-44E7-BE80-674C1C55DFF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{0D9FF219-D038-4AA5-945E-A03602F7EDDB}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AB5-44E7-BE80-674C1C55DFF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{B4B2020B-93A5-4392-9648-8E8A59D0C3E0}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AB5-44E7-BE80-674C1C55DFF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{401BE774-E59A-4F37-B931-E2130157C226}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AB5-44E7-BE80-674C1C55DFF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{96CE14F2-BA2F-4A5A-AC58-A84FAFF7CEF1}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AB5-44E7-BE80-674C1C55DFF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{812EE3F1-495A-4278-AD60-9BA5B020535F}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AB5-44E7-BE80-674C1C55DFF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{BDCE4516-ADE6-458B-917F-C581B7AF80CE}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AB5-44E7-BE80-674C1C55DFF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{19F52491-5EF1-4A98-981C-B47513721FA9}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AB5-44E7-BE80-674C1C55DFF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{3CF77C7B-6A64-422B-B5AA-DB4866C4BB0E}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AB5-44E7-BE80-674C1C55DFF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{21D848CB-FDE3-415D-ADEB-09CFB16E6A01}</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AB5-44E7-BE80-674C1C55DFF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{F9F91E13-C2DB-439C-AEDA-A4D116EBBD14}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AB5-44E7-BE80-674C1C55DFF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{8F96D9FF-3955-4E86-9B17-272878AC0842}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AB5-44E7-BE80-674C1C55DFF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{5D03A937-106E-455C-8121-7CBF21584837}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AB5-44E7-BE80-674C1C55DFF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{FEF76CDA-5B1B-4E19-BCB8-482D764E862E}</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AB5-44E7-BE80-674C1C55DFF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{C521ED71-C25B-4139-9EA4-FB302D4D8FA1}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AB5-44E7-BE80-674C1C55DFF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{328870EF-C92B-4BDD-851A-FD9538A62F7C}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AB5-44E7-BE80-674C1C55DFF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{A23313F5-7219-4395-B1BE-C76DC98D0FD7}</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AB5-44E7-BE80-674C1C55DFF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{04730E49-534E-46EC-BD7D-1C4CFE58DAEA}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AB5-44E7-BE80-674C1C55DFF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{C8F92CA9-A095-444D-B9BE-C8B5133A0418}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AB5-44E7-BE80-674C1C55DFF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{C45E52BA-1A1E-4DA4-B111-DCFF33C0B4D0}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AB5-44E7-BE80-674C1C55DFF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{C2E784B8-C541-47FD-A4DB-92B1EF9CF292}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AB5-44E7-BE80-674C1C55DFF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{3FE0D12D-B328-4AEB-8119-1023FCF1BC41}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AB5-44E7-BE80-674C1C55DFF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{055F45F0-A9CD-4DF3-A919-C9FF5602A511}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AB5-44E7-BE80-674C1C55DFF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{182FDFA9-64CD-49DF-9506-4B5305865AE2}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AB5-44E7-BE80-674C1C55DFF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{B1EA3449-4DAA-4977-9E56-89FE84908561}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AB5-44E7-BE80-674C1C55DFF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{BB2166F3-D733-4D96-85EB-774ED6F695B9}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AB5-44E7-BE80-674C1C55DFF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{7C9688F5-C673-41CC-A750-3FBC31AFA9A4}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AB5-44E7-BE80-674C1C55DFF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{814A8858-9F91-45D1-A0A6-3C55F11AA74B}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AB5-44E7-BE80-674C1C55DFF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{3B404889-59BB-45DB-B96E-CE09C813C1D1}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AB5-44E7-BE80-674C1C55DFF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{24B80847-E5E8-47DA-8B2F-4E9B368F2BD0}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AB5-44E7-BE80-674C1C55DFF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{6E1D22E1-0ADD-4C27-B4B2-2FCBD931B6AD}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AB5-44E7-BE80-674C1C55DFF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{773ABC0E-90BC-4C61-8FE5-FE8657424BC7}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AB5-44E7-BE80-674C1C55DF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AB5-44E7-BE80-674C1C55DFF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AB5-44E7-BE80-674C1C55DFF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{20AA4659-927E-40A2-9F49-2D93DCB19AE9}</c15:txfldGUID>
                      <c15:f>Daten_Diagramme!$E$14</c15:f>
                      <c15:dlblFieldTableCache>
                        <c:ptCount val="1"/>
                        <c:pt idx="0">
                          <c:v>-2.7</c:v>
                        </c:pt>
                      </c15:dlblFieldTableCache>
                    </c15:dlblFTEntry>
                  </c15:dlblFieldTable>
                  <c15:showDataLabelsRange val="0"/>
                </c:ext>
                <c:ext xmlns:c16="http://schemas.microsoft.com/office/drawing/2014/chart" uri="{C3380CC4-5D6E-409C-BE32-E72D297353CC}">
                  <c16:uniqueId val="{00000000-3D5F-4C2E-9154-8F4271155BDC}"/>
                </c:ext>
              </c:extLst>
            </c:dLbl>
            <c:dLbl>
              <c:idx val="1"/>
              <c:tx>
                <c:strRef>
                  <c:f>Daten_Diagramme!$E$15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{C22D8C32-2AC0-4C87-BD9F-CD06D3E9DBAC}</c15:txfldGUID>
                      <c15:f>Daten_Diagramme!$E$15</c15:f>
                      <c15:dlblFieldTableCache>
                        <c:ptCount val="1"/>
                        <c:pt idx="0">
                          <c:v>5.2</c:v>
                        </c:pt>
                      </c15:dlblFieldTableCache>
                    </c15:dlblFTEntry>
                  </c15:dlblFieldTable>
                  <c15:showDataLabelsRange val="0"/>
                </c:ext>
                <c:ext xmlns:c16="http://schemas.microsoft.com/office/drawing/2014/chart" uri="{C3380CC4-5D6E-409C-BE32-E72D297353CC}">
                  <c16:uniqueId val="{00000001-3D5F-4C2E-9154-8F4271155BDC}"/>
                </c:ext>
              </c:extLst>
            </c:dLbl>
            <c:dLbl>
              <c:idx val="2"/>
              <c:tx>
                <c:strRef>
                  <c:f>Daten_Diagramme!$E$16</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{CDB9F855-4961-4698-9265-CE5BE25D3F8A}</c15:txfldGUID>
                      <c15:f>Daten_Diagramme!$E$16</c15:f>
                      <c15:dlblFieldTableCache>
                        <c:ptCount val="1"/>
                        <c:pt idx="0">
                          <c:v>17.3</c:v>
                        </c:pt>
                      </c15:dlblFieldTableCache>
                    </c15:dlblFTEntry>
                  </c15:dlblFieldTable>
                  <c15:showDataLabelsRange val="0"/>
                </c:ext>
                <c:ext xmlns:c16="http://schemas.microsoft.com/office/drawing/2014/chart" uri="{C3380CC4-5D6E-409C-BE32-E72D297353CC}">
                  <c16:uniqueId val="{00000002-3D5F-4C2E-9154-8F4271155BDC}"/>
                </c:ext>
              </c:extLst>
            </c:dLbl>
            <c:dLbl>
              <c:idx val="3"/>
              <c:tx>
                <c:strRef>
                  <c:f>Daten_Diagramme!$E$17</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{58A47B61-2C72-4156-8493-B4D8A4D1CDE6}</c15:txfldGUID>
                      <c15:f>Daten_Diagramme!$E$17</c15:f>
                      <c15:dlblFieldTableCache>
                        <c:ptCount val="1"/>
                        <c:pt idx="0">
                          <c:v>-7.2</c:v>
                        </c:pt>
                      </c15:dlblFieldTableCache>
                    </c15:dlblFTEntry>
                  </c15:dlblFieldTable>
                  <c15:showDataLabelsRange val="0"/>
                </c:ext>
                <c:ext xmlns:c16="http://schemas.microsoft.com/office/drawing/2014/chart" uri="{C3380CC4-5D6E-409C-BE32-E72D297353CC}">
                  <c16:uniqueId val="{00000003-3D5F-4C2E-9154-8F4271155BDC}"/>
                </c:ext>
              </c:extLst>
            </c:dLbl>
            <c:dLbl>
              <c:idx val="4"/>
              <c:tx>
                <c:strRef>
                  <c:f>Daten_Diagramme!$E$18</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{CFA3F111-B7A0-4E5B-AEDF-5201B2D38DD2}</c15:txfldGUID>
                      <c15:f>Daten_Diagramme!$E$18</c15:f>
                      <c15:dlblFieldTableCache>
                        <c:ptCount val="1"/>
                        <c:pt idx="0">
                          <c:v>-9.7</c:v>
                        </c:pt>
                      </c15:dlblFieldTableCache>
                    </c15:dlblFTEntry>
                  </c15:dlblFieldTable>
                  <c15:showDataLabelsRange val="0"/>
                </c:ext>
                <c:ext xmlns:c16="http://schemas.microsoft.com/office/drawing/2014/chart" uri="{C3380CC4-5D6E-409C-BE32-E72D297353CC}">
                  <c16:uniqueId val="{00000004-3D5F-4C2E-9154-8F4271155BDC}"/>
                </c:ext>
              </c:extLst>
            </c:dLbl>
            <c:dLbl>
              <c:idx val="5"/>
              <c:tx>
                <c:strRef>
                  <c:f>Daten_Diagramme!$E$19</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{4586CCAD-8233-4CF6-9C61-1B608C1A88E2}</c15:txfldGUID>
                      <c15:f>Daten_Diagramme!$E$19</c15:f>
                      <c15:dlblFieldTableCache>
                        <c:ptCount val="1"/>
                        <c:pt idx="0">
                          <c:v>-5.8</c:v>
                        </c:pt>
                      </c15:dlblFieldTableCache>
                    </c15:dlblFTEntry>
                  </c15:dlblFieldTable>
                  <c15:showDataLabelsRange val="0"/>
                </c:ext>
                <c:ext xmlns:c16="http://schemas.microsoft.com/office/drawing/2014/chart" uri="{C3380CC4-5D6E-409C-BE32-E72D297353CC}">
                  <c16:uniqueId val="{00000005-3D5F-4C2E-9154-8F4271155BDC}"/>
                </c:ext>
              </c:extLst>
            </c:dLbl>
            <c:dLbl>
              <c:idx val="6"/>
              <c:tx>
                <c:strRef>
                  <c:f>Daten_Diagramme!$E$20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{950143C5-3E05-4B6F-8271-B88890D9058C}</c15:txfldGUID>
                      <c15:f>Daten_Diagramme!$E$20</c15:f>
                      <c15:dlblFieldTableCache>
                        <c:ptCount val="1"/>
                        <c:pt idx="0">
                          <c:v>-3.3</c:v>
                        </c:pt>
                      </c15:dlblFieldTableCache>
                    </c15:dlblFTEntry>
                  </c15:dlblFieldTable>
                  <c15:showDataLabelsRange val="0"/>
                </c:ext>
                <c:ext xmlns:c16="http://schemas.microsoft.com/office/drawing/2014/chart" uri="{C3380CC4-5D6E-409C-BE32-E72D297353CC}">
                  <c16:uniqueId val="{00000006-3D5F-4C2E-9154-8F4271155BDC}"/>
                </c:ext>
              </c:extLst>
            </c:dLbl>
            <c:dLbl>
              <c:idx val="7"/>
              <c:tx>
                <c:strRef>
                  <c:f>Daten_Diagramme!$E$21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{16C7FED7-4BE8-4D0E-9EB2-14882A8FEC3B}</c15:txfldGUID>
                      <c15:f>Daten_Diagramme!$E$21</c15:f>
                      <c15:dlblFieldTableCache>
                        <c:ptCount val="1"/>
                        <c:pt idx="0">
                          <c:v>1.0</c:v>
                        </c:pt>
                      </c15:dlblFieldTableCache>
                    </c15:dlblFTEntry>
                  </c15:dlblFieldTable>
                  <c15:showDataLabelsRange val="0"/>
                </c:ext>
                <c:ext xmlns:c16="http://schemas.microsoft.com/office/drawing/2014/chart" uri="{C3380CC4-5D6E-409C-BE32-E72D297353CC}">
                  <c16:uniqueId val="{00000007-3D5F-4C2E-9154-8F4271155BDC}"/>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{C6C6A5A7-0589-496A-9950-B04D6B846E5A}</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3D5F-4C2E-9154-8F4271155BDC}"/>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{79590806-C9EC-442D-A157-17CCB1EEF829}</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3D5F-4C2E-9154-8F4271155BDC}"/>
                </c:ext>
              </c:extLst>
            </c:dLbl>
            <c:dLbl>
              <c:idx val="10"/>
              <c:tx>
                <c:strRef>
                  <c:f>Daten_Diagramme!$E$24</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{985E646F-E6A9-44E5-8DFD-5C06AC9F796C}</c15:txfldGUID>
                      <c15:f>Daten_Diagramme!$E$24</c15:f>
                      <c15:dlblFieldTableCache>
                        <c:ptCount val="1"/>
                        <c:pt idx="0">
                          <c:v>-8.5</c:v>
                        </c:pt>
                      </c15:dlblFieldTableCache>
                    </c15:dlblFTEntry>
                  </c15:dlblFieldTable>
                  <c15:showDataLabelsRange val="0"/>
                </c:ext>
                <c:ext xmlns:c16="http://schemas.microsoft.com/office/drawing/2014/chart" uri="{C3380CC4-5D6E-409C-BE32-E72D297353CC}">
                  <c16:uniqueId val="{0000000A-3D5F-4C2E-9154-8F4271155BDC}"/>
                </c:ext>
              </c:extLst>
            </c:dLbl>
            <c:dLbl>
              <c:idx val="11"/>
              <c:tx>
                <c:strRef>
                  <c:f>Daten_Diagramme!$E$25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{78098166-E157-4805-8512-7A6D5F30FEDF}</c15:txfldGUID>
                      <c15:f>Daten_Diagramme!$E$25</c15:f>
                      <c15:dlblFieldTableCache>
                        <c:ptCount val="1"/>
                        <c:pt idx="0">
                          <c:v>-3.9</c:v>
                        </c:pt>
                      </c15:dlblFieldTableCache>
                    </c15:dlblFTEntry>
                  </c15:dlblFieldTable>
                  <c15:showDataLabelsRange val="0"/>
                </c:ext>
                <c:ext xmlns:c16="http://schemas.microsoft.com/office/drawing/2014/chart" uri="{C3380CC4-5D6E-409C-BE32-E72D297353CC}">
                  <c16:uniqueId val="{0000000B-3D5F-4C2E-9154-8F4271155BDC}"/>
                </c:ext>
              </c:extLst>
            </c:dLbl>
            <c:dLbl>
              <c:idx val="12"/>
              <c:tx>
                <c:strRef>
                  <c:f>Daten_Diagramme!$E$26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{1FB6B4E4-0F54-4DF2-B1CB-C856CED32DBF}</c15:txfldGUID>
                      <c15:f>Daten_Diagramme!$E$26</c15:f>
                      <c15:dlblFieldTableCache>
                        <c:ptCount val="1"/>
                        <c:pt idx="0">
                          <c:v>-0.8</c:v>
                        </c:pt>
                      </c15:dlblFieldTableCache>
                    </c15:dlblFTEntry>
                  </c15:dlblFieldTable>
                  <c15:showDataLabelsRange val="0"/>
                </c:ext>
                <c:ext xmlns:c16="http://schemas.microsoft.com/office/drawing/2014/chart" uri="{C3380CC4-5D6E-409C-BE32-E72D297353CC}">
                  <c16:uniqueId val="{0000000C-3D5F-4C2E-9154-8F4271155BDC}"/>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{0D98A9AF-958C-4825-828C-1CD4D9AF2EE9}</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3D5F-4C2E-9154-8F4271155BDC}"/>
                </c:ext>
              </c:extLst>
            </c:dLbl>
            <c:dLbl>
              <c:idx val="14"/>
              <c:tx>
                <c:strRef>
                  <c:f>Daten_Diagramme!$E$28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{3FC3758A-1206-41DB-ADAF-3FC9E8011278}</c15:txfldGUID>
                      <c15:f>Daten_Diagramme!$E$28</c15:f>
                      <c15:dlblFieldTableCache>
                        <c:ptCount val="1"/>
                        <c:pt idx="0">
                          <c:v>-2.0</c:v>
                        </c:pt>
                      </c15:dlblFieldTableCache>
                    </c15:dlblFTEntry>
                  </c15:dlblFieldTable>
                  <c15:showDataLabelsRange val="0"/>
                </c:ext>
                <c:ext xmlns:c16="http://schemas.microsoft.com/office/drawing/2014/chart" uri="{C3380CC4-5D6E-409C-BE32-E72D297353CC}">
                  <c16:uniqueId val="{0000000E-3D5F-4C2E-9154-8F4271155BDC}"/>
                </c:ext>
              </c:extLst>
            </c:dLbl>
            <c:dLbl>
              <c:idx val="15"/>
              <c:tx>
                <c:strRef>
                  <c:f>Daten_Diagramme!$E$29</c:f>
                  <c:strCache>
                    <c:ptCount val="1"/>
                    <c:pt idx="0">
                      <c:v>-18.5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{A3930F3C-930E-443C-9F18-7A159660CCD5}</c15:txfldGUID>
                      <c15:f>Daten_Diagramme!$E$29</c15:f>
                      <c15:dlblFieldTableCache>
                        <c:ptCount val="1"/>
                        <c:pt idx="0">
                          <c:v>-18.5</c:v>
                        </c:pt>
                      </c15:dlblFieldTableCache>
                    </c15:dlblFTEntry>
                  </c15:dlblFieldTable>
                  <c15:showDataLabelsRange val="0"/>
                </c:ext>
                <c:ext xmlns:c16="http://schemas.microsoft.com/office/drawing/2014/chart" uri="{C3380CC4-5D6E-409C-BE32-E72D297353CC}">
                  <c16:uniqueId val="{0000000F-3D5F-4C2E-9154-8F4271155BDC}"/>
                </c:ext>
              </c:extLst>
            </c:dLbl>
            <c:dLbl>
              <c:idx val="16"/>
              <c:tx>
                <c:strRef>
                  <c:f>Daten_Diagramme!$E$30</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{96B3EAFF-44B8-486B-B34A-F42ACD919241}</c15:txfldGUID>
                      <c15:f>Daten_Diagramme!$E$30</c15:f>
                      <c15:dlblFieldTableCache>
                        <c:ptCount val="1"/>
                        <c:pt idx="0">
                          <c:v>-7.0</c:v>
                        </c:pt>
                      </c15:dlblFieldTableCache>
                    </c15:dlblFTEntry>
                  </c15:dlblFieldTable>
                  <c15:showDataLabelsRange val="0"/>
                </c:ext>
                <c:ext xmlns:c16="http://schemas.microsoft.com/office/drawing/2014/chart" uri="{C3380CC4-5D6E-409C-BE32-E72D297353CC}">
                  <c16:uniqueId val="{00000010-3D5F-4C2E-9154-8F4271155BDC}"/>
                </c:ext>
              </c:extLst>
            </c:dLbl>
            <c:dLbl>
              <c:idx val="17"/>
              <c:tx>
                <c:strRef>
                  <c:f>Daten_Diagramme!$E$31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{78E399C9-1B97-4B54-AB73-3624388F787B}</c15:txfldGUID>
                      <c15:f>Daten_Diagramme!$E$31</c15:f>
                      <c15:dlblFieldTableCache>
                        <c:ptCount val="1"/>
                        <c:pt idx="0">
                          <c:v>2.3</c:v>
                        </c:pt>
                      </c15:dlblFieldTableCache>
                    </c15:dlblFTEntry>
                  </c15:dlblFieldTable>
                  <c15:showDataLabelsRange val="0"/>
                </c:ext>
                <c:ext xmlns:c16="http://schemas.microsoft.com/office/drawing/2014/chart" uri="{C3380CC4-5D6E-409C-BE32-E72D297353CC}">
                  <c16:uniqueId val="{00000011-3D5F-4C2E-9154-8F4271155BDC}"/>
                </c:ext>
              </c:extLst>
            </c:dLbl>
            <c:dLbl>
              <c:idx val="18"/>
              <c:tx>
                <c:strRef>
                  <c:f>Daten_Diagramme!$E$32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{162F178B-BBB5-4536-84AC-5B574C8115CB}</c15:txfldGUID>
                      <c15:f>Daten_Diagramme!$E$32</c15:f>
                      <c15:dlblFieldTableCache>
                        <c:ptCount val="1"/>
                        <c:pt idx="0">
                          <c:v>-1.8</c:v>
                        </c:pt>
                      </c15:dlblFieldTableCache>
                    </c15:dlblFTEntry>
                  </c15:dlblFieldTable>
                  <c15:showDataLabelsRange val="0"/>
                </c:ext>
                <c:ext xmlns:c16="http://schemas.microsoft.com/office/drawing/2014/chart" uri="{C3380CC4-5D6E-409C-BE32-E72D297353CC}">
                  <c16:uniqueId val="{00000012-3D5F-4C2E-9154-8F4271155BDC}"/>
                </c:ext>
              </c:extLst>
            </c:dLbl>
            <c:dLbl>
              <c:idx val="19"/>
              <c:tx>
                <c:strRef>
                  <c:f>Daten_Diagramme!$E$33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{07BFD380-AF83-4496-9F99-79EC6DE5FA20}</c15:txfldGUID>
                      <c15:f>Daten_Diagramme!$E$33</c15:f>
                      <c15:dlblFieldTableCache>
                        <c:ptCount val="1"/>
                        <c:pt idx="0">
                          <c:v>1.9</c:v>
                        </c:pt>
                      </c15:dlblFieldTableCache>
                    </c15:dlblFTEntry>
                  </c15:dlblFieldTable>
                  <c15:showDataLabelsRange val="0"/>
                </c:ext>
                <c:ext xmlns:c16="http://schemas.microsoft.com/office/drawing/2014/chart" uri="{C3380CC4-5D6E-409C-BE32-E72D297353CC}">
                  <c16:uniqueId val="{00000013-3D5F-4C2E-9154-8F4271155BDC}"/>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{ED801CCE-5413-4D54-9DA8-75C9013D6CB9}</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3D5F-4C2E-9154-8F4271155BD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{33615E9F-24B7-400A-A048-06E3EE193126}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3D5F-4C2E-9154-8F4271155BD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{3C52A62E-D659-43E1-8050-1F2F0E992411}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D5F-4C2E-9154-8F4271155BDC}"/>
                </c:ext>
              </c:extLst>
            </c:dLbl>
            <c:dLbl>
              <c:idx val="23"/>
              <c:tx>
                <c:strRef>
                  <c:f>Daten_Diagramme!$E$37</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{8BC5693D-B66B-433A-A81F-E04F8E35149C}</c15:txfldGUID>
                      <c15:f>Daten_Diagramme!$E$37</c15:f>
                      <c15:dlblFieldTableCache>
                        <c:ptCount val="1"/>
                        <c:pt idx="0">
                          <c:v>5.2</c:v>
                        </c:pt>
                      </c15:dlblFieldTableCache>
                    </c15:dlblFTEntry>
                  </c15:dlblFieldTable>
                  <c15:showDataLabelsRange val="0"/>
                </c:ext>
                <c:ext xmlns:c16="http://schemas.microsoft.com/office/drawing/2014/chart" uri="{C3380CC4-5D6E-409C-BE32-E72D297353CC}">
                  <c16:uniqueId val="{00000017-3D5F-4C2E-9154-8F4271155BDC}"/>
                </c:ext>
              </c:extLst>
            </c:dLbl>
            <c:dLbl>
              <c:idx val="24"/>
              <c:tx>
                <c:strRef>
                  <c:f>Daten_Diagramme!$E$38</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{31CFA368-09A2-40A1-8A17-41207EA828EF}</c15:txfldGUID>
                      <c15:f>Daten_Diagramme!$E$38</c15:f>
                      <c15:dlblFieldTableCache>
                        <c:ptCount val="1"/>
                        <c:pt idx="0">
                          <c:v>-4.2</c:v>
                        </c:pt>
                      </c15:dlblFieldTableCache>
                    </c15:dlblFTEntry>
                  </c15:dlblFieldTable>
                  <c15:showDataLabelsRange val="0"/>
                </c:ext>
                <c:ext xmlns:c16="http://schemas.microsoft.com/office/drawing/2014/chart" uri="{C3380CC4-5D6E-409C-BE32-E72D297353CC}">
                  <c16:uniqueId val="{00000018-3D5F-4C2E-9154-8F4271155BDC}"/>
                </c:ext>
              </c:extLst>
            </c:dLbl>
            <c:dLbl>
              <c:idx val="25"/>
              <c:tx>
                <c:strRef>
                  <c:f>Daten_Diagramme!$E$39</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{D30D89B3-E7FC-40F5-8320-696304EFB866}</c15:txfldGUID>
                      <c15:f>Daten_Diagramme!$E$39</c15:f>
                      <c15:dlblFieldTableCache>
                        <c:ptCount val="1"/>
                        <c:pt idx="0">
                          <c:v>-2.6</c:v>
                        </c:pt>
                      </c15:dlblFieldTableCache>
                    </c15:dlblFTEntry>
                  </c15:dlblFieldTable>
                  <c15:showDataLabelsRange val="0"/>
                </c:ext>
                <c:ext xmlns:c16="http://schemas.microsoft.com/office/drawing/2014/chart" uri="{C3380CC4-5D6E-409C-BE32-E72D297353CC}">
                  <c16:uniqueId val="{00000019-3D5F-4C2E-9154-8F4271155BD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{B0FA22C4-5C94-4BC5-A2C1-028D53DF2546}</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D5F-4C2E-9154-8F4271155BD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{6B7F07A2-3AA3-4554-BD31-49533F452252}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D5F-4C2E-9154-8F4271155BD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{76E918B1-E08F-4D79-BAF9-E5382AE922BE}</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D5F-4C2E-9154-8F4271155BD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{AB5DB568-6AFC-4E9A-B2D2-4F6715FBC341}</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D5F-4C2E-9154-8F4271155BD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{B78162BD-8EC1-4663-A70A-27C4FB71F10D}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D5F-4C2E-9154-8F4271155BDC}"/>
                </c:ext>
              </c:extLst>
            </c:dLbl>
            <c:dLbl>
              <c:idx val="31"/>
              <c:tx>
                <c:strRef>
                  <c:f>Daten_Diagramme!$E$45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{944FADB0-2140-4089-81D8-D784D0B873C4}</c15:txfldGUID>
                      <c15:f>Daten_Diagramme!$E$45</c15:f>
                      <c15:dlblFieldTableCache>
                        <c:ptCount val="1"/>
                        <c:pt idx="0">
                          <c:v>-2.6</c:v>
                        </c:pt>
                      </c15:dlblFieldTableCache>
                    </c15:dlblFTEntry>
                  </c15:dlblFieldTable>
                  <c15:showDataLabelsRange val="0"/>
                </c:ext>
                <c:ext xmlns:c16="http://schemas.microsoft.com/office/drawing/2014/chart" uri="{C3380CC4-5D6E-409C-BE32-E72D297353CC}">
                  <c16:uniqueId val="{0000001F-3D5F-4C2E-9154-8F4271155B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-2.6864178195423301</c:v>
                </c:pt>
                <c:pt idx="1">
                  <c:v>5.2274927395934174</c:v>
                </c:pt>
                <c:pt idx="2">
                  <c:v>17.261904761904763</c:v>
                </c:pt>
                <c:pt idx="3">
                  <c:v>-7.2074010327022373</c:v>
                </c:pt>
                <c:pt idx="4">
                  <c:v>-9.6577590248476319</c:v>
                </c:pt>
                <c:pt idx="5">
                  <c:v>-5.777537796976242</c:v>
                </c:pt>
                <c:pt idx="6">
                  <c:v>-3.3182503770739067</c:v>
                </c:pt>
                <c:pt idx="7">
                  <c:v>1.0357327809425168</c:v>
                </c:pt>
                <c:pt idx="8">
                  <c:v>-1.1410788381742738</c:v>
                </c:pt>
                <c:pt idx="9">
                  <c:v>-2.5692492974708951</c:v>
                </c:pt>
                <c:pt idx="10">
                  <c:v>-8.4788398934596039</c:v>
                </c:pt>
                <c:pt idx="11">
                  <c:v>-3.8860103626943006</c:v>
                </c:pt>
                <c:pt idx="12">
                  <c:v>-0.76923076923076927</c:v>
                </c:pt>
                <c:pt idx="13">
                  <c:v>0.6615944426066821</c:v>
                </c:pt>
                <c:pt idx="14">
                  <c:v>-1.9584569732937684</c:v>
                </c:pt>
                <c:pt idx="15">
                  <c:v>-18.450184501845019</c:v>
                </c:pt>
                <c:pt idx="16">
                  <c:v>-6.9767441860465116</c:v>
                </c:pt>
                <c:pt idx="17">
                  <c:v>2.2881880024737167</c:v>
                </c:pt>
                <c:pt idx="18">
                  <c:v>-1.8009905447996397</c:v>
                </c:pt>
                <c:pt idx="19">
                  <c:v>1.9091847265221877</c:v>
                </c:pt>
                <c:pt idx="20">
                  <c:v>-2.25</c:v>
                </c:pt>
                <c:pt idx="21">
                  <c:v>0</c:v>
                </c:pt>
                <c:pt idx="23">
                  <c:v>5.2274927395934174</c:v>
                </c:pt>
                <c:pt idx="24">
                  <c:v>-4.2389210019267827</c:v>
                </c:pt>
                <c:pt idx="25">
                  <c:v>-2.6262044407205698</c:v>
                </c:pt>
              </c:numCache>
            </c:numRef>
          </c:val>
          <c:extLst>
            <c:ext xmlns:c16="http://schemas.microsoft.com/office/drawing/2014/chart" uri="{C3380CC4-5D6E-409C-BE32-E72D297353CC}">
              <c16:uniqueId val="{00000020-3D5F-4C2E-9154-8F4271155BD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{0A1A6A4D-7927-43D6-A6E1-433F92285192}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D5F-4C2E-9154-8F4271155BD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{ADE16F75-6296-4EE5-8D65-929CD86CC68E}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D5F-4C2E-9154-8F4271155BD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{3556BFC8-257D-4CF2-A0A4-758B22BEE9CA}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D5F-4C2E-9154-8F4271155BD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{71CC7006-F829-4D29-8DC8-7456BE18BC32}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D5F-4C2E-9154-8F4271155BD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{25D572C3-45AA-4F61-BB34-CF9BA2FB3EF0}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D5F-4C2E-9154-8F4271155BD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{F84761BA-784C-49C0-86AA-2BCEB84193D3}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D5F-4C2E-9154-8F4271155BD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{39B80C57-D49B-403D-97E0-C8C28DE3D464}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D5F-4C2E-9154-8F4271155BD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{62B1D059-F32B-458A-814B-3CD44D2D3DF6}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D5F-4C2E-9154-8F4271155BD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{0BC53328-050E-4F7C-ABAD-DB4344AEB112}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D5F-4C2E-9154-8F4271155BD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{0DD72C40-C5C8-4D75-90EC-62A80D33D728}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D5F-4C2E-9154-8F4271155BD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{696C6881-9538-4058-8172-5D8A13631715}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D5F-4C2E-9154-8F4271155BD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{A1EA87E1-CD25-40C4-999C-4E28FE8F5FF0}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D5F-4C2E-9154-8F4271155BD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{7EB8A9F3-3F4C-4AF7-8139-4C158E422F33}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D5F-4C2E-9154-8F4271155BD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{62296598-4EB0-4131-8BB2-D6F8943DC856}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D5F-4C2E-9154-8F4271155BD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{86509DA6-DB30-46CE-B199-7F94643981AD}</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D5F-4C2E-9154-8F4271155BD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{7C7377A3-A0BB-446D-903D-2E5AC7D9D926}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D5F-4C2E-9154-8F4271155BD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{6C10CBF6-9F94-4C00-B110-1A10C65BE607}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D5F-4C2E-9154-8F4271155BD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{7A4F81BE-98E4-40A1-948B-18090C3D778C}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D5F-4C2E-9154-8F4271155BD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{9E812DD5-2993-453C-A71E-248BCBF321BE}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D5F-4C2E-9154-8F4271155BD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{B0D1B9B0-EBBD-4B4A-8A3B-FFD76D1C481C}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D5F-4C2E-9154-8F4271155BD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{E5D2E2EA-7C87-4F56-A826-3345463FFBF1}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D5F-4C2E-9154-8F4271155BD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{09E7DA29-DD9A-41F8-A758-FDD8F411E6E6}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D5F-4C2E-9154-8F4271155BD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{8D21389B-52D1-48DF-9C43-6F5FD3F6E0A8}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D5F-4C2E-9154-8F4271155BD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{D0441550-5F18-4532-A4AE-8007E30A5E35}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D5F-4C2E-9154-8F4271155BD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{137F3393-4DB7-42B8-AF3C-51224E01AF09}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D5F-4C2E-9154-8F4271155BD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{EEF50DD5-A6EE-47D3-A53C-9C16BA27810C}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D5F-4C2E-9154-8F4271155BD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{70A01B4C-B0F4-4158-8963-BA92D1D6275A}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D5F-4C2E-9154-8F4271155BD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{E288CBE3-1443-4DE9-A18E-A4E945BE45B8}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D5F-4C2E-9154-8F4271155BD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{B66AEB28-4FCF-43B4-9FBD-E704CE5757BB}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D5F-4C2E-9154-8F4271155BD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{741F312C-1717-4D2F-A76A-615EAB920B60}</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D5F-4C2E-9154-8F4271155BD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{B45B0EE2-D0D5-4FB5-83A3-C2E11D708149}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D5F-4C2E-9154-8F4271155BD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{2CAA69DD-4CA4-43A4-AFFE-0F5F2CCEFA6A}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D5F-4C2E-9154-8F4271155B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D5F-4C2E-9154-8F4271155BD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D5F-4C2E-9154-8F4271155BD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{0C6C5389-6B3F-49B9-8457-6A862B719290}</c15:txfldGUID>
                      <c15:f>Diagramm!$I$46</c15:f>
                      <c15:dlblFieldTableCache>
                        <c:ptCount val="1"/>
                      </c15:dlblFieldTableCache>
                    </c15:dlblFTEntry>
                  </c15:dlblFieldTable>
                  <c15:showDataLabelsRange val="0"/>
                </c:ext>
                <c:ext xmlns:c16="http://schemas.microsoft.com/office/drawing/2014/chart" uri="{C3380CC4-5D6E-409C-BE32-E72D297353CC}">
                  <c16:uniqueId val="{00000000-DA40-43BE-9CFE-2EEF076EBBB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{3C714569-326E-413C-A918-90E10BDCF20E}</c15:txfldGUID>
                      <c15:f>Diagramm!$I$47</c15:f>
                      <c15:dlblFieldTableCache>
                        <c:ptCount val="1"/>
                      </c15:dlblFieldTableCache>
                    </c15:dlblFTEntry>
                  </c15:dlblFieldTable>
                  <c15:showDataLabelsRange val="0"/>
                </c:ext>
                <c:ext xmlns:c16="http://schemas.microsoft.com/office/drawing/2014/chart" uri="{C3380CC4-5D6E-409C-BE32-E72D297353CC}">
                  <c16:uniqueId val="{00000001-DA40-43BE-9CFE-2EEF076EBBB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{A8127032-6763-454D-8317-58F3D1CBF700}</c15:txfldGUID>
                      <c15:f>Diagramm!$I$48</c15:f>
                      <c15:dlblFieldTableCache>
                        <c:ptCount val="1"/>
                      </c15:dlblFieldTableCache>
                    </c15:dlblFTEntry>
                  </c15:dlblFieldTable>
                  <c15:showDataLabelsRange val="0"/>
                </c:ext>
                <c:ext xmlns:c16="http://schemas.microsoft.com/office/drawing/2014/chart" uri="{C3380CC4-5D6E-409C-BE32-E72D297353CC}">
                  <c16:uniqueId val="{00000002-DA40-43BE-9CFE-2EEF076EBBB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{315FCDF0-5160-43A6-B18E-7E76BE237345}</c15:txfldGUID>
                      <c15:f>Diagramm!$I$49</c15:f>
                      <c15:dlblFieldTableCache>
                        <c:ptCount val="1"/>
                      </c15:dlblFieldTableCache>
                    </c15:dlblFTEntry>
                  </c15:dlblFieldTable>
                  <c15:showDataLabelsRange val="0"/>
                </c:ext>
                <c:ext xmlns:c16="http://schemas.microsoft.com/office/drawing/2014/chart" uri="{C3380CC4-5D6E-409C-BE32-E72D297353CC}">
                  <c16:uniqueId val="{00000003-DA40-43BE-9CFE-2EEF076EBBB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{E2128025-BD25-4657-95CF-0C4731401449}</c15:txfldGUID>
                      <c15:f>Diagramm!$I$50</c15:f>
                      <c15:dlblFieldTableCache>
                        <c:ptCount val="1"/>
                      </c15:dlblFieldTableCache>
                    </c15:dlblFTEntry>
                  </c15:dlblFieldTable>
                  <c15:showDataLabelsRange val="0"/>
                </c:ext>
                <c:ext xmlns:c16="http://schemas.microsoft.com/office/drawing/2014/chart" uri="{C3380CC4-5D6E-409C-BE32-E72D297353CC}">
                  <c16:uniqueId val="{00000004-DA40-43BE-9CFE-2EEF076EBBB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{3457C752-2EBD-4B99-A71D-E46F70DDE070}</c15:txfldGUID>
                      <c15:f>Diagramm!$I$51</c15:f>
                      <c15:dlblFieldTableCache>
                        <c:ptCount val="1"/>
                      </c15:dlblFieldTableCache>
                    </c15:dlblFTEntry>
                  </c15:dlblFieldTable>
                  <c15:showDataLabelsRange val="0"/>
                </c:ext>
                <c:ext xmlns:c16="http://schemas.microsoft.com/office/drawing/2014/chart" uri="{C3380CC4-5D6E-409C-BE32-E72D297353CC}">
                  <c16:uniqueId val="{00000005-DA40-43BE-9CFE-2EEF076EBBB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{7C6510CD-AFE6-45A9-90F8-7E6267F1FC2A}</c15:txfldGUID>
                      <c15:f>Diagramm!$I$52</c15:f>
                      <c15:dlblFieldTableCache>
                        <c:ptCount val="1"/>
                      </c15:dlblFieldTableCache>
                    </c15:dlblFTEntry>
                  </c15:dlblFieldTable>
                  <c15:showDataLabelsRange val="0"/>
                </c:ext>
                <c:ext xmlns:c16="http://schemas.microsoft.com/office/drawing/2014/chart" uri="{C3380CC4-5D6E-409C-BE32-E72D297353CC}">
                  <c16:uniqueId val="{00000006-DA40-43BE-9CFE-2EEF076EBBB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{A8B562F3-8833-4565-AB9D-6D58A88BC7E6}</c15:txfldGUID>
                      <c15:f>Diagramm!$I$53</c15:f>
                      <c15:dlblFieldTableCache>
                        <c:ptCount val="1"/>
                      </c15:dlblFieldTableCache>
                    </c15:dlblFTEntry>
                  </c15:dlblFieldTable>
                  <c15:showDataLabelsRange val="0"/>
                </c:ext>
                <c:ext xmlns:c16="http://schemas.microsoft.com/office/drawing/2014/chart" uri="{C3380CC4-5D6E-409C-BE32-E72D297353CC}">
                  <c16:uniqueId val="{00000007-DA40-43BE-9CFE-2EEF076EBBB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{5BB7AE19-6B0B-4B0B-B326-51F4D7300575}</c15:txfldGUID>
                      <c15:f>Diagramm!$I$54</c15:f>
                      <c15:dlblFieldTableCache>
                        <c:ptCount val="1"/>
                      </c15:dlblFieldTableCache>
                    </c15:dlblFTEntry>
                  </c15:dlblFieldTable>
                  <c15:showDataLabelsRange val="0"/>
                </c:ext>
                <c:ext xmlns:c16="http://schemas.microsoft.com/office/drawing/2014/chart" uri="{C3380CC4-5D6E-409C-BE32-E72D297353CC}">
                  <c16:uniqueId val="{00000008-DA40-43BE-9CFE-2EEF076EBBB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{2347D9EC-1DAB-4D4A-A7BB-226AFCCBBE4B}</c15:txfldGUID>
                      <c15:f>Diagramm!$I$55</c15:f>
                      <c15:dlblFieldTableCache>
                        <c:ptCount val="1"/>
                      </c15:dlblFieldTableCache>
                    </c15:dlblFTEntry>
                  </c15:dlblFieldTable>
                  <c15:showDataLabelsRange val="0"/>
                </c:ext>
                <c:ext xmlns:c16="http://schemas.microsoft.com/office/drawing/2014/chart" uri="{C3380CC4-5D6E-409C-BE32-E72D297353CC}">
                  <c16:uniqueId val="{00000009-DA40-43BE-9CFE-2EEF076EBBB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{D71E6B1A-DDDB-4707-A600-CF5D535FCFCA}</c15:txfldGUID>
                      <c15:f>Diagramm!$I$56</c15:f>
                      <c15:dlblFieldTableCache>
                        <c:ptCount val="1"/>
                      </c15:dlblFieldTableCache>
                    </c15:dlblFTEntry>
                  </c15:dlblFieldTable>
                  <c15:showDataLabelsRange val="0"/>
                </c:ext>
                <c:ext xmlns:c16="http://schemas.microsoft.com/office/drawing/2014/chart" uri="{C3380CC4-5D6E-409C-BE32-E72D297353CC}">
                  <c16:uniqueId val="{0000000A-DA40-43BE-9CFE-2EEF076EBBB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{0EF35E9C-EC52-41DA-9D69-404C13F58161}</c15:txfldGUID>
                      <c15:f>Diagramm!$I$57</c15:f>
                      <c15:dlblFieldTableCache>
                        <c:ptCount val="1"/>
                      </c15:dlblFieldTableCache>
                    </c15:dlblFTEntry>
                  </c15:dlblFieldTable>
                  <c15:showDataLabelsRange val="0"/>
                </c:ext>
                <c:ext xmlns:c16="http://schemas.microsoft.com/office/drawing/2014/chart" uri="{C3380CC4-5D6E-409C-BE32-E72D297353CC}">
                  <c16:uniqueId val="{0000000B-DA40-43BE-9CFE-2EEF076EBBB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{DDB44E01-0075-4FC6-A333-8051D02358FE}</c15:txfldGUID>
                      <c15:f>Diagramm!$I$58</c15:f>
                      <c15:dlblFieldTableCache>
                        <c:ptCount val="1"/>
                      </c15:dlblFieldTableCache>
                    </c15:dlblFTEntry>
                  </c15:dlblFieldTable>
                  <c15:showDataLabelsRange val="0"/>
                </c:ext>
                <c:ext xmlns:c16="http://schemas.microsoft.com/office/drawing/2014/chart" uri="{C3380CC4-5D6E-409C-BE32-E72D297353CC}">
                  <c16:uniqueId val="{0000000C-DA40-43BE-9CFE-2EEF076EBBB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{CB0DCF21-B837-4706-9CA0-4E103D8506A8}</c15:txfldGUID>
                      <c15:f>Diagramm!$I$59</c15:f>
                      <c15:dlblFieldTableCache>
                        <c:ptCount val="1"/>
                      </c15:dlblFieldTableCache>
                    </c15:dlblFTEntry>
                  </c15:dlblFieldTable>
                  <c15:showDataLabelsRange val="0"/>
                </c:ext>
                <c:ext xmlns:c16="http://schemas.microsoft.com/office/drawing/2014/chart" uri="{C3380CC4-5D6E-409C-BE32-E72D297353CC}">
                  <c16:uniqueId val="{0000000D-DA40-43BE-9CFE-2EEF076EBBB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{D6CD23AC-F146-456C-BED7-74CA00AA442C}</c15:txfldGUID>
                      <c15:f>Diagramm!$I$60</c15:f>
                      <c15:dlblFieldTableCache>
                        <c:ptCount val="1"/>
                      </c15:dlblFieldTableCache>
                    </c15:dlblFTEntry>
                  </c15:dlblFieldTable>
                  <c15:showDataLabelsRange val="0"/>
                </c:ext>
                <c:ext xmlns:c16="http://schemas.microsoft.com/office/drawing/2014/chart" uri="{C3380CC4-5D6E-409C-BE32-E72D297353CC}">
                  <c16:uniqueId val="{0000000E-DA40-43BE-9CFE-2EEF076EBBB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{4AC5FD65-BE81-4E87-9335-E9968E729C6A}</c15:txfldGUID>
                      <c15:f>Diagramm!$I$61</c15:f>
                      <c15:dlblFieldTableCache>
                        <c:ptCount val="1"/>
                      </c15:dlblFieldTableCache>
                    </c15:dlblFTEntry>
                  </c15:dlblFieldTable>
                  <c15:showDataLabelsRange val="0"/>
                </c:ext>
                <c:ext xmlns:c16="http://schemas.microsoft.com/office/drawing/2014/chart" uri="{C3380CC4-5D6E-409C-BE32-E72D297353CC}">
                  <c16:uniqueId val="{0000000F-DA40-43BE-9CFE-2EEF076EBBB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{52EDB14C-556B-430C-80BE-E0A196E15B21}</c15:txfldGUID>
                      <c15:f>Diagramm!$I$62</c15:f>
                      <c15:dlblFieldTableCache>
                        <c:ptCount val="1"/>
                      </c15:dlblFieldTableCache>
                    </c15:dlblFTEntry>
                  </c15:dlblFieldTable>
                  <c15:showDataLabelsRange val="0"/>
                </c:ext>
                <c:ext xmlns:c16="http://schemas.microsoft.com/office/drawing/2014/chart" uri="{C3380CC4-5D6E-409C-BE32-E72D297353CC}">
                  <c16:uniqueId val="{00000010-DA40-43BE-9CFE-2EEF076EBBB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{AC0E8833-359F-482E-9D81-1C3B73E7A043}</c15:txfldGUID>
                      <c15:f>Diagramm!$I$63</c15:f>
                      <c15:dlblFieldTableCache>
                        <c:ptCount val="1"/>
                      </c15:dlblFieldTableCache>
                    </c15:dlblFTEntry>
                  </c15:dlblFieldTable>
                  <c15:showDataLabelsRange val="0"/>
                </c:ext>
                <c:ext xmlns:c16="http://schemas.microsoft.com/office/drawing/2014/chart" uri="{C3380CC4-5D6E-409C-BE32-E72D297353CC}">
                  <c16:uniqueId val="{00000011-DA40-43BE-9CFE-2EEF076EBBB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{3D697B60-0F40-4E03-8E75-B312670D1DCB}</c15:txfldGUID>
                      <c15:f>Diagramm!$I$64</c15:f>
                      <c15:dlblFieldTableCache>
                        <c:ptCount val="1"/>
                      </c15:dlblFieldTableCache>
                    </c15:dlblFTEntry>
                  </c15:dlblFieldTable>
                  <c15:showDataLabelsRange val="0"/>
                </c:ext>
                <c:ext xmlns:c16="http://schemas.microsoft.com/office/drawing/2014/chart" uri="{C3380CC4-5D6E-409C-BE32-E72D297353CC}">
                  <c16:uniqueId val="{00000012-DA40-43BE-9CFE-2EEF076EBBB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{3E15F343-435E-43AE-9CEC-8CFF1207F5C5}</c15:txfldGUID>
                      <c15:f>Diagramm!$I$65</c15:f>
                      <c15:dlblFieldTableCache>
                        <c:ptCount val="1"/>
                      </c15:dlblFieldTableCache>
                    </c15:dlblFTEntry>
                  </c15:dlblFieldTable>
                  <c15:showDataLabelsRange val="0"/>
                </c:ext>
                <c:ext xmlns:c16="http://schemas.microsoft.com/office/drawing/2014/chart" uri="{C3380CC4-5D6E-409C-BE32-E72D297353CC}">
                  <c16:uniqueId val="{00000013-DA40-43BE-9CFE-2EEF076EBBB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{4C09BCA7-1B7A-433D-A7A7-2E56C73E97C9}</c15:txfldGUID>
                      <c15:f>Diagramm!$I$66</c15:f>
                      <c15:dlblFieldTableCache>
                        <c:ptCount val="1"/>
                      </c15:dlblFieldTableCache>
                    </c15:dlblFTEntry>
                  </c15:dlblFieldTable>
                  <c15:showDataLabelsRange val="0"/>
                </c:ext>
                <c:ext xmlns:c16="http://schemas.microsoft.com/office/drawing/2014/chart" uri="{C3380CC4-5D6E-409C-BE32-E72D297353CC}">
                  <c16:uniqueId val="{00000014-DA40-43BE-9CFE-2EEF076EBBB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{63CEBB76-54B4-42F1-93BA-49917E0F4B12}</c15:txfldGUID>
                      <c15:f>Diagramm!$I$67</c15:f>
                      <c15:dlblFieldTableCache>
                        <c:ptCount val="1"/>
                      </c15:dlblFieldTableCache>
                    </c15:dlblFTEntry>
                  </c15:dlblFieldTable>
                  <c15:showDataLabelsRange val="0"/>
                </c:ext>
                <c:ext xmlns:c16="http://schemas.microsoft.com/office/drawing/2014/chart" uri="{C3380CC4-5D6E-409C-BE32-E72D297353CC}">
                  <c16:uniqueId val="{00000015-DA40-43BE-9CFE-2EEF076EBB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A40-43BE-9CFE-2EEF076EBBB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{337D4124-2C87-4EC6-B67C-A42AFA8972BC}</c15:txfldGUID>
                      <c15:f>Diagramm!$K$46</c15:f>
                      <c15:dlblFieldTableCache>
                        <c:ptCount val="1"/>
                      </c15:dlblFieldTableCache>
                    </c15:dlblFTEntry>
                  </c15:dlblFieldTable>
                  <c15:showDataLabelsRange val="0"/>
                </c:ext>
                <c:ext xmlns:c16="http://schemas.microsoft.com/office/drawing/2014/chart" uri="{C3380CC4-5D6E-409C-BE32-E72D297353CC}">
                  <c16:uniqueId val="{00000017-DA40-43BE-9CFE-2EEF076EBBB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{12F35DE1-F094-4DC9-A4B6-F03F20D19BF3}</c15:txfldGUID>
                      <c15:f>Diagramm!$K$47</c15:f>
                      <c15:dlblFieldTableCache>
                        <c:ptCount val="1"/>
                      </c15:dlblFieldTableCache>
                    </c15:dlblFTEntry>
                  </c15:dlblFieldTable>
                  <c15:showDataLabelsRange val="0"/>
                </c:ext>
                <c:ext xmlns:c16="http://schemas.microsoft.com/office/drawing/2014/chart" uri="{C3380CC4-5D6E-409C-BE32-E72D297353CC}">
                  <c16:uniqueId val="{00000018-DA40-43BE-9CFE-2EEF076EBBB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{9FB7E156-B9A4-48F2-BE2C-EAC61355B3A6}</c15:txfldGUID>
                      <c15:f>Diagramm!$K$48</c15:f>
                      <c15:dlblFieldTableCache>
                        <c:ptCount val="1"/>
                      </c15:dlblFieldTableCache>
                    </c15:dlblFTEntry>
                  </c15:dlblFieldTable>
                  <c15:showDataLabelsRange val="0"/>
                </c:ext>
                <c:ext xmlns:c16="http://schemas.microsoft.com/office/drawing/2014/chart" uri="{C3380CC4-5D6E-409C-BE32-E72D297353CC}">
                  <c16:uniqueId val="{00000019-DA40-43BE-9CFE-2EEF076EBBB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{0C20D16C-ACCA-4712-B1BE-5A6824A87FDE}</c15:txfldGUID>
                      <c15:f>Diagramm!$K$49</c15:f>
                      <c15:dlblFieldTableCache>
                        <c:ptCount val="1"/>
                      </c15:dlblFieldTableCache>
                    </c15:dlblFTEntry>
                  </c15:dlblFieldTable>
                  <c15:showDataLabelsRange val="0"/>
                </c:ext>
                <c:ext xmlns:c16="http://schemas.microsoft.com/office/drawing/2014/chart" uri="{C3380CC4-5D6E-409C-BE32-E72D297353CC}">
                  <c16:uniqueId val="{0000001A-DA40-43BE-9CFE-2EEF076EBBB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{350A1BBB-8AD6-4B09-9374-7821DD157C2E}</c15:txfldGUID>
                      <c15:f>Diagramm!$K$50</c15:f>
                      <c15:dlblFieldTableCache>
                        <c:ptCount val="1"/>
                      </c15:dlblFieldTableCache>
                    </c15:dlblFTEntry>
                  </c15:dlblFieldTable>
                  <c15:showDataLabelsRange val="0"/>
                </c:ext>
                <c:ext xmlns:c16="http://schemas.microsoft.com/office/drawing/2014/chart" uri="{C3380CC4-5D6E-409C-BE32-E72D297353CC}">
                  <c16:uniqueId val="{0000001B-DA40-43BE-9CFE-2EEF076EBBB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{58EFFF53-5178-44E6-8133-A3A3E54C54DA}</c15:txfldGUID>
                      <c15:f>Diagramm!$K$51</c15:f>
                      <c15:dlblFieldTableCache>
                        <c:ptCount val="1"/>
                      </c15:dlblFieldTableCache>
                    </c15:dlblFTEntry>
                  </c15:dlblFieldTable>
                  <c15:showDataLabelsRange val="0"/>
                </c:ext>
                <c:ext xmlns:c16="http://schemas.microsoft.com/office/drawing/2014/chart" uri="{C3380CC4-5D6E-409C-BE32-E72D297353CC}">
                  <c16:uniqueId val="{0000001C-DA40-43BE-9CFE-2EEF076EBBB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{A09739B7-444A-43A3-97A3-449313FA8CA1}</c15:txfldGUID>
                      <c15:f>Diagramm!$K$52</c15:f>
                      <c15:dlblFieldTableCache>
                        <c:ptCount val="1"/>
                      </c15:dlblFieldTableCache>
                    </c15:dlblFTEntry>
                  </c15:dlblFieldTable>
                  <c15:showDataLabelsRange val="0"/>
                </c:ext>
                <c:ext xmlns:c16="http://schemas.microsoft.com/office/drawing/2014/chart" uri="{C3380CC4-5D6E-409C-BE32-E72D297353CC}">
                  <c16:uniqueId val="{0000001D-DA40-43BE-9CFE-2EEF076EBBB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{AF1FDD64-7DE1-4072-A372-217AE3368D53}</c15:txfldGUID>
                      <c15:f>Diagramm!$K$53</c15:f>
                      <c15:dlblFieldTableCache>
                        <c:ptCount val="1"/>
                      </c15:dlblFieldTableCache>
                    </c15:dlblFTEntry>
                  </c15:dlblFieldTable>
                  <c15:showDataLabelsRange val="0"/>
                </c:ext>
                <c:ext xmlns:c16="http://schemas.microsoft.com/office/drawing/2014/chart" uri="{C3380CC4-5D6E-409C-BE32-E72D297353CC}">
                  <c16:uniqueId val="{0000001E-DA40-43BE-9CFE-2EEF076EBBB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{BC183CAE-1D6F-4A76-86B5-084A8BAC061C}</c15:txfldGUID>
                      <c15:f>Diagramm!$K$54</c15:f>
                      <c15:dlblFieldTableCache>
                        <c:ptCount val="1"/>
                      </c15:dlblFieldTableCache>
                    </c15:dlblFTEntry>
                  </c15:dlblFieldTable>
                  <c15:showDataLabelsRange val="0"/>
                </c:ext>
                <c:ext xmlns:c16="http://schemas.microsoft.com/office/drawing/2014/chart" uri="{C3380CC4-5D6E-409C-BE32-E72D297353CC}">
                  <c16:uniqueId val="{0000001F-DA40-43BE-9CFE-2EEF076EBBB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{9481172C-28D1-48FB-8B88-AB11C24155F1}</c15:txfldGUID>
                      <c15:f>Diagramm!$K$55</c15:f>
                      <c15:dlblFieldTableCache>
                        <c:ptCount val="1"/>
                      </c15:dlblFieldTableCache>
                    </c15:dlblFTEntry>
                  </c15:dlblFieldTable>
                  <c15:showDataLabelsRange val="0"/>
                </c:ext>
                <c:ext xmlns:c16="http://schemas.microsoft.com/office/drawing/2014/chart" uri="{C3380CC4-5D6E-409C-BE32-E72D297353CC}">
                  <c16:uniqueId val="{00000020-DA40-43BE-9CFE-2EEF076EBBB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{264396B1-F60B-4D28-8BE3-677FAFCE3B6B}</c15:txfldGUID>
                      <c15:f>Diagramm!$K$56</c15:f>
                      <c15:dlblFieldTableCache>
                        <c:ptCount val="1"/>
                      </c15:dlblFieldTableCache>
                    </c15:dlblFTEntry>
                  </c15:dlblFieldTable>
                  <c15:showDataLabelsRange val="0"/>
                </c:ext>
                <c:ext xmlns:c16="http://schemas.microsoft.com/office/drawing/2014/chart" uri="{C3380CC4-5D6E-409C-BE32-E72D297353CC}">
                  <c16:uniqueId val="{00000021-DA40-43BE-9CFE-2EEF076EBBB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{A60E320E-C969-4AE3-8222-53453DB53118}</c15:txfldGUID>
                      <c15:f>Diagramm!$K$57</c15:f>
                      <c15:dlblFieldTableCache>
                        <c:ptCount val="1"/>
                      </c15:dlblFieldTableCache>
                    </c15:dlblFTEntry>
                  </c15:dlblFieldTable>
                  <c15:showDataLabelsRange val="0"/>
                </c:ext>
                <c:ext xmlns:c16="http://schemas.microsoft.com/office/drawing/2014/chart" uri="{C3380CC4-5D6E-409C-BE32-E72D297353CC}">
                  <c16:uniqueId val="{00000022-DA40-43BE-9CFE-2EEF076EBBB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{84FDD47F-0F85-4622-820D-3EDEED32975E}</c15:txfldGUID>
                      <c15:f>Diagramm!$K$58</c15:f>
                      <c15:dlblFieldTableCache>
                        <c:ptCount val="1"/>
                      </c15:dlblFieldTableCache>
                    </c15:dlblFTEntry>
                  </c15:dlblFieldTable>
                  <c15:showDataLabelsRange val="0"/>
                </c:ext>
                <c:ext xmlns:c16="http://schemas.microsoft.com/office/drawing/2014/chart" uri="{C3380CC4-5D6E-409C-BE32-E72D297353CC}">
                  <c16:uniqueId val="{00000023-DA40-43BE-9CFE-2EEF076EBBB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{14AFFD96-73BC-421B-8984-B28EB75B438B}</c15:txfldGUID>
                      <c15:f>Diagramm!$K$59</c15:f>
                      <c15:dlblFieldTableCache>
                        <c:ptCount val="1"/>
                      </c15:dlblFieldTableCache>
                    </c15:dlblFTEntry>
                  </c15:dlblFieldTable>
                  <c15:showDataLabelsRange val="0"/>
                </c:ext>
                <c:ext xmlns:c16="http://schemas.microsoft.com/office/drawing/2014/chart" uri="{C3380CC4-5D6E-409C-BE32-E72D297353CC}">
                  <c16:uniqueId val="{00000024-DA40-43BE-9CFE-2EEF076EBBB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{5EC5D64A-3D9A-4469-87DB-97F7DE2D1966}</c15:txfldGUID>
                      <c15:f>Diagramm!$K$60</c15:f>
                      <c15:dlblFieldTableCache>
                        <c:ptCount val="1"/>
                      </c15:dlblFieldTableCache>
                    </c15:dlblFTEntry>
                  </c15:dlblFieldTable>
                  <c15:showDataLabelsRange val="0"/>
                </c:ext>
                <c:ext xmlns:c16="http://schemas.microsoft.com/office/drawing/2014/chart" uri="{C3380CC4-5D6E-409C-BE32-E72D297353CC}">
                  <c16:uniqueId val="{00000025-DA40-43BE-9CFE-2EEF076EBBB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{D119DFDA-68FF-4B59-8FB5-88ACE708C065}</c15:txfldGUID>
                      <c15:f>Diagramm!$K$61</c15:f>
                      <c15:dlblFieldTableCache>
                        <c:ptCount val="1"/>
                      </c15:dlblFieldTableCache>
                    </c15:dlblFTEntry>
                  </c15:dlblFieldTable>
                  <c15:showDataLabelsRange val="0"/>
                </c:ext>
                <c:ext xmlns:c16="http://schemas.microsoft.com/office/drawing/2014/chart" uri="{C3380CC4-5D6E-409C-BE32-E72D297353CC}">
                  <c16:uniqueId val="{00000026-DA40-43BE-9CFE-2EEF076EBBB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{95DE9876-D38E-41A9-A24E-10861DBB2BF9}</c15:txfldGUID>
                      <c15:f>Diagramm!$K$62</c15:f>
                      <c15:dlblFieldTableCache>
                        <c:ptCount val="1"/>
                      </c15:dlblFieldTableCache>
                    </c15:dlblFTEntry>
                  </c15:dlblFieldTable>
                  <c15:showDataLabelsRange val="0"/>
                </c:ext>
                <c:ext xmlns:c16="http://schemas.microsoft.com/office/drawing/2014/chart" uri="{C3380CC4-5D6E-409C-BE32-E72D297353CC}">
                  <c16:uniqueId val="{00000027-DA40-43BE-9CFE-2EEF076EBBB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{203FCD79-E450-4F47-AA59-66C6A08D5CB5}</c15:txfldGUID>
                      <c15:f>Diagramm!$K$63</c15:f>
                      <c15:dlblFieldTableCache>
                        <c:ptCount val="1"/>
                      </c15:dlblFieldTableCache>
                    </c15:dlblFTEntry>
                  </c15:dlblFieldTable>
                  <c15:showDataLabelsRange val="0"/>
                </c:ext>
                <c:ext xmlns:c16="http://schemas.microsoft.com/office/drawing/2014/chart" uri="{C3380CC4-5D6E-409C-BE32-E72D297353CC}">
                  <c16:uniqueId val="{00000028-DA40-43BE-9CFE-2EEF076EBBB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{3B2A815D-8111-4476-8B04-EE19F441B12D}</c15:txfldGUID>
                      <c15:f>Diagramm!$K$64</c15:f>
                      <c15:dlblFieldTableCache>
                        <c:ptCount val="1"/>
                      </c15:dlblFieldTableCache>
                    </c15:dlblFTEntry>
                  </c15:dlblFieldTable>
                  <c15:showDataLabelsRange val="0"/>
                </c:ext>
                <c:ext xmlns:c16="http://schemas.microsoft.com/office/drawing/2014/chart" uri="{C3380CC4-5D6E-409C-BE32-E72D297353CC}">
                  <c16:uniqueId val="{00000029-DA40-43BE-9CFE-2EEF076EBBB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{3D3FEFD1-0912-436F-A873-FD9E9C18D3D8}</c15:txfldGUID>
                      <c15:f>Diagramm!$K$65</c15:f>
                      <c15:dlblFieldTableCache>
                        <c:ptCount val="1"/>
                      </c15:dlblFieldTableCache>
                    </c15:dlblFTEntry>
                  </c15:dlblFieldTable>
                  <c15:showDataLabelsRange val="0"/>
                </c:ext>
                <c:ext xmlns:c16="http://schemas.microsoft.com/office/drawing/2014/chart" uri="{C3380CC4-5D6E-409C-BE32-E72D297353CC}">
                  <c16:uniqueId val="{0000002A-DA40-43BE-9CFE-2EEF076EBBB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{AD06A438-3814-44D8-8B56-1063BA1577A9}</c15:txfldGUID>
                      <c15:f>Diagramm!$K$66</c15:f>
                      <c15:dlblFieldTableCache>
                        <c:ptCount val="1"/>
                      </c15:dlblFieldTableCache>
                    </c15:dlblFTEntry>
                  </c15:dlblFieldTable>
                  <c15:showDataLabelsRange val="0"/>
                </c:ext>
                <c:ext xmlns:c16="http://schemas.microsoft.com/office/drawing/2014/chart" uri="{C3380CC4-5D6E-409C-BE32-E72D297353CC}">
                  <c16:uniqueId val="{0000002B-DA40-43BE-9CFE-2EEF076EBBB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{06F655DC-2DB8-4C5B-92CF-51EA9A8F61B4}</c15:txfldGUID>
                      <c15:f>Diagramm!$K$67</c15:f>
                      <c15:dlblFieldTableCache>
                        <c:ptCount val="1"/>
                      </c15:dlblFieldTableCache>
                    </c15:dlblFTEntry>
                  </c15:dlblFieldTable>
                  <c15:showDataLabelsRange val="0"/>
                </c:ext>
                <c:ext xmlns:c16="http://schemas.microsoft.com/office/drawing/2014/chart" uri="{C3380CC4-5D6E-409C-BE32-E72D297353CC}">
                  <c16:uniqueId val="{0000002C-DA40-43BE-9CFE-2EEF076EBBB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A40-43BE-9CFE-2EEF076EBBB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{56172F4E-6366-4C9F-849C-5A8EDEA179E8}</c15:txfldGUID>
                      <c15:f>Diagramm!$J$46</c15:f>
                      <c15:dlblFieldTableCache>
                        <c:ptCount val="1"/>
                      </c15:dlblFieldTableCache>
                    </c15:dlblFTEntry>
                  </c15:dlblFieldTable>
                  <c15:showDataLabelsRange val="0"/>
                </c:ext>
                <c:ext xmlns:c16="http://schemas.microsoft.com/office/drawing/2014/chart" uri="{C3380CC4-5D6E-409C-BE32-E72D297353CC}">
                  <c16:uniqueId val="{0000002E-DA40-43BE-9CFE-2EEF076EBBB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{3226F2A9-563B-47E8-BA4F-240046353835}</c15:txfldGUID>
                      <c15:f>Diagramm!$J$47</c15:f>
                      <c15:dlblFieldTableCache>
                        <c:ptCount val="1"/>
                      </c15:dlblFieldTableCache>
                    </c15:dlblFTEntry>
                  </c15:dlblFieldTable>
                  <c15:showDataLabelsRange val="0"/>
                </c:ext>
                <c:ext xmlns:c16="http://schemas.microsoft.com/office/drawing/2014/chart" uri="{C3380CC4-5D6E-409C-BE32-E72D297353CC}">
                  <c16:uniqueId val="{0000002F-DA40-43BE-9CFE-2EEF076EBBB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{FCF55634-7F81-462A-A05F-1A3AD9011AFF}</c15:txfldGUID>
                      <c15:f>Diagramm!$J$48</c15:f>
                      <c15:dlblFieldTableCache>
                        <c:ptCount val="1"/>
                      </c15:dlblFieldTableCache>
                    </c15:dlblFTEntry>
                  </c15:dlblFieldTable>
                  <c15:showDataLabelsRange val="0"/>
                </c:ext>
                <c:ext xmlns:c16="http://schemas.microsoft.com/office/drawing/2014/chart" uri="{C3380CC4-5D6E-409C-BE32-E72D297353CC}">
                  <c16:uniqueId val="{00000030-DA40-43BE-9CFE-2EEF076EBBB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{B6248FEF-2733-4BE1-8F7E-DBC089878A89}</c15:txfldGUID>
                      <c15:f>Diagramm!$J$49</c15:f>
                      <c15:dlblFieldTableCache>
                        <c:ptCount val="1"/>
                      </c15:dlblFieldTableCache>
                    </c15:dlblFTEntry>
                  </c15:dlblFieldTable>
                  <c15:showDataLabelsRange val="0"/>
                </c:ext>
                <c:ext xmlns:c16="http://schemas.microsoft.com/office/drawing/2014/chart" uri="{C3380CC4-5D6E-409C-BE32-E72D297353CC}">
                  <c16:uniqueId val="{00000031-DA40-43BE-9CFE-2EEF076EBBB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{C4C381D3-9408-4B14-B4CD-44C70D05953B}</c15:txfldGUID>
                      <c15:f>Diagramm!$J$50</c15:f>
                      <c15:dlblFieldTableCache>
                        <c:ptCount val="1"/>
                      </c15:dlblFieldTableCache>
                    </c15:dlblFTEntry>
                  </c15:dlblFieldTable>
                  <c15:showDataLabelsRange val="0"/>
                </c:ext>
                <c:ext xmlns:c16="http://schemas.microsoft.com/office/drawing/2014/chart" uri="{C3380CC4-5D6E-409C-BE32-E72D297353CC}">
                  <c16:uniqueId val="{00000032-DA40-43BE-9CFE-2EEF076EBBB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{BEDC17F0-0BB1-47D7-B0F6-BAB40718F258}</c15:txfldGUID>
                      <c15:f>Diagramm!$J$51</c15:f>
                      <c15:dlblFieldTableCache>
                        <c:ptCount val="1"/>
                      </c15:dlblFieldTableCache>
                    </c15:dlblFTEntry>
                  </c15:dlblFieldTable>
                  <c15:showDataLabelsRange val="0"/>
                </c:ext>
                <c:ext xmlns:c16="http://schemas.microsoft.com/office/drawing/2014/chart" uri="{C3380CC4-5D6E-409C-BE32-E72D297353CC}">
                  <c16:uniqueId val="{00000033-DA40-43BE-9CFE-2EEF076EBBB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{1BC5FD7C-4CC0-467C-859C-C08FDECB7106}</c15:txfldGUID>
                      <c15:f>Diagramm!$J$52</c15:f>
                      <c15:dlblFieldTableCache>
                        <c:ptCount val="1"/>
                      </c15:dlblFieldTableCache>
                    </c15:dlblFTEntry>
                  </c15:dlblFieldTable>
                  <c15:showDataLabelsRange val="0"/>
                </c:ext>
                <c:ext xmlns:c16="http://schemas.microsoft.com/office/drawing/2014/chart" uri="{C3380CC4-5D6E-409C-BE32-E72D297353CC}">
                  <c16:uniqueId val="{00000034-DA40-43BE-9CFE-2EEF076EBBB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{E722A6F0-1CC5-432C-B4C4-0E3EBF2E7FCC}</c15:txfldGUID>
                      <c15:f>Diagramm!$J$53</c15:f>
                      <c15:dlblFieldTableCache>
                        <c:ptCount val="1"/>
                      </c15:dlblFieldTableCache>
                    </c15:dlblFTEntry>
                  </c15:dlblFieldTable>
                  <c15:showDataLabelsRange val="0"/>
                </c:ext>
                <c:ext xmlns:c16="http://schemas.microsoft.com/office/drawing/2014/chart" uri="{C3380CC4-5D6E-409C-BE32-E72D297353CC}">
                  <c16:uniqueId val="{00000035-DA40-43BE-9CFE-2EEF076EBBB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{302EF40A-CD91-4E8C-8DB1-B6B8C0C687D3}</c15:txfldGUID>
                      <c15:f>Diagramm!$J$54</c15:f>
                      <c15:dlblFieldTableCache>
                        <c:ptCount val="1"/>
                      </c15:dlblFieldTableCache>
                    </c15:dlblFTEntry>
                  </c15:dlblFieldTable>
                  <c15:showDataLabelsRange val="0"/>
                </c:ext>
                <c:ext xmlns:c16="http://schemas.microsoft.com/office/drawing/2014/chart" uri="{C3380CC4-5D6E-409C-BE32-E72D297353CC}">
                  <c16:uniqueId val="{00000036-DA40-43BE-9CFE-2EEF076EBBB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{5DF59A41-58C1-4951-A537-E05494C12436}</c15:txfldGUID>
                      <c15:f>Diagramm!$J$55</c15:f>
                      <c15:dlblFieldTableCache>
                        <c:ptCount val="1"/>
                      </c15:dlblFieldTableCache>
                    </c15:dlblFTEntry>
                  </c15:dlblFieldTable>
                  <c15:showDataLabelsRange val="0"/>
                </c:ext>
                <c:ext xmlns:c16="http://schemas.microsoft.com/office/drawing/2014/chart" uri="{C3380CC4-5D6E-409C-BE32-E72D297353CC}">
                  <c16:uniqueId val="{00000037-DA40-43BE-9CFE-2EEF076EBBB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{8F0BC199-59F9-454C-ABD1-3AD617DB4229}</c15:txfldGUID>
                      <c15:f>Diagramm!$J$56</c15:f>
                      <c15:dlblFieldTableCache>
                        <c:ptCount val="1"/>
                      </c15:dlblFieldTableCache>
                    </c15:dlblFTEntry>
                  </c15:dlblFieldTable>
                  <c15:showDataLabelsRange val="0"/>
                </c:ext>
                <c:ext xmlns:c16="http://schemas.microsoft.com/office/drawing/2014/chart" uri="{C3380CC4-5D6E-409C-BE32-E72D297353CC}">
                  <c16:uniqueId val="{00000038-DA40-43BE-9CFE-2EEF076EBBB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{10B8C166-1BA3-4FC6-88DB-7640A66F3B20}</c15:txfldGUID>
                      <c15:f>Diagramm!$J$57</c15:f>
                      <c15:dlblFieldTableCache>
                        <c:ptCount val="1"/>
                      </c15:dlblFieldTableCache>
                    </c15:dlblFTEntry>
                  </c15:dlblFieldTable>
                  <c15:showDataLabelsRange val="0"/>
                </c:ext>
                <c:ext xmlns:c16="http://schemas.microsoft.com/office/drawing/2014/chart" uri="{C3380CC4-5D6E-409C-BE32-E72D297353CC}">
                  <c16:uniqueId val="{00000039-DA40-43BE-9CFE-2EEF076EBBB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{107394C3-4557-4C9D-8A53-25442AB04613}</c15:txfldGUID>
                      <c15:f>Diagramm!$J$58</c15:f>
                      <c15:dlblFieldTableCache>
                        <c:ptCount val="1"/>
                      </c15:dlblFieldTableCache>
                    </c15:dlblFTEntry>
                  </c15:dlblFieldTable>
                  <c15:showDataLabelsRange val="0"/>
                </c:ext>
                <c:ext xmlns:c16="http://schemas.microsoft.com/office/drawing/2014/chart" uri="{C3380CC4-5D6E-409C-BE32-E72D297353CC}">
                  <c16:uniqueId val="{0000003A-DA40-43BE-9CFE-2EEF076EBBB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{6454EF2D-144E-40B2-AA08-78D0783DCC5C}</c15:txfldGUID>
                      <c15:f>Diagramm!$J$59</c15:f>
                      <c15:dlblFieldTableCache>
                        <c:ptCount val="1"/>
                      </c15:dlblFieldTableCache>
                    </c15:dlblFTEntry>
                  </c15:dlblFieldTable>
                  <c15:showDataLabelsRange val="0"/>
                </c:ext>
                <c:ext xmlns:c16="http://schemas.microsoft.com/office/drawing/2014/chart" uri="{C3380CC4-5D6E-409C-BE32-E72D297353CC}">
                  <c16:uniqueId val="{0000003B-DA40-43BE-9CFE-2EEF076EBBB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{05E9DCC8-C7F4-4863-AAA6-449C3DC6B3C4}</c15:txfldGUID>
                      <c15:f>Diagramm!$J$60</c15:f>
                      <c15:dlblFieldTableCache>
                        <c:ptCount val="1"/>
                      </c15:dlblFieldTableCache>
                    </c15:dlblFTEntry>
                  </c15:dlblFieldTable>
                  <c15:showDataLabelsRange val="0"/>
                </c:ext>
                <c:ext xmlns:c16="http://schemas.microsoft.com/office/drawing/2014/chart" uri="{C3380CC4-5D6E-409C-BE32-E72D297353CC}">
                  <c16:uniqueId val="{0000003C-DA40-43BE-9CFE-2EEF076EBBB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{4CCF3089-67EB-47B8-957A-08C28E06DFE5}</c15:txfldGUID>
                      <c15:f>Diagramm!$J$61</c15:f>
                      <c15:dlblFieldTableCache>
                        <c:ptCount val="1"/>
                      </c15:dlblFieldTableCache>
                    </c15:dlblFTEntry>
                  </c15:dlblFieldTable>
                  <c15:showDataLabelsRange val="0"/>
                </c:ext>
                <c:ext xmlns:c16="http://schemas.microsoft.com/office/drawing/2014/chart" uri="{C3380CC4-5D6E-409C-BE32-E72D297353CC}">
                  <c16:uniqueId val="{0000003D-DA40-43BE-9CFE-2EEF076EBBB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{9C37C207-4CE6-4654-B20B-4A103ACE4AC1}</c15:txfldGUID>
                      <c15:f>Diagramm!$J$62</c15:f>
                      <c15:dlblFieldTableCache>
                        <c:ptCount val="1"/>
                      </c15:dlblFieldTableCache>
                    </c15:dlblFTEntry>
                  </c15:dlblFieldTable>
                  <c15:showDataLabelsRange val="0"/>
                </c:ext>
                <c:ext xmlns:c16="http://schemas.microsoft.com/office/drawing/2014/chart" uri="{C3380CC4-5D6E-409C-BE32-E72D297353CC}">
                  <c16:uniqueId val="{0000003E-DA40-43BE-9CFE-2EEF076EBBB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{21F27F5E-C4F5-42A7-8EB2-373BB925A30B}</c15:txfldGUID>
                      <c15:f>Diagramm!$J$63</c15:f>
                      <c15:dlblFieldTableCache>
                        <c:ptCount val="1"/>
                      </c15:dlblFieldTableCache>
                    </c15:dlblFTEntry>
                  </c15:dlblFieldTable>
                  <c15:showDataLabelsRange val="0"/>
                </c:ext>
                <c:ext xmlns:c16="http://schemas.microsoft.com/office/drawing/2014/chart" uri="{C3380CC4-5D6E-409C-BE32-E72D297353CC}">
                  <c16:uniqueId val="{0000003F-DA40-43BE-9CFE-2EEF076EBBB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{B6C3A2E4-C4DA-4FF6-B0F8-4C001D7393B2}</c15:txfldGUID>
                      <c15:f>Diagramm!$J$64</c15:f>
                      <c15:dlblFieldTableCache>
                        <c:ptCount val="1"/>
                      </c15:dlblFieldTableCache>
                    </c15:dlblFTEntry>
                  </c15:dlblFieldTable>
                  <c15:showDataLabelsRange val="0"/>
                </c:ext>
                <c:ext xmlns:c16="http://schemas.microsoft.com/office/drawing/2014/chart" uri="{C3380CC4-5D6E-409C-BE32-E72D297353CC}">
                  <c16:uniqueId val="{00000040-DA40-43BE-9CFE-2EEF076EBBB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{CBB9E9A0-3A5C-47D1-9997-A79DC55EC629}</c15:txfldGUID>
                      <c15:f>Diagramm!$J$65</c15:f>
                      <c15:dlblFieldTableCache>
                        <c:ptCount val="1"/>
                      </c15:dlblFieldTableCache>
                    </c15:dlblFTEntry>
                  </c15:dlblFieldTable>
                  <c15:showDataLabelsRange val="0"/>
                </c:ext>
                <c:ext xmlns:c16="http://schemas.microsoft.com/office/drawing/2014/chart" uri="{C3380CC4-5D6E-409C-BE32-E72D297353CC}">
                  <c16:uniqueId val="{00000041-DA40-43BE-9CFE-2EEF076EBBB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{5C6E5BE4-199A-4560-8678-B4D7FCF4E07B}</c15:txfldGUID>
                      <c15:f>Diagramm!$J$66</c15:f>
                      <c15:dlblFieldTableCache>
                        <c:ptCount val="1"/>
                      </c15:dlblFieldTableCache>
                    </c15:dlblFTEntry>
                  </c15:dlblFieldTable>
                  <c15:showDataLabelsRange val="0"/>
                </c:ext>
                <c:ext xmlns:c16="http://schemas.microsoft.com/office/drawing/2014/chart" uri="{C3380CC4-5D6E-409C-BE32-E72D297353CC}">
                  <c16:uniqueId val="{00000042-DA40-43BE-9CFE-2EEF076EBBB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{4D0A4DD4-CFB6-4C1F-99DC-29B1F19CE09C}</c15:txfldGUID>
                      <c15:f>Diagramm!$J$67</c15:f>
                      <c15:dlblFieldTableCache>
                        <c:ptCount val="1"/>
                      </c15:dlblFieldTableCache>
                    </c15:dlblFTEntry>
                  </c15:dlblFieldTable>
                  <c15:showDataLabelsRange val="0"/>
                </c:ext>
                <c:ext xmlns:c16="http://schemas.microsoft.com/office/drawing/2014/chart" uri="{C3380CC4-5D6E-409C-BE32-E72D297353CC}">
                  <c16:uniqueId val="{00000043-DA40-43BE-9CFE-2EEF076EBB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A40-43BE-9CFE-2EEF076EBBB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067-406C-A113-FD4CAFDBE3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067-406C-A113-FD4CAFDBE3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67-406C-A113-FD4CAFDBE3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067-406C-A113-FD4CAFDBE3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067-406C-A113-FD4CAFDBE3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067-406C-A113-FD4CAFDBE3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67-406C-A113-FD4CAFDBE3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67-406C-A113-FD4CAFDBE3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067-406C-A113-FD4CAFDBE3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067-406C-A113-FD4CAFDBE3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067-406C-A113-FD4CAFDBE3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067-406C-A113-FD4CAFDBE3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067-406C-A113-FD4CAFDBE3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067-406C-A113-FD4CAFDBE3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067-406C-A113-FD4CAFDBE3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067-406C-A113-FD4CAFDBE3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067-406C-A113-FD4CAFDBE3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067-406C-A113-FD4CAFDBE3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067-406C-A113-FD4CAFDBE3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067-406C-A113-FD4CAFDBE3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067-406C-A113-FD4CAFDBE3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067-406C-A113-FD4CAFDBE3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067-406C-A113-FD4CAFDBE39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067-406C-A113-FD4CAFDBE3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067-406C-A113-FD4CAFDBE3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067-406C-A113-FD4CAFDBE3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067-406C-A113-FD4CAFDBE3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067-406C-A113-FD4CAFDBE3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067-406C-A113-FD4CAFDBE3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067-406C-A113-FD4CAFDBE3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067-406C-A113-FD4CAFDBE3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067-406C-A113-FD4CAFDBE3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067-406C-A113-FD4CAFDBE3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067-406C-A113-FD4CAFDBE3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067-406C-A113-FD4CAFDBE3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067-406C-A113-FD4CAFDBE3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067-406C-A113-FD4CAFDBE3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067-406C-A113-FD4CAFDBE3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067-406C-A113-FD4CAFDBE3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067-406C-A113-FD4CAFDBE3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067-406C-A113-FD4CAFDBE3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067-406C-A113-FD4CAFDBE3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067-406C-A113-FD4CAFDBE3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067-406C-A113-FD4CAFDBE3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067-406C-A113-FD4CAFDBE39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067-406C-A113-FD4CAFDBE39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067-406C-A113-FD4CAFDBE3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067-406C-A113-FD4CAFDBE3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067-406C-A113-FD4CAFDBE3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067-406C-A113-FD4CAFDBE3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067-406C-A113-FD4CAFDBE3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067-406C-A113-FD4CAFDBE3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067-406C-A113-FD4CAFDBE3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067-406C-A113-FD4CAFDBE3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067-406C-A113-FD4CAFDBE3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067-406C-A113-FD4CAFDBE3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067-406C-A113-FD4CAFDBE3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067-406C-A113-FD4CAFDBE3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067-406C-A113-FD4CAFDBE3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067-406C-A113-FD4CAFDBE3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067-406C-A113-FD4CAFDBE3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067-406C-A113-FD4CAFDBE3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067-406C-A113-FD4CAFDBE3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067-406C-A113-FD4CAFDBE3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067-406C-A113-FD4CAFDBE3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067-406C-A113-FD4CAFDBE3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067-406C-A113-FD4CAFDBE3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067-406C-A113-FD4CAFDBE3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067-406C-A113-FD4CAFDBE39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100.38654277981549</c:v>
                </c:pt>
                <c:pt idx="2">
                  <c:v>102.34032885769035</c:v>
                </c:pt>
                <c:pt idx="3">
                  <c:v>101.18531005735582</c:v>
                </c:pt>
                <c:pt idx="4">
                  <c:v>101.56131674777259</c:v>
                </c:pt>
                <c:pt idx="5">
                  <c:v>101.37825219446988</c:v>
                </c:pt>
                <c:pt idx="6">
                  <c:v>104.20455817567611</c:v>
                </c:pt>
                <c:pt idx="7">
                  <c:v>103.44727675014323</c:v>
                </c:pt>
                <c:pt idx="8">
                  <c:v>103.85884274228067</c:v>
                </c:pt>
                <c:pt idx="9">
                  <c:v>104.00173845475078</c:v>
                </c:pt>
                <c:pt idx="10">
                  <c:v>105.59795599865664</c:v>
                </c:pt>
                <c:pt idx="11">
                  <c:v>105.09485772986784</c:v>
                </c:pt>
                <c:pt idx="12">
                  <c:v>105.10539381926655</c:v>
                </c:pt>
                <c:pt idx="13">
                  <c:v>105.66183104063637</c:v>
                </c:pt>
                <c:pt idx="14">
                  <c:v>107.75324478628201</c:v>
                </c:pt>
                <c:pt idx="15">
                  <c:v>107.02427910100818</c:v>
                </c:pt>
                <c:pt idx="16">
                  <c:v>107.01242600043462</c:v>
                </c:pt>
                <c:pt idx="17">
                  <c:v>107.37328706234072</c:v>
                </c:pt>
                <c:pt idx="18">
                  <c:v>109.51540573821769</c:v>
                </c:pt>
                <c:pt idx="19">
                  <c:v>108.91089760896622</c:v>
                </c:pt>
                <c:pt idx="20">
                  <c:v>108.81541429879033</c:v>
                </c:pt>
                <c:pt idx="21">
                  <c:v>109.00045436885533</c:v>
                </c:pt>
                <c:pt idx="22">
                  <c:v>110.78566301635068</c:v>
                </c:pt>
                <c:pt idx="23">
                  <c:v>110.08369606016106</c:v>
                </c:pt>
                <c:pt idx="24">
                  <c:v>109.67871512389782</c:v>
                </c:pt>
              </c:numCache>
            </c:numRef>
          </c:val>
          <c:smooth val="0"/>
          <c:extLst>
            <c:ext xmlns:c16="http://schemas.microsoft.com/office/drawing/2014/chart" uri="{C3380CC4-5D6E-409C-BE32-E72D297353CC}">
              <c16:uniqueId val="{00000000-F19E-46F1-84A8-20D8EB95C3E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103.42300194931772</c:v>
                </c:pt>
                <c:pt idx="2">
                  <c:v>106.86939571150099</c:v>
                </c:pt>
                <c:pt idx="3">
                  <c:v>104.68615984405459</c:v>
                </c:pt>
                <c:pt idx="4">
                  <c:v>102.99415204678361</c:v>
                </c:pt>
                <c:pt idx="5">
                  <c:v>105.91812865497077</c:v>
                </c:pt>
                <c:pt idx="6">
                  <c:v>110.58089668615985</c:v>
                </c:pt>
                <c:pt idx="7">
                  <c:v>109.2475633528265</c:v>
                </c:pt>
                <c:pt idx="8">
                  <c:v>108.37426900584795</c:v>
                </c:pt>
                <c:pt idx="9">
                  <c:v>111.953216374269</c:v>
                </c:pt>
                <c:pt idx="10">
                  <c:v>115.09551656920078</c:v>
                </c:pt>
                <c:pt idx="11">
                  <c:v>112.66276803118909</c:v>
                </c:pt>
                <c:pt idx="12">
                  <c:v>111.81286549707603</c:v>
                </c:pt>
                <c:pt idx="13">
                  <c:v>116.38206627680312</c:v>
                </c:pt>
                <c:pt idx="14">
                  <c:v>120.57699805068228</c:v>
                </c:pt>
                <c:pt idx="15">
                  <c:v>118.39376218323588</c:v>
                </c:pt>
                <c:pt idx="16">
                  <c:v>117.18518518518519</c:v>
                </c:pt>
                <c:pt idx="17">
                  <c:v>121.19298245614034</c:v>
                </c:pt>
                <c:pt idx="18">
                  <c:v>124.5458089668616</c:v>
                </c:pt>
                <c:pt idx="19">
                  <c:v>121.98050682261209</c:v>
                </c:pt>
                <c:pt idx="20">
                  <c:v>123.50877192982456</c:v>
                </c:pt>
                <c:pt idx="21">
                  <c:v>126.58869395711501</c:v>
                </c:pt>
                <c:pt idx="22">
                  <c:v>131.12670565302145</c:v>
                </c:pt>
                <c:pt idx="23">
                  <c:v>129.37231968810917</c:v>
                </c:pt>
                <c:pt idx="24">
                  <c:v>123.68810916179338</c:v>
                </c:pt>
              </c:numCache>
            </c:numRef>
          </c:val>
          <c:smooth val="0"/>
          <c:extLst>
            <c:ext xmlns:c16="http://schemas.microsoft.com/office/drawing/2014/chart" uri="{C3380CC4-5D6E-409C-BE32-E72D297353CC}">
              <c16:uniqueId val="{00000001-F19E-46F1-84A8-20D8EB95C3E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103.25869288184964</c:v>
                </c:pt>
                <c:pt idx="2">
                  <c:v>101.1499484192002</c:v>
                </c:pt>
                <c:pt idx="3">
                  <c:v>101.25007585411736</c:v>
                </c:pt>
                <c:pt idx="4">
                  <c:v>97.272285939680799</c:v>
                </c:pt>
                <c:pt idx="5">
                  <c:v>99.80884762424904</c:v>
                </c:pt>
                <c:pt idx="6">
                  <c:v>96.774682929789421</c:v>
                </c:pt>
                <c:pt idx="7">
                  <c:v>97.499848291765275</c:v>
                </c:pt>
                <c:pt idx="8">
                  <c:v>96.419685660537652</c:v>
                </c:pt>
                <c:pt idx="9">
                  <c:v>99.429577037441589</c:v>
                </c:pt>
                <c:pt idx="10">
                  <c:v>96.386309848898605</c:v>
                </c:pt>
                <c:pt idx="11">
                  <c:v>97.463438315431759</c:v>
                </c:pt>
                <c:pt idx="12">
                  <c:v>96.040415073730202</c:v>
                </c:pt>
                <c:pt idx="13">
                  <c:v>97.511984950543123</c:v>
                </c:pt>
                <c:pt idx="14">
                  <c:v>94.544571879361612</c:v>
                </c:pt>
                <c:pt idx="15">
                  <c:v>94.926876630863518</c:v>
                </c:pt>
                <c:pt idx="16">
                  <c:v>92.921293767825716</c:v>
                </c:pt>
                <c:pt idx="17">
                  <c:v>94.945081619030276</c:v>
                </c:pt>
                <c:pt idx="18">
                  <c:v>91.819891983736881</c:v>
                </c:pt>
                <c:pt idx="19">
                  <c:v>92.335699981795017</c:v>
                </c:pt>
                <c:pt idx="20">
                  <c:v>91.425450573457127</c:v>
                </c:pt>
                <c:pt idx="21">
                  <c:v>93.883123975969411</c:v>
                </c:pt>
                <c:pt idx="22">
                  <c:v>90.985496692760478</c:v>
                </c:pt>
                <c:pt idx="23">
                  <c:v>91.118999939316708</c:v>
                </c:pt>
                <c:pt idx="24">
                  <c:v>87.608471387826938</c:v>
                </c:pt>
              </c:numCache>
            </c:numRef>
          </c:val>
          <c:smooth val="0"/>
          <c:extLst>
            <c:ext xmlns:c16="http://schemas.microsoft.com/office/drawing/2014/chart" uri="{C3380CC4-5D6E-409C-BE32-E72D297353CC}">
              <c16:uniqueId val="{00000002-F19E-46F1-84A8-20D8EB95C3E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19E-46F1-84A8-20D8EB95C3E7}"/>
                </c:ext>
              </c:extLst>
            </c:dLbl>
            <c:dLbl>
              <c:idx val="1"/>
              <c:delete val="1"/>
              <c:extLst>
                <c:ext xmlns:c15="http://schemas.microsoft.com/office/drawing/2012/chart" uri="{CE6537A1-D6FC-4f65-9D91-7224C49458BB}"/>
                <c:ext xmlns:c16="http://schemas.microsoft.com/office/drawing/2014/chart" uri="{C3380CC4-5D6E-409C-BE32-E72D297353CC}">
                  <c16:uniqueId val="{00000004-F19E-46F1-84A8-20D8EB95C3E7}"/>
                </c:ext>
              </c:extLst>
            </c:dLbl>
            <c:dLbl>
              <c:idx val="2"/>
              <c:delete val="1"/>
              <c:extLst>
                <c:ext xmlns:c15="http://schemas.microsoft.com/office/drawing/2012/chart" uri="{CE6537A1-D6FC-4f65-9D91-7224C49458BB}"/>
                <c:ext xmlns:c16="http://schemas.microsoft.com/office/drawing/2014/chart" uri="{C3380CC4-5D6E-409C-BE32-E72D297353CC}">
                  <c16:uniqueId val="{00000005-F19E-46F1-84A8-20D8EB95C3E7}"/>
                </c:ext>
              </c:extLst>
            </c:dLbl>
            <c:dLbl>
              <c:idx val="3"/>
              <c:delete val="1"/>
              <c:extLst>
                <c:ext xmlns:c15="http://schemas.microsoft.com/office/drawing/2012/chart" uri="{CE6537A1-D6FC-4f65-9D91-7224C49458BB}"/>
                <c:ext xmlns:c16="http://schemas.microsoft.com/office/drawing/2014/chart" uri="{C3380CC4-5D6E-409C-BE32-E72D297353CC}">
                  <c16:uniqueId val="{00000006-F19E-46F1-84A8-20D8EB95C3E7}"/>
                </c:ext>
              </c:extLst>
            </c:dLbl>
            <c:dLbl>
              <c:idx val="4"/>
              <c:delete val="1"/>
              <c:extLst>
                <c:ext xmlns:c15="http://schemas.microsoft.com/office/drawing/2012/chart" uri="{CE6537A1-D6FC-4f65-9D91-7224C49458BB}"/>
                <c:ext xmlns:c16="http://schemas.microsoft.com/office/drawing/2014/chart" uri="{C3380CC4-5D6E-409C-BE32-E72D297353CC}">
                  <c16:uniqueId val="{00000007-F19E-46F1-84A8-20D8EB95C3E7}"/>
                </c:ext>
              </c:extLst>
            </c:dLbl>
            <c:dLbl>
              <c:idx val="5"/>
              <c:delete val="1"/>
              <c:extLst>
                <c:ext xmlns:c15="http://schemas.microsoft.com/office/drawing/2012/chart" uri="{CE6537A1-D6FC-4f65-9D91-7224C49458BB}"/>
                <c:ext xmlns:c16="http://schemas.microsoft.com/office/drawing/2014/chart" uri="{C3380CC4-5D6E-409C-BE32-E72D297353CC}">
                  <c16:uniqueId val="{00000008-F19E-46F1-84A8-20D8EB95C3E7}"/>
                </c:ext>
              </c:extLst>
            </c:dLbl>
            <c:dLbl>
              <c:idx val="6"/>
              <c:delete val="1"/>
              <c:extLst>
                <c:ext xmlns:c15="http://schemas.microsoft.com/office/drawing/2012/chart" uri="{CE6537A1-D6FC-4f65-9D91-7224C49458BB}"/>
                <c:ext xmlns:c16="http://schemas.microsoft.com/office/drawing/2014/chart" uri="{C3380CC4-5D6E-409C-BE32-E72D297353CC}">
                  <c16:uniqueId val="{00000009-F19E-46F1-84A8-20D8EB95C3E7}"/>
                </c:ext>
              </c:extLst>
            </c:dLbl>
            <c:dLbl>
              <c:idx val="7"/>
              <c:delete val="1"/>
              <c:extLst>
                <c:ext xmlns:c15="http://schemas.microsoft.com/office/drawing/2012/chart" uri="{CE6537A1-D6FC-4f65-9D91-7224C49458BB}"/>
                <c:ext xmlns:c16="http://schemas.microsoft.com/office/drawing/2014/chart" uri="{C3380CC4-5D6E-409C-BE32-E72D297353CC}">
                  <c16:uniqueId val="{0000000A-F19E-46F1-84A8-20D8EB95C3E7}"/>
                </c:ext>
              </c:extLst>
            </c:dLbl>
            <c:dLbl>
              <c:idx val="8"/>
              <c:delete val="1"/>
              <c:extLst>
                <c:ext xmlns:c15="http://schemas.microsoft.com/office/drawing/2012/chart" uri="{CE6537A1-D6FC-4f65-9D91-7224C49458BB}"/>
                <c:ext xmlns:c16="http://schemas.microsoft.com/office/drawing/2014/chart" uri="{C3380CC4-5D6E-409C-BE32-E72D297353CC}">
                  <c16:uniqueId val="{0000000B-F19E-46F1-84A8-20D8EB95C3E7}"/>
                </c:ext>
              </c:extLst>
            </c:dLbl>
            <c:dLbl>
              <c:idx val="9"/>
              <c:delete val="1"/>
              <c:extLst>
                <c:ext xmlns:c15="http://schemas.microsoft.com/office/drawing/2012/chart" uri="{CE6537A1-D6FC-4f65-9D91-7224C49458BB}"/>
                <c:ext xmlns:c16="http://schemas.microsoft.com/office/drawing/2014/chart" uri="{C3380CC4-5D6E-409C-BE32-E72D297353CC}">
                  <c16:uniqueId val="{0000000C-F19E-46F1-84A8-20D8EB95C3E7}"/>
                </c:ext>
              </c:extLst>
            </c:dLbl>
            <c:dLbl>
              <c:idx val="10"/>
              <c:delete val="1"/>
              <c:extLst>
                <c:ext xmlns:c15="http://schemas.microsoft.com/office/drawing/2012/chart" uri="{CE6537A1-D6FC-4f65-9D91-7224C49458BB}"/>
                <c:ext xmlns:c16="http://schemas.microsoft.com/office/drawing/2014/chart" uri="{C3380CC4-5D6E-409C-BE32-E72D297353CC}">
                  <c16:uniqueId val="{0000000D-F19E-46F1-84A8-20D8EB95C3E7}"/>
                </c:ext>
              </c:extLst>
            </c:dLbl>
            <c:dLbl>
              <c:idx val="11"/>
              <c:delete val="1"/>
              <c:extLst>
                <c:ext xmlns:c15="http://schemas.microsoft.com/office/drawing/2012/chart" uri="{CE6537A1-D6FC-4f65-9D91-7224C49458BB}"/>
                <c:ext xmlns:c16="http://schemas.microsoft.com/office/drawing/2014/chart" uri="{C3380CC4-5D6E-409C-BE32-E72D297353CC}">
                  <c16:uniqueId val="{0000000E-F19E-46F1-84A8-20D8EB95C3E7}"/>
                </c:ext>
              </c:extLst>
            </c:dLbl>
            <c:dLbl>
              <c:idx val="12"/>
              <c:delete val="1"/>
              <c:extLst>
                <c:ext xmlns:c15="http://schemas.microsoft.com/office/drawing/2012/chart" uri="{CE6537A1-D6FC-4f65-9D91-7224C49458BB}"/>
                <c:ext xmlns:c16="http://schemas.microsoft.com/office/drawing/2014/chart" uri="{C3380CC4-5D6E-409C-BE32-E72D297353CC}">
                  <c16:uniqueId val="{0000000F-F19E-46F1-84A8-20D8EB95C3E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19E-46F1-84A8-20D8EB95C3E7}"/>
                </c:ext>
              </c:extLst>
            </c:dLbl>
            <c:dLbl>
              <c:idx val="14"/>
              <c:delete val="1"/>
              <c:extLst>
                <c:ext xmlns:c15="http://schemas.microsoft.com/office/drawing/2012/chart" uri="{CE6537A1-D6FC-4f65-9D91-7224C49458BB}"/>
                <c:ext xmlns:c16="http://schemas.microsoft.com/office/drawing/2014/chart" uri="{C3380CC4-5D6E-409C-BE32-E72D297353CC}">
                  <c16:uniqueId val="{00000011-F19E-46F1-84A8-20D8EB95C3E7}"/>
                </c:ext>
              </c:extLst>
            </c:dLbl>
            <c:dLbl>
              <c:idx val="15"/>
              <c:delete val="1"/>
              <c:extLst>
                <c:ext xmlns:c15="http://schemas.microsoft.com/office/drawing/2012/chart" uri="{CE6537A1-D6FC-4f65-9D91-7224C49458BB}"/>
                <c:ext xmlns:c16="http://schemas.microsoft.com/office/drawing/2014/chart" uri="{C3380CC4-5D6E-409C-BE32-E72D297353CC}">
                  <c16:uniqueId val="{00000012-F19E-46F1-84A8-20D8EB95C3E7}"/>
                </c:ext>
              </c:extLst>
            </c:dLbl>
            <c:dLbl>
              <c:idx val="16"/>
              <c:delete val="1"/>
              <c:extLst>
                <c:ext xmlns:c15="http://schemas.microsoft.com/office/drawing/2012/chart" uri="{CE6537A1-D6FC-4f65-9D91-7224C49458BB}"/>
                <c:ext xmlns:c16="http://schemas.microsoft.com/office/drawing/2014/chart" uri="{C3380CC4-5D6E-409C-BE32-E72D297353CC}">
                  <c16:uniqueId val="{00000013-F19E-46F1-84A8-20D8EB95C3E7}"/>
                </c:ext>
              </c:extLst>
            </c:dLbl>
            <c:dLbl>
              <c:idx val="17"/>
              <c:delete val="1"/>
              <c:extLst>
                <c:ext xmlns:c15="http://schemas.microsoft.com/office/drawing/2012/chart" uri="{CE6537A1-D6FC-4f65-9D91-7224C49458BB}"/>
                <c:ext xmlns:c16="http://schemas.microsoft.com/office/drawing/2014/chart" uri="{C3380CC4-5D6E-409C-BE32-E72D297353CC}">
                  <c16:uniqueId val="{00000014-F19E-46F1-84A8-20D8EB95C3E7}"/>
                </c:ext>
              </c:extLst>
            </c:dLbl>
            <c:dLbl>
              <c:idx val="18"/>
              <c:delete val="1"/>
              <c:extLst>
                <c:ext xmlns:c15="http://schemas.microsoft.com/office/drawing/2012/chart" uri="{CE6537A1-D6FC-4f65-9D91-7224C49458BB}"/>
                <c:ext xmlns:c16="http://schemas.microsoft.com/office/drawing/2014/chart" uri="{C3380CC4-5D6E-409C-BE32-E72D297353CC}">
                  <c16:uniqueId val="{00000015-F19E-46F1-84A8-20D8EB95C3E7}"/>
                </c:ext>
              </c:extLst>
            </c:dLbl>
            <c:dLbl>
              <c:idx val="19"/>
              <c:delete val="1"/>
              <c:extLst>
                <c:ext xmlns:c15="http://schemas.microsoft.com/office/drawing/2012/chart" uri="{CE6537A1-D6FC-4f65-9D91-7224C49458BB}"/>
                <c:ext xmlns:c16="http://schemas.microsoft.com/office/drawing/2014/chart" uri="{C3380CC4-5D6E-409C-BE32-E72D297353CC}">
                  <c16:uniqueId val="{00000016-F19E-46F1-84A8-20D8EB95C3E7}"/>
                </c:ext>
              </c:extLst>
            </c:dLbl>
            <c:dLbl>
              <c:idx val="20"/>
              <c:delete val="1"/>
              <c:extLst>
                <c:ext xmlns:c15="http://schemas.microsoft.com/office/drawing/2012/chart" uri="{CE6537A1-D6FC-4f65-9D91-7224C49458BB}"/>
                <c:ext xmlns:c16="http://schemas.microsoft.com/office/drawing/2014/chart" uri="{C3380CC4-5D6E-409C-BE32-E72D297353CC}">
                  <c16:uniqueId val="{00000017-F19E-46F1-84A8-20D8EB95C3E7}"/>
                </c:ext>
              </c:extLst>
            </c:dLbl>
            <c:dLbl>
              <c:idx val="21"/>
              <c:delete val="1"/>
              <c:extLst>
                <c:ext xmlns:c15="http://schemas.microsoft.com/office/drawing/2012/chart" uri="{CE6537A1-D6FC-4f65-9D91-7224C49458BB}"/>
                <c:ext xmlns:c16="http://schemas.microsoft.com/office/drawing/2014/chart" uri="{C3380CC4-5D6E-409C-BE32-E72D297353CC}">
                  <c16:uniqueId val="{00000018-F19E-46F1-84A8-20D8EB95C3E7}"/>
                </c:ext>
              </c:extLst>
            </c:dLbl>
            <c:dLbl>
              <c:idx val="22"/>
              <c:delete val="1"/>
              <c:extLst>
                <c:ext xmlns:c15="http://schemas.microsoft.com/office/drawing/2012/chart" uri="{CE6537A1-D6FC-4f65-9D91-7224C49458BB}"/>
                <c:ext xmlns:c16="http://schemas.microsoft.com/office/drawing/2014/chart" uri="{C3380CC4-5D6E-409C-BE32-E72D297353CC}">
                  <c16:uniqueId val="{00000019-F19E-46F1-84A8-20D8EB95C3E7}"/>
                </c:ext>
              </c:extLst>
            </c:dLbl>
            <c:dLbl>
              <c:idx val="23"/>
              <c:delete val="1"/>
              <c:extLst>
                <c:ext xmlns:c15="http://schemas.microsoft.com/office/drawing/2012/chart" uri="{CE6537A1-D6FC-4f65-9D91-7224C49458BB}"/>
                <c:ext xmlns:c16="http://schemas.microsoft.com/office/drawing/2014/chart" uri="{C3380CC4-5D6E-409C-BE32-E72D297353CC}">
                  <c16:uniqueId val="{0000001A-F19E-46F1-84A8-20D8EB95C3E7}"/>
                </c:ext>
              </c:extLst>
            </c:dLbl>
            <c:dLbl>
              <c:idx val="24"/>
              <c:delete val="1"/>
              <c:extLst>
                <c:ext xmlns:c15="http://schemas.microsoft.com/office/drawing/2012/chart" uri="{CE6537A1-D6FC-4f65-9D91-7224C49458BB}"/>
                <c:ext xmlns:c16="http://schemas.microsoft.com/office/drawing/2014/chart" uri="{C3380CC4-5D6E-409C-BE32-E72D297353CC}">
                  <c16:uniqueId val="{0000001B-F19E-46F1-84A8-20D8EB95C3E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19E-46F1-84A8-20D8EB95C3E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Paderborn (373)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166557</v>
      </c>
      <c r="F11" s="238">
        <v>167172</v>
      </c>
      <c r="G11" s="238">
        <v>168238</v>
      </c>
      <c r="H11" s="238">
        <v>165527</v>
      </c>
      <c r="I11" s="265">
        <v>165246</v>
      </c>
      <c r="J11" s="263">
        <v>1311</v>
      </c>
      <c r="K11" s="266">
        <v>0.79336262299843874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17.648612787213988</v>
      </c>
      <c r="E13" s="115">
        <v>29395</v>
      </c>
      <c r="F13" s="114">
        <v>29330</v>
      </c>
      <c r="G13" s="114">
        <v>30018</v>
      </c>
      <c r="H13" s="114">
        <v>29944</v>
      </c>
      <c r="I13" s="140">
        <v>29279</v>
      </c>
      <c r="J13" s="115">
        <v>116</v>
      </c>
      <c r="K13" s="116">
        <v>0.39618839441237746</v>
      </c>
    </row>
    <row r="14" spans="1:255" ht="14.1" customHeight="1" x14ac:dyDescent="0.2">
      <c r="A14" s="306" t="s">
        <v>230</v>
      </c>
      <c r="B14" s="307"/>
      <c r="C14" s="308"/>
      <c r="D14" s="113">
        <v>59.094484170584245</v>
      </c>
      <c r="E14" s="115">
        <v>98426</v>
      </c>
      <c r="F14" s="114">
        <v>99170</v>
      </c>
      <c r="G14" s="114">
        <v>99685</v>
      </c>
      <c r="H14" s="114">
        <v>97454</v>
      </c>
      <c r="I14" s="140">
        <v>97910</v>
      </c>
      <c r="J14" s="115">
        <v>516</v>
      </c>
      <c r="K14" s="116">
        <v>0.5270146052497191</v>
      </c>
    </row>
    <row r="15" spans="1:255" ht="14.1" customHeight="1" x14ac:dyDescent="0.2">
      <c r="A15" s="306" t="s">
        <v>231</v>
      </c>
      <c r="B15" s="307"/>
      <c r="C15" s="308"/>
      <c r="D15" s="113">
        <v>11.244198682733238</v>
      </c>
      <c r="E15" s="115">
        <v>18728</v>
      </c>
      <c r="F15" s="114">
        <v>18546</v>
      </c>
      <c r="G15" s="114">
        <v>18519</v>
      </c>
      <c r="H15" s="114">
        <v>18166</v>
      </c>
      <c r="I15" s="140">
        <v>18236</v>
      </c>
      <c r="J15" s="115">
        <v>492</v>
      </c>
      <c r="K15" s="116">
        <v>2.6979600789646851</v>
      </c>
    </row>
    <row r="16" spans="1:255" ht="14.1" customHeight="1" x14ac:dyDescent="0.2">
      <c r="A16" s="306" t="s">
        <v>232</v>
      </c>
      <c r="B16" s="307"/>
      <c r="C16" s="308"/>
      <c r="D16" s="113">
        <v>11.43812628709691</v>
      </c>
      <c r="E16" s="115">
        <v>19051</v>
      </c>
      <c r="F16" s="114">
        <v>19146</v>
      </c>
      <c r="G16" s="114">
        <v>18996</v>
      </c>
      <c r="H16" s="114">
        <v>18992</v>
      </c>
      <c r="I16" s="140">
        <v>18814</v>
      </c>
      <c r="J16" s="115">
        <v>237</v>
      </c>
      <c r="K16" s="116">
        <v>1.2597002232380143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0.73248197313832497</v>
      </c>
      <c r="E18" s="115">
        <v>1220</v>
      </c>
      <c r="F18" s="114">
        <v>1189</v>
      </c>
      <c r="G18" s="114">
        <v>1248</v>
      </c>
      <c r="H18" s="114">
        <v>1228</v>
      </c>
      <c r="I18" s="140">
        <v>1191</v>
      </c>
      <c r="J18" s="115">
        <v>29</v>
      </c>
      <c r="K18" s="116">
        <v>2.4349286314021832</v>
      </c>
    </row>
    <row r="19" spans="1:255" ht="14.1" customHeight="1" x14ac:dyDescent="0.2">
      <c r="A19" s="306" t="s">
        <v>235</v>
      </c>
      <c r="B19" s="307" t="s">
        <v>236</v>
      </c>
      <c r="C19" s="308"/>
      <c r="D19" s="113">
        <v>0.45810143074142784</v>
      </c>
      <c r="E19" s="115">
        <v>763</v>
      </c>
      <c r="F19" s="114">
        <v>741</v>
      </c>
      <c r="G19" s="114">
        <v>787</v>
      </c>
      <c r="H19" s="114">
        <v>787</v>
      </c>
      <c r="I19" s="140">
        <v>748</v>
      </c>
      <c r="J19" s="115">
        <v>15</v>
      </c>
      <c r="K19" s="116">
        <v>2.0053475935828877</v>
      </c>
    </row>
    <row r="20" spans="1:255" ht="14.1" customHeight="1" x14ac:dyDescent="0.2">
      <c r="A20" s="306">
        <v>12</v>
      </c>
      <c r="B20" s="307" t="s">
        <v>237</v>
      </c>
      <c r="C20" s="308"/>
      <c r="D20" s="113">
        <v>0.89098626896497901</v>
      </c>
      <c r="E20" s="115">
        <v>1484</v>
      </c>
      <c r="F20" s="114">
        <v>1471</v>
      </c>
      <c r="G20" s="114">
        <v>1514</v>
      </c>
      <c r="H20" s="114">
        <v>1511</v>
      </c>
      <c r="I20" s="140">
        <v>1465</v>
      </c>
      <c r="J20" s="115">
        <v>19</v>
      </c>
      <c r="K20" s="116">
        <v>1.2969283276450512</v>
      </c>
    </row>
    <row r="21" spans="1:255" ht="14.1" customHeight="1" x14ac:dyDescent="0.2">
      <c r="A21" s="306">
        <v>21</v>
      </c>
      <c r="B21" s="307" t="s">
        <v>238</v>
      </c>
      <c r="C21" s="308"/>
      <c r="D21" s="113">
        <v>0.35303229525027469</v>
      </c>
      <c r="E21" s="115">
        <v>588</v>
      </c>
      <c r="F21" s="114">
        <v>543</v>
      </c>
      <c r="G21" s="114">
        <v>601</v>
      </c>
      <c r="H21" s="114">
        <v>597</v>
      </c>
      <c r="I21" s="140">
        <v>589</v>
      </c>
      <c r="J21" s="115">
        <v>-1</v>
      </c>
      <c r="K21" s="116">
        <v>-0.1697792869269949</v>
      </c>
    </row>
    <row r="22" spans="1:255" ht="14.1" customHeight="1" x14ac:dyDescent="0.2">
      <c r="A22" s="306">
        <v>22</v>
      </c>
      <c r="B22" s="307" t="s">
        <v>239</v>
      </c>
      <c r="C22" s="308"/>
      <c r="D22" s="113">
        <v>3.1490720894348483</v>
      </c>
      <c r="E22" s="115">
        <v>5245</v>
      </c>
      <c r="F22" s="114">
        <v>5307</v>
      </c>
      <c r="G22" s="114">
        <v>5401</v>
      </c>
      <c r="H22" s="114">
        <v>5439</v>
      </c>
      <c r="I22" s="140">
        <v>5500</v>
      </c>
      <c r="J22" s="115">
        <v>-255</v>
      </c>
      <c r="K22" s="116">
        <v>-4.6363636363636367</v>
      </c>
    </row>
    <row r="23" spans="1:255" ht="14.1" customHeight="1" x14ac:dyDescent="0.2">
      <c r="A23" s="306">
        <v>23</v>
      </c>
      <c r="B23" s="307" t="s">
        <v>240</v>
      </c>
      <c r="C23" s="308"/>
      <c r="D23" s="113">
        <v>0.85676375054786047</v>
      </c>
      <c r="E23" s="115">
        <v>1427</v>
      </c>
      <c r="F23" s="114">
        <v>1473</v>
      </c>
      <c r="G23" s="114">
        <v>1483</v>
      </c>
      <c r="H23" s="114">
        <v>1464</v>
      </c>
      <c r="I23" s="140">
        <v>1499</v>
      </c>
      <c r="J23" s="115">
        <v>-72</v>
      </c>
      <c r="K23" s="116">
        <v>-4.8032021347565044</v>
      </c>
    </row>
    <row r="24" spans="1:255" ht="14.1" customHeight="1" x14ac:dyDescent="0.2">
      <c r="A24" s="306">
        <v>24</v>
      </c>
      <c r="B24" s="307" t="s">
        <v>241</v>
      </c>
      <c r="C24" s="308"/>
      <c r="D24" s="113">
        <v>5.2228366265002375</v>
      </c>
      <c r="E24" s="115">
        <v>8699</v>
      </c>
      <c r="F24" s="114">
        <v>8788</v>
      </c>
      <c r="G24" s="114">
        <v>8981</v>
      </c>
      <c r="H24" s="114">
        <v>8927</v>
      </c>
      <c r="I24" s="140">
        <v>8930</v>
      </c>
      <c r="J24" s="115">
        <v>-231</v>
      </c>
      <c r="K24" s="116">
        <v>-2.5867861142217246</v>
      </c>
    </row>
    <row r="25" spans="1:255" ht="14.1" customHeight="1" x14ac:dyDescent="0.2">
      <c r="A25" s="306">
        <v>25</v>
      </c>
      <c r="B25" s="307" t="s">
        <v>242</v>
      </c>
      <c r="C25" s="308"/>
      <c r="D25" s="113">
        <v>6.3900046230419614</v>
      </c>
      <c r="E25" s="115">
        <v>10643</v>
      </c>
      <c r="F25" s="114">
        <v>10729</v>
      </c>
      <c r="G25" s="114">
        <v>10860</v>
      </c>
      <c r="H25" s="114">
        <v>10699</v>
      </c>
      <c r="I25" s="140">
        <v>10732</v>
      </c>
      <c r="J25" s="115">
        <v>-89</v>
      </c>
      <c r="K25" s="116">
        <v>-0.82929556466641818</v>
      </c>
    </row>
    <row r="26" spans="1:255" ht="14.1" customHeight="1" x14ac:dyDescent="0.2">
      <c r="A26" s="306">
        <v>26</v>
      </c>
      <c r="B26" s="307" t="s">
        <v>243</v>
      </c>
      <c r="C26" s="308"/>
      <c r="D26" s="113">
        <v>2.7918370287649275</v>
      </c>
      <c r="E26" s="115">
        <v>4650</v>
      </c>
      <c r="F26" s="114">
        <v>4699</v>
      </c>
      <c r="G26" s="114">
        <v>4748</v>
      </c>
      <c r="H26" s="114">
        <v>4560</v>
      </c>
      <c r="I26" s="140">
        <v>4576</v>
      </c>
      <c r="J26" s="115">
        <v>74</v>
      </c>
      <c r="K26" s="116">
        <v>1.6171328671328671</v>
      </c>
    </row>
    <row r="27" spans="1:255" ht="14.1" customHeight="1" x14ac:dyDescent="0.2">
      <c r="A27" s="306">
        <v>27</v>
      </c>
      <c r="B27" s="307" t="s">
        <v>244</v>
      </c>
      <c r="C27" s="308"/>
      <c r="D27" s="113">
        <v>3.4726850267475999</v>
      </c>
      <c r="E27" s="115">
        <v>5784</v>
      </c>
      <c r="F27" s="114">
        <v>5831</v>
      </c>
      <c r="G27" s="114">
        <v>5898</v>
      </c>
      <c r="H27" s="114">
        <v>5861</v>
      </c>
      <c r="I27" s="140">
        <v>5844</v>
      </c>
      <c r="J27" s="115">
        <v>-60</v>
      </c>
      <c r="K27" s="116">
        <v>-1.0266940451745379</v>
      </c>
    </row>
    <row r="28" spans="1:255" ht="14.1" customHeight="1" x14ac:dyDescent="0.2">
      <c r="A28" s="306">
        <v>28</v>
      </c>
      <c r="B28" s="307" t="s">
        <v>245</v>
      </c>
      <c r="C28" s="308"/>
      <c r="D28" s="113">
        <v>0.36564059150921308</v>
      </c>
      <c r="E28" s="115">
        <v>609</v>
      </c>
      <c r="F28" s="114">
        <v>615</v>
      </c>
      <c r="G28" s="114">
        <v>573</v>
      </c>
      <c r="H28" s="114">
        <v>573</v>
      </c>
      <c r="I28" s="140">
        <v>580</v>
      </c>
      <c r="J28" s="115">
        <v>29</v>
      </c>
      <c r="K28" s="116">
        <v>5</v>
      </c>
    </row>
    <row r="29" spans="1:255" ht="14.1" customHeight="1" x14ac:dyDescent="0.2">
      <c r="A29" s="306">
        <v>29</v>
      </c>
      <c r="B29" s="307" t="s">
        <v>246</v>
      </c>
      <c r="C29" s="308"/>
      <c r="D29" s="113">
        <v>2.6171220663196384</v>
      </c>
      <c r="E29" s="115">
        <v>4359</v>
      </c>
      <c r="F29" s="114">
        <v>4349</v>
      </c>
      <c r="G29" s="114">
        <v>4498</v>
      </c>
      <c r="H29" s="114">
        <v>4359</v>
      </c>
      <c r="I29" s="140">
        <v>4356</v>
      </c>
      <c r="J29" s="115">
        <v>3</v>
      </c>
      <c r="K29" s="116">
        <v>6.8870523415977963E-2</v>
      </c>
    </row>
    <row r="30" spans="1:255" ht="14.1" customHeight="1" x14ac:dyDescent="0.2">
      <c r="A30" s="306" t="s">
        <v>247</v>
      </c>
      <c r="B30" s="307" t="s">
        <v>248</v>
      </c>
      <c r="C30" s="308"/>
      <c r="D30" s="113">
        <v>1.2398157987956075</v>
      </c>
      <c r="E30" s="115">
        <v>2065</v>
      </c>
      <c r="F30" s="114">
        <v>1988</v>
      </c>
      <c r="G30" s="114">
        <v>2115</v>
      </c>
      <c r="H30" s="114">
        <v>2063</v>
      </c>
      <c r="I30" s="140">
        <v>2068</v>
      </c>
      <c r="J30" s="115">
        <v>-3</v>
      </c>
      <c r="K30" s="116">
        <v>-0.14506769825918761</v>
      </c>
    </row>
    <row r="31" spans="1:255" ht="14.1" customHeight="1" x14ac:dyDescent="0.2">
      <c r="A31" s="306" t="s">
        <v>249</v>
      </c>
      <c r="B31" s="307" t="s">
        <v>250</v>
      </c>
      <c r="C31" s="308"/>
      <c r="D31" s="113">
        <v>1.3394813787472157</v>
      </c>
      <c r="E31" s="115">
        <v>2231</v>
      </c>
      <c r="F31" s="114">
        <v>2305</v>
      </c>
      <c r="G31" s="114">
        <v>2328</v>
      </c>
      <c r="H31" s="114">
        <v>2245</v>
      </c>
      <c r="I31" s="140">
        <v>2236</v>
      </c>
      <c r="J31" s="115">
        <v>-5</v>
      </c>
      <c r="K31" s="116">
        <v>-0.22361359570661896</v>
      </c>
    </row>
    <row r="32" spans="1:255" ht="14.1" customHeight="1" x14ac:dyDescent="0.2">
      <c r="A32" s="306">
        <v>31</v>
      </c>
      <c r="B32" s="307" t="s">
        <v>251</v>
      </c>
      <c r="C32" s="308"/>
      <c r="D32" s="113">
        <v>0.72767881265872947</v>
      </c>
      <c r="E32" s="115">
        <v>1212</v>
      </c>
      <c r="F32" s="114">
        <v>1210</v>
      </c>
      <c r="G32" s="114">
        <v>1188</v>
      </c>
      <c r="H32" s="114">
        <v>1181</v>
      </c>
      <c r="I32" s="140">
        <v>1161</v>
      </c>
      <c r="J32" s="115">
        <v>51</v>
      </c>
      <c r="K32" s="116">
        <v>4.3927648578811374</v>
      </c>
    </row>
    <row r="33" spans="1:11" ht="14.1" customHeight="1" x14ac:dyDescent="0.2">
      <c r="A33" s="306">
        <v>32</v>
      </c>
      <c r="B33" s="307" t="s">
        <v>252</v>
      </c>
      <c r="C33" s="308"/>
      <c r="D33" s="113">
        <v>2.2166585613333574</v>
      </c>
      <c r="E33" s="115">
        <v>3692</v>
      </c>
      <c r="F33" s="114">
        <v>3583</v>
      </c>
      <c r="G33" s="114">
        <v>3708</v>
      </c>
      <c r="H33" s="114">
        <v>3649</v>
      </c>
      <c r="I33" s="140">
        <v>3557</v>
      </c>
      <c r="J33" s="115">
        <v>135</v>
      </c>
      <c r="K33" s="116">
        <v>3.7953331459094741</v>
      </c>
    </row>
    <row r="34" spans="1:11" ht="14.1" customHeight="1" x14ac:dyDescent="0.2">
      <c r="A34" s="306">
        <v>33</v>
      </c>
      <c r="B34" s="307" t="s">
        <v>253</v>
      </c>
      <c r="C34" s="308"/>
      <c r="D34" s="113">
        <v>1.3965189094424131</v>
      </c>
      <c r="E34" s="115">
        <v>2326</v>
      </c>
      <c r="F34" s="114">
        <v>2331</v>
      </c>
      <c r="G34" s="114">
        <v>2410</v>
      </c>
      <c r="H34" s="114">
        <v>2348</v>
      </c>
      <c r="I34" s="140">
        <v>2322</v>
      </c>
      <c r="J34" s="115">
        <v>4</v>
      </c>
      <c r="K34" s="116">
        <v>0.17226528854435832</v>
      </c>
    </row>
    <row r="35" spans="1:11" ht="14.1" customHeight="1" x14ac:dyDescent="0.2">
      <c r="A35" s="306">
        <v>34</v>
      </c>
      <c r="B35" s="307" t="s">
        <v>254</v>
      </c>
      <c r="C35" s="308"/>
      <c r="D35" s="113">
        <v>1.9026519449797967</v>
      </c>
      <c r="E35" s="115">
        <v>3169</v>
      </c>
      <c r="F35" s="114">
        <v>3203</v>
      </c>
      <c r="G35" s="114">
        <v>3219</v>
      </c>
      <c r="H35" s="114">
        <v>3240</v>
      </c>
      <c r="I35" s="140">
        <v>3249</v>
      </c>
      <c r="J35" s="115">
        <v>-80</v>
      </c>
      <c r="K35" s="116">
        <v>-2.4622960911049554</v>
      </c>
    </row>
    <row r="36" spans="1:11" ht="14.1" customHeight="1" x14ac:dyDescent="0.2">
      <c r="A36" s="306">
        <v>41</v>
      </c>
      <c r="B36" s="307" t="s">
        <v>255</v>
      </c>
      <c r="C36" s="308"/>
      <c r="D36" s="113">
        <v>0.34162478911123517</v>
      </c>
      <c r="E36" s="115">
        <v>569</v>
      </c>
      <c r="F36" s="114">
        <v>570</v>
      </c>
      <c r="G36" s="114">
        <v>563</v>
      </c>
      <c r="H36" s="114">
        <v>568</v>
      </c>
      <c r="I36" s="140">
        <v>569</v>
      </c>
      <c r="J36" s="115">
        <v>0</v>
      </c>
      <c r="K36" s="116">
        <v>0</v>
      </c>
    </row>
    <row r="37" spans="1:11" ht="14.1" customHeight="1" x14ac:dyDescent="0.2">
      <c r="A37" s="306">
        <v>42</v>
      </c>
      <c r="B37" s="307" t="s">
        <v>256</v>
      </c>
      <c r="C37" s="308"/>
      <c r="D37" s="113">
        <v>0.10747071573095096</v>
      </c>
      <c r="E37" s="115">
        <v>179</v>
      </c>
      <c r="F37" s="114">
        <v>188</v>
      </c>
      <c r="G37" s="114">
        <v>183</v>
      </c>
      <c r="H37" s="114">
        <v>173</v>
      </c>
      <c r="I37" s="140">
        <v>169</v>
      </c>
      <c r="J37" s="115">
        <v>10</v>
      </c>
      <c r="K37" s="116">
        <v>5.9171597633136095</v>
      </c>
    </row>
    <row r="38" spans="1:11" ht="14.1" customHeight="1" x14ac:dyDescent="0.2">
      <c r="A38" s="306">
        <v>43</v>
      </c>
      <c r="B38" s="307" t="s">
        <v>257</v>
      </c>
      <c r="C38" s="308"/>
      <c r="D38" s="113">
        <v>2.8176540163427535</v>
      </c>
      <c r="E38" s="115">
        <v>4693</v>
      </c>
      <c r="F38" s="114">
        <v>4681</v>
      </c>
      <c r="G38" s="114">
        <v>4633</v>
      </c>
      <c r="H38" s="114">
        <v>4514</v>
      </c>
      <c r="I38" s="140">
        <v>4497</v>
      </c>
      <c r="J38" s="115">
        <v>196</v>
      </c>
      <c r="K38" s="116">
        <v>4.3584611963531241</v>
      </c>
    </row>
    <row r="39" spans="1:11" ht="14.1" customHeight="1" x14ac:dyDescent="0.2">
      <c r="A39" s="306">
        <v>51</v>
      </c>
      <c r="B39" s="307" t="s">
        <v>258</v>
      </c>
      <c r="C39" s="308"/>
      <c r="D39" s="113">
        <v>6.0789999819881482</v>
      </c>
      <c r="E39" s="115">
        <v>10125</v>
      </c>
      <c r="F39" s="114">
        <v>10176</v>
      </c>
      <c r="G39" s="114">
        <v>10382</v>
      </c>
      <c r="H39" s="114">
        <v>10176</v>
      </c>
      <c r="I39" s="140">
        <v>10026</v>
      </c>
      <c r="J39" s="115">
        <v>99</v>
      </c>
      <c r="K39" s="116">
        <v>0.9874326750448833</v>
      </c>
    </row>
    <row r="40" spans="1:11" ht="14.1" customHeight="1" x14ac:dyDescent="0.2">
      <c r="A40" s="306" t="s">
        <v>259</v>
      </c>
      <c r="B40" s="307" t="s">
        <v>260</v>
      </c>
      <c r="C40" s="308"/>
      <c r="D40" s="113">
        <v>5.1952184537425623</v>
      </c>
      <c r="E40" s="115">
        <v>8653</v>
      </c>
      <c r="F40" s="114">
        <v>8683</v>
      </c>
      <c r="G40" s="114">
        <v>8872</v>
      </c>
      <c r="H40" s="114">
        <v>8820</v>
      </c>
      <c r="I40" s="140">
        <v>8680</v>
      </c>
      <c r="J40" s="115">
        <v>-27</v>
      </c>
      <c r="K40" s="116">
        <v>-0.31105990783410137</v>
      </c>
    </row>
    <row r="41" spans="1:11" ht="14.1" customHeight="1" x14ac:dyDescent="0.2">
      <c r="A41" s="306"/>
      <c r="B41" s="307" t="s">
        <v>261</v>
      </c>
      <c r="C41" s="308"/>
      <c r="D41" s="113">
        <v>4.4723428015634283</v>
      </c>
      <c r="E41" s="115">
        <v>7449</v>
      </c>
      <c r="F41" s="114">
        <v>7465</v>
      </c>
      <c r="G41" s="114">
        <v>7649</v>
      </c>
      <c r="H41" s="114">
        <v>7569</v>
      </c>
      <c r="I41" s="140">
        <v>7409</v>
      </c>
      <c r="J41" s="115">
        <v>40</v>
      </c>
      <c r="K41" s="116">
        <v>0.53988392495613446</v>
      </c>
    </row>
    <row r="42" spans="1:11" ht="14.1" customHeight="1" x14ac:dyDescent="0.2">
      <c r="A42" s="306">
        <v>52</v>
      </c>
      <c r="B42" s="307" t="s">
        <v>262</v>
      </c>
      <c r="C42" s="308"/>
      <c r="D42" s="113">
        <v>3.7842900628613627</v>
      </c>
      <c r="E42" s="115">
        <v>6303</v>
      </c>
      <c r="F42" s="114">
        <v>6328</v>
      </c>
      <c r="G42" s="114">
        <v>6439</v>
      </c>
      <c r="H42" s="114">
        <v>6384</v>
      </c>
      <c r="I42" s="140">
        <v>6322</v>
      </c>
      <c r="J42" s="115">
        <v>-19</v>
      </c>
      <c r="K42" s="116">
        <v>-0.30053780449224926</v>
      </c>
    </row>
    <row r="43" spans="1:11" ht="14.1" customHeight="1" x14ac:dyDescent="0.2">
      <c r="A43" s="306" t="s">
        <v>263</v>
      </c>
      <c r="B43" s="307" t="s">
        <v>264</v>
      </c>
      <c r="C43" s="308"/>
      <c r="D43" s="113">
        <v>3.1995052744706016</v>
      </c>
      <c r="E43" s="115">
        <v>5329</v>
      </c>
      <c r="F43" s="114">
        <v>5339</v>
      </c>
      <c r="G43" s="114">
        <v>5415</v>
      </c>
      <c r="H43" s="114">
        <v>5371</v>
      </c>
      <c r="I43" s="140">
        <v>5314</v>
      </c>
      <c r="J43" s="115">
        <v>15</v>
      </c>
      <c r="K43" s="116">
        <v>0.28227324049680091</v>
      </c>
    </row>
    <row r="44" spans="1:11" ht="14.1" customHeight="1" x14ac:dyDescent="0.2">
      <c r="A44" s="306">
        <v>53</v>
      </c>
      <c r="B44" s="307" t="s">
        <v>265</v>
      </c>
      <c r="C44" s="308"/>
      <c r="D44" s="113">
        <v>0.82254123213074204</v>
      </c>
      <c r="E44" s="115">
        <v>1370</v>
      </c>
      <c r="F44" s="114">
        <v>1380</v>
      </c>
      <c r="G44" s="114">
        <v>1385</v>
      </c>
      <c r="H44" s="114">
        <v>1416</v>
      </c>
      <c r="I44" s="140">
        <v>1383</v>
      </c>
      <c r="J44" s="115">
        <v>-13</v>
      </c>
      <c r="K44" s="116">
        <v>-0.93998553868402024</v>
      </c>
    </row>
    <row r="45" spans="1:11" ht="14.1" customHeight="1" x14ac:dyDescent="0.2">
      <c r="A45" s="306" t="s">
        <v>266</v>
      </c>
      <c r="B45" s="307" t="s">
        <v>267</v>
      </c>
      <c r="C45" s="308"/>
      <c r="D45" s="113">
        <v>0.7619013310758479</v>
      </c>
      <c r="E45" s="115">
        <v>1269</v>
      </c>
      <c r="F45" s="114">
        <v>1289</v>
      </c>
      <c r="G45" s="114">
        <v>1300</v>
      </c>
      <c r="H45" s="114">
        <v>1326</v>
      </c>
      <c r="I45" s="140">
        <v>1298</v>
      </c>
      <c r="J45" s="115">
        <v>-29</v>
      </c>
      <c r="K45" s="116">
        <v>-2.2342064714946073</v>
      </c>
    </row>
    <row r="46" spans="1:11" ht="14.1" customHeight="1" x14ac:dyDescent="0.2">
      <c r="A46" s="306">
        <v>54</v>
      </c>
      <c r="B46" s="307" t="s">
        <v>268</v>
      </c>
      <c r="C46" s="308"/>
      <c r="D46" s="113">
        <v>2.5276632023871706</v>
      </c>
      <c r="E46" s="115">
        <v>4210</v>
      </c>
      <c r="F46" s="114">
        <v>4265</v>
      </c>
      <c r="G46" s="114">
        <v>4271</v>
      </c>
      <c r="H46" s="114">
        <v>4187</v>
      </c>
      <c r="I46" s="140">
        <v>4189</v>
      </c>
      <c r="J46" s="115">
        <v>21</v>
      </c>
      <c r="K46" s="116">
        <v>0.50131296252088808</v>
      </c>
    </row>
    <row r="47" spans="1:11" ht="14.1" customHeight="1" x14ac:dyDescent="0.2">
      <c r="A47" s="306">
        <v>61</v>
      </c>
      <c r="B47" s="307" t="s">
        <v>269</v>
      </c>
      <c r="C47" s="308"/>
      <c r="D47" s="113">
        <v>2.9347310530328956</v>
      </c>
      <c r="E47" s="115">
        <v>4888</v>
      </c>
      <c r="F47" s="114">
        <v>4817</v>
      </c>
      <c r="G47" s="114">
        <v>4849</v>
      </c>
      <c r="H47" s="114">
        <v>4785</v>
      </c>
      <c r="I47" s="140">
        <v>4802</v>
      </c>
      <c r="J47" s="115">
        <v>86</v>
      </c>
      <c r="K47" s="116">
        <v>1.7909204498125781</v>
      </c>
    </row>
    <row r="48" spans="1:11" ht="14.1" customHeight="1" x14ac:dyDescent="0.2">
      <c r="A48" s="306">
        <v>62</v>
      </c>
      <c r="B48" s="307" t="s">
        <v>270</v>
      </c>
      <c r="C48" s="308"/>
      <c r="D48" s="113">
        <v>6.8853305475002555</v>
      </c>
      <c r="E48" s="115">
        <v>11468</v>
      </c>
      <c r="F48" s="114">
        <v>11565</v>
      </c>
      <c r="G48" s="114">
        <v>11483</v>
      </c>
      <c r="H48" s="114">
        <v>11270</v>
      </c>
      <c r="I48" s="140">
        <v>11322</v>
      </c>
      <c r="J48" s="115">
        <v>146</v>
      </c>
      <c r="K48" s="116">
        <v>1.2895248189365836</v>
      </c>
    </row>
    <row r="49" spans="1:11" ht="14.1" customHeight="1" x14ac:dyDescent="0.2">
      <c r="A49" s="306">
        <v>63</v>
      </c>
      <c r="B49" s="307" t="s">
        <v>271</v>
      </c>
      <c r="C49" s="308"/>
      <c r="D49" s="113">
        <v>1.7555551552921822</v>
      </c>
      <c r="E49" s="115">
        <v>2924</v>
      </c>
      <c r="F49" s="114">
        <v>3033</v>
      </c>
      <c r="G49" s="114">
        <v>3078</v>
      </c>
      <c r="H49" s="114">
        <v>2991</v>
      </c>
      <c r="I49" s="140">
        <v>2903</v>
      </c>
      <c r="J49" s="115">
        <v>21</v>
      </c>
      <c r="K49" s="116">
        <v>0.72338959696865313</v>
      </c>
    </row>
    <row r="50" spans="1:11" ht="14.1" customHeight="1" x14ac:dyDescent="0.2">
      <c r="A50" s="306" t="s">
        <v>272</v>
      </c>
      <c r="B50" s="307" t="s">
        <v>273</v>
      </c>
      <c r="C50" s="308"/>
      <c r="D50" s="113">
        <v>0.31340622129361118</v>
      </c>
      <c r="E50" s="115">
        <v>522</v>
      </c>
      <c r="F50" s="114">
        <v>551</v>
      </c>
      <c r="G50" s="114">
        <v>542</v>
      </c>
      <c r="H50" s="114">
        <v>517</v>
      </c>
      <c r="I50" s="140">
        <v>518</v>
      </c>
      <c r="J50" s="115">
        <v>4</v>
      </c>
      <c r="K50" s="116">
        <v>0.77220077220077221</v>
      </c>
    </row>
    <row r="51" spans="1:11" ht="14.1" customHeight="1" x14ac:dyDescent="0.2">
      <c r="A51" s="306" t="s">
        <v>274</v>
      </c>
      <c r="B51" s="307" t="s">
        <v>275</v>
      </c>
      <c r="C51" s="308"/>
      <c r="D51" s="113">
        <v>1.1773747125608651</v>
      </c>
      <c r="E51" s="115">
        <v>1961</v>
      </c>
      <c r="F51" s="114">
        <v>2029</v>
      </c>
      <c r="G51" s="114">
        <v>2062</v>
      </c>
      <c r="H51" s="114">
        <v>2019</v>
      </c>
      <c r="I51" s="140">
        <v>1925</v>
      </c>
      <c r="J51" s="115">
        <v>36</v>
      </c>
      <c r="K51" s="116">
        <v>1.8701298701298701</v>
      </c>
    </row>
    <row r="52" spans="1:11" ht="14.1" customHeight="1" x14ac:dyDescent="0.2">
      <c r="A52" s="306">
        <v>71</v>
      </c>
      <c r="B52" s="307" t="s">
        <v>276</v>
      </c>
      <c r="C52" s="308"/>
      <c r="D52" s="113">
        <v>9.7840378969361836</v>
      </c>
      <c r="E52" s="115">
        <v>16296</v>
      </c>
      <c r="F52" s="114">
        <v>16459</v>
      </c>
      <c r="G52" s="114">
        <v>16543</v>
      </c>
      <c r="H52" s="114">
        <v>16273</v>
      </c>
      <c r="I52" s="140">
        <v>16310</v>
      </c>
      <c r="J52" s="115">
        <v>-14</v>
      </c>
      <c r="K52" s="116">
        <v>-8.5836909871244635E-2</v>
      </c>
    </row>
    <row r="53" spans="1:11" ht="14.1" customHeight="1" x14ac:dyDescent="0.2">
      <c r="A53" s="306" t="s">
        <v>277</v>
      </c>
      <c r="B53" s="307" t="s">
        <v>278</v>
      </c>
      <c r="C53" s="308"/>
      <c r="D53" s="113">
        <v>3.8209141615182789</v>
      </c>
      <c r="E53" s="115">
        <v>6364</v>
      </c>
      <c r="F53" s="114">
        <v>6383</v>
      </c>
      <c r="G53" s="114">
        <v>6392</v>
      </c>
      <c r="H53" s="114">
        <v>6242</v>
      </c>
      <c r="I53" s="140">
        <v>6260</v>
      </c>
      <c r="J53" s="115">
        <v>104</v>
      </c>
      <c r="K53" s="116">
        <v>1.6613418530351438</v>
      </c>
    </row>
    <row r="54" spans="1:11" ht="14.1" customHeight="1" x14ac:dyDescent="0.2">
      <c r="A54" s="306" t="s">
        <v>279</v>
      </c>
      <c r="B54" s="307" t="s">
        <v>280</v>
      </c>
      <c r="C54" s="308"/>
      <c r="D54" s="113">
        <v>4.9616647754222276</v>
      </c>
      <c r="E54" s="115">
        <v>8264</v>
      </c>
      <c r="F54" s="114">
        <v>8394</v>
      </c>
      <c r="G54" s="114">
        <v>8463</v>
      </c>
      <c r="H54" s="114">
        <v>8390</v>
      </c>
      <c r="I54" s="140">
        <v>8414</v>
      </c>
      <c r="J54" s="115">
        <v>-150</v>
      </c>
      <c r="K54" s="116">
        <v>-1.7827430473021155</v>
      </c>
    </row>
    <row r="55" spans="1:11" ht="14.1" customHeight="1" x14ac:dyDescent="0.2">
      <c r="A55" s="306">
        <v>72</v>
      </c>
      <c r="B55" s="307" t="s">
        <v>281</v>
      </c>
      <c r="C55" s="308"/>
      <c r="D55" s="113">
        <v>3.3586099653572052</v>
      </c>
      <c r="E55" s="115">
        <v>5594</v>
      </c>
      <c r="F55" s="114">
        <v>5653</v>
      </c>
      <c r="G55" s="114">
        <v>5701</v>
      </c>
      <c r="H55" s="114">
        <v>5517</v>
      </c>
      <c r="I55" s="140">
        <v>5548</v>
      </c>
      <c r="J55" s="115">
        <v>46</v>
      </c>
      <c r="K55" s="116">
        <v>0.82912761355443398</v>
      </c>
    </row>
    <row r="56" spans="1:11" ht="14.1" customHeight="1" x14ac:dyDescent="0.2">
      <c r="A56" s="306" t="s">
        <v>282</v>
      </c>
      <c r="B56" s="307" t="s">
        <v>283</v>
      </c>
      <c r="C56" s="308"/>
      <c r="D56" s="113">
        <v>1.8342069081455599</v>
      </c>
      <c r="E56" s="115">
        <v>3055</v>
      </c>
      <c r="F56" s="114">
        <v>3088</v>
      </c>
      <c r="G56" s="114">
        <v>3121</v>
      </c>
      <c r="H56" s="114">
        <v>3015</v>
      </c>
      <c r="I56" s="140">
        <v>3048</v>
      </c>
      <c r="J56" s="115">
        <v>7</v>
      </c>
      <c r="K56" s="116">
        <v>0.22965879265091863</v>
      </c>
    </row>
    <row r="57" spans="1:11" ht="14.1" customHeight="1" x14ac:dyDescent="0.2">
      <c r="A57" s="306" t="s">
        <v>284</v>
      </c>
      <c r="B57" s="307" t="s">
        <v>285</v>
      </c>
      <c r="C57" s="308"/>
      <c r="D57" s="113">
        <v>0.99305342915638495</v>
      </c>
      <c r="E57" s="115">
        <v>1654</v>
      </c>
      <c r="F57" s="114">
        <v>1649</v>
      </c>
      <c r="G57" s="114">
        <v>1658</v>
      </c>
      <c r="H57" s="114">
        <v>1624</v>
      </c>
      <c r="I57" s="140">
        <v>1632</v>
      </c>
      <c r="J57" s="115">
        <v>22</v>
      </c>
      <c r="K57" s="116">
        <v>1.3480392156862746</v>
      </c>
    </row>
    <row r="58" spans="1:11" ht="14.1" customHeight="1" x14ac:dyDescent="0.2">
      <c r="A58" s="306">
        <v>73</v>
      </c>
      <c r="B58" s="307" t="s">
        <v>286</v>
      </c>
      <c r="C58" s="308"/>
      <c r="D58" s="113">
        <v>2.9041109049754739</v>
      </c>
      <c r="E58" s="115">
        <v>4837</v>
      </c>
      <c r="F58" s="114">
        <v>4798</v>
      </c>
      <c r="G58" s="114">
        <v>4795</v>
      </c>
      <c r="H58" s="114">
        <v>4648</v>
      </c>
      <c r="I58" s="140">
        <v>4746</v>
      </c>
      <c r="J58" s="115">
        <v>91</v>
      </c>
      <c r="K58" s="116">
        <v>1.9174041297935103</v>
      </c>
    </row>
    <row r="59" spans="1:11" ht="14.1" customHeight="1" x14ac:dyDescent="0.2">
      <c r="A59" s="306" t="s">
        <v>287</v>
      </c>
      <c r="B59" s="307" t="s">
        <v>288</v>
      </c>
      <c r="C59" s="308"/>
      <c r="D59" s="113">
        <v>2.3823675978794046</v>
      </c>
      <c r="E59" s="115">
        <v>3968</v>
      </c>
      <c r="F59" s="114">
        <v>3934</v>
      </c>
      <c r="G59" s="114">
        <v>3912</v>
      </c>
      <c r="H59" s="114">
        <v>3811</v>
      </c>
      <c r="I59" s="140">
        <v>3896</v>
      </c>
      <c r="J59" s="115">
        <v>72</v>
      </c>
      <c r="K59" s="116">
        <v>1.8480492813141685</v>
      </c>
    </row>
    <row r="60" spans="1:11" ht="14.1" customHeight="1" x14ac:dyDescent="0.2">
      <c r="A60" s="306">
        <v>81</v>
      </c>
      <c r="B60" s="307" t="s">
        <v>289</v>
      </c>
      <c r="C60" s="308"/>
      <c r="D60" s="113">
        <v>8.5406197277808804</v>
      </c>
      <c r="E60" s="115">
        <v>14225</v>
      </c>
      <c r="F60" s="114">
        <v>14137</v>
      </c>
      <c r="G60" s="114">
        <v>14008</v>
      </c>
      <c r="H60" s="114">
        <v>13726</v>
      </c>
      <c r="I60" s="140">
        <v>13738</v>
      </c>
      <c r="J60" s="115">
        <v>487</v>
      </c>
      <c r="K60" s="116">
        <v>3.5449119231329158</v>
      </c>
    </row>
    <row r="61" spans="1:11" ht="14.1" customHeight="1" x14ac:dyDescent="0.2">
      <c r="A61" s="306" t="s">
        <v>290</v>
      </c>
      <c r="B61" s="307" t="s">
        <v>291</v>
      </c>
      <c r="C61" s="308"/>
      <c r="D61" s="113">
        <v>2.2604874007096671</v>
      </c>
      <c r="E61" s="115">
        <v>3765</v>
      </c>
      <c r="F61" s="114">
        <v>3765</v>
      </c>
      <c r="G61" s="114">
        <v>3774</v>
      </c>
      <c r="H61" s="114">
        <v>3637</v>
      </c>
      <c r="I61" s="140">
        <v>3698</v>
      </c>
      <c r="J61" s="115">
        <v>67</v>
      </c>
      <c r="K61" s="116">
        <v>1.811790156841536</v>
      </c>
    </row>
    <row r="62" spans="1:11" ht="14.1" customHeight="1" x14ac:dyDescent="0.2">
      <c r="A62" s="306" t="s">
        <v>292</v>
      </c>
      <c r="B62" s="307" t="s">
        <v>293</v>
      </c>
      <c r="C62" s="308"/>
      <c r="D62" s="113">
        <v>3.647399989192889</v>
      </c>
      <c r="E62" s="115">
        <v>6075</v>
      </c>
      <c r="F62" s="114">
        <v>6097</v>
      </c>
      <c r="G62" s="114">
        <v>6017</v>
      </c>
      <c r="H62" s="114">
        <v>5925</v>
      </c>
      <c r="I62" s="140">
        <v>5877</v>
      </c>
      <c r="J62" s="115">
        <v>198</v>
      </c>
      <c r="K62" s="116">
        <v>3.3690658499234303</v>
      </c>
    </row>
    <row r="63" spans="1:11" ht="14.1" customHeight="1" x14ac:dyDescent="0.2">
      <c r="A63" s="306"/>
      <c r="B63" s="307" t="s">
        <v>294</v>
      </c>
      <c r="C63" s="308"/>
      <c r="D63" s="113">
        <v>3.260145175525496</v>
      </c>
      <c r="E63" s="115">
        <v>5430</v>
      </c>
      <c r="F63" s="114">
        <v>5451</v>
      </c>
      <c r="G63" s="114">
        <v>5376</v>
      </c>
      <c r="H63" s="114">
        <v>5303</v>
      </c>
      <c r="I63" s="140">
        <v>5269</v>
      </c>
      <c r="J63" s="115">
        <v>161</v>
      </c>
      <c r="K63" s="116">
        <v>3.0556082748149556</v>
      </c>
    </row>
    <row r="64" spans="1:11" ht="14.1" customHeight="1" x14ac:dyDescent="0.2">
      <c r="A64" s="306" t="s">
        <v>295</v>
      </c>
      <c r="B64" s="307" t="s">
        <v>296</v>
      </c>
      <c r="C64" s="308"/>
      <c r="D64" s="113">
        <v>0.81833846671109589</v>
      </c>
      <c r="E64" s="115">
        <v>1363</v>
      </c>
      <c r="F64" s="114">
        <v>1359</v>
      </c>
      <c r="G64" s="114">
        <v>1348</v>
      </c>
      <c r="H64" s="114">
        <v>1338</v>
      </c>
      <c r="I64" s="140">
        <v>1339</v>
      </c>
      <c r="J64" s="115">
        <v>24</v>
      </c>
      <c r="K64" s="116">
        <v>1.7923823749066468</v>
      </c>
    </row>
    <row r="65" spans="1:11" ht="14.1" customHeight="1" x14ac:dyDescent="0.2">
      <c r="A65" s="306" t="s">
        <v>297</v>
      </c>
      <c r="B65" s="307" t="s">
        <v>298</v>
      </c>
      <c r="C65" s="308"/>
      <c r="D65" s="113">
        <v>1.0080633056551211</v>
      </c>
      <c r="E65" s="115">
        <v>1679</v>
      </c>
      <c r="F65" s="114">
        <v>1575</v>
      </c>
      <c r="G65" s="114">
        <v>1532</v>
      </c>
      <c r="H65" s="114">
        <v>1513</v>
      </c>
      <c r="I65" s="140">
        <v>1519</v>
      </c>
      <c r="J65" s="115">
        <v>160</v>
      </c>
      <c r="K65" s="116">
        <v>10.533245556287032</v>
      </c>
    </row>
    <row r="66" spans="1:11" ht="14.1" customHeight="1" x14ac:dyDescent="0.2">
      <c r="A66" s="306">
        <v>82</v>
      </c>
      <c r="B66" s="307" t="s">
        <v>299</v>
      </c>
      <c r="C66" s="308"/>
      <c r="D66" s="113">
        <v>3.1526744597945449</v>
      </c>
      <c r="E66" s="115">
        <v>5251</v>
      </c>
      <c r="F66" s="114">
        <v>5259</v>
      </c>
      <c r="G66" s="114">
        <v>5179</v>
      </c>
      <c r="H66" s="114">
        <v>5002</v>
      </c>
      <c r="I66" s="140">
        <v>4962</v>
      </c>
      <c r="J66" s="115">
        <v>289</v>
      </c>
      <c r="K66" s="116">
        <v>5.8242644095122937</v>
      </c>
    </row>
    <row r="67" spans="1:11" ht="14.1" customHeight="1" x14ac:dyDescent="0.2">
      <c r="A67" s="306" t="s">
        <v>300</v>
      </c>
      <c r="B67" s="307" t="s">
        <v>301</v>
      </c>
      <c r="C67" s="308"/>
      <c r="D67" s="113">
        <v>2.1217961418613447</v>
      </c>
      <c r="E67" s="115">
        <v>3534</v>
      </c>
      <c r="F67" s="114">
        <v>3534</v>
      </c>
      <c r="G67" s="114">
        <v>3445</v>
      </c>
      <c r="H67" s="114">
        <v>3318</v>
      </c>
      <c r="I67" s="140">
        <v>3262</v>
      </c>
      <c r="J67" s="115">
        <v>272</v>
      </c>
      <c r="K67" s="116">
        <v>8.3384426732066217</v>
      </c>
    </row>
    <row r="68" spans="1:11" ht="14.1" customHeight="1" x14ac:dyDescent="0.2">
      <c r="A68" s="306" t="s">
        <v>302</v>
      </c>
      <c r="B68" s="307" t="s">
        <v>303</v>
      </c>
      <c r="C68" s="308"/>
      <c r="D68" s="113">
        <v>0.51573935649657476</v>
      </c>
      <c r="E68" s="115">
        <v>859</v>
      </c>
      <c r="F68" s="114">
        <v>883</v>
      </c>
      <c r="G68" s="114">
        <v>890</v>
      </c>
      <c r="H68" s="114">
        <v>870</v>
      </c>
      <c r="I68" s="140">
        <v>874</v>
      </c>
      <c r="J68" s="115">
        <v>-15</v>
      </c>
      <c r="K68" s="116">
        <v>-1.7162471395881007</v>
      </c>
    </row>
    <row r="69" spans="1:11" ht="14.1" customHeight="1" x14ac:dyDescent="0.2">
      <c r="A69" s="306">
        <v>83</v>
      </c>
      <c r="B69" s="307" t="s">
        <v>304</v>
      </c>
      <c r="C69" s="308"/>
      <c r="D69" s="113">
        <v>6.574926301506391</v>
      </c>
      <c r="E69" s="115">
        <v>10951</v>
      </c>
      <c r="F69" s="114">
        <v>10916</v>
      </c>
      <c r="G69" s="114">
        <v>10799</v>
      </c>
      <c r="H69" s="114">
        <v>10647</v>
      </c>
      <c r="I69" s="140">
        <v>10624</v>
      </c>
      <c r="J69" s="115">
        <v>327</v>
      </c>
      <c r="K69" s="116">
        <v>3.0779367469879517</v>
      </c>
    </row>
    <row r="70" spans="1:11" ht="14.1" customHeight="1" x14ac:dyDescent="0.2">
      <c r="A70" s="306" t="s">
        <v>305</v>
      </c>
      <c r="B70" s="307" t="s">
        <v>306</v>
      </c>
      <c r="C70" s="308"/>
      <c r="D70" s="113">
        <v>5.2240374166201358</v>
      </c>
      <c r="E70" s="115">
        <v>8701</v>
      </c>
      <c r="F70" s="114">
        <v>8669</v>
      </c>
      <c r="G70" s="114">
        <v>8578</v>
      </c>
      <c r="H70" s="114">
        <v>8408</v>
      </c>
      <c r="I70" s="140">
        <v>8376</v>
      </c>
      <c r="J70" s="115">
        <v>325</v>
      </c>
      <c r="K70" s="116">
        <v>3.8801337153772684</v>
      </c>
    </row>
    <row r="71" spans="1:11" ht="14.1" customHeight="1" x14ac:dyDescent="0.2">
      <c r="A71" s="306"/>
      <c r="B71" s="307" t="s">
        <v>307</v>
      </c>
      <c r="C71" s="308"/>
      <c r="D71" s="113">
        <v>3.1448693240152021</v>
      </c>
      <c r="E71" s="115">
        <v>5238</v>
      </c>
      <c r="F71" s="114">
        <v>5201</v>
      </c>
      <c r="G71" s="114">
        <v>5168</v>
      </c>
      <c r="H71" s="114">
        <v>4986</v>
      </c>
      <c r="I71" s="140">
        <v>4957</v>
      </c>
      <c r="J71" s="115">
        <v>281</v>
      </c>
      <c r="K71" s="116">
        <v>5.6687512608432522</v>
      </c>
    </row>
    <row r="72" spans="1:11" ht="14.1" customHeight="1" x14ac:dyDescent="0.2">
      <c r="A72" s="306">
        <v>84</v>
      </c>
      <c r="B72" s="307" t="s">
        <v>308</v>
      </c>
      <c r="C72" s="308"/>
      <c r="D72" s="113">
        <v>2.4297988076154109</v>
      </c>
      <c r="E72" s="115">
        <v>4047</v>
      </c>
      <c r="F72" s="114">
        <v>4077</v>
      </c>
      <c r="G72" s="114">
        <v>3988</v>
      </c>
      <c r="H72" s="114">
        <v>4115</v>
      </c>
      <c r="I72" s="140">
        <v>4037</v>
      </c>
      <c r="J72" s="115">
        <v>10</v>
      </c>
      <c r="K72" s="116">
        <v>0.24770869457517958</v>
      </c>
    </row>
    <row r="73" spans="1:11" ht="14.1" customHeight="1" x14ac:dyDescent="0.2">
      <c r="A73" s="306" t="s">
        <v>309</v>
      </c>
      <c r="B73" s="307" t="s">
        <v>310</v>
      </c>
      <c r="C73" s="308"/>
      <c r="D73" s="113">
        <v>0.5829836032109128</v>
      </c>
      <c r="E73" s="115">
        <v>971</v>
      </c>
      <c r="F73" s="114">
        <v>976</v>
      </c>
      <c r="G73" s="114">
        <v>941</v>
      </c>
      <c r="H73" s="114">
        <v>1034</v>
      </c>
      <c r="I73" s="140">
        <v>1030</v>
      </c>
      <c r="J73" s="115">
        <v>-59</v>
      </c>
      <c r="K73" s="116">
        <v>-5.7281553398058254</v>
      </c>
    </row>
    <row r="74" spans="1:11" ht="14.1" customHeight="1" x14ac:dyDescent="0.2">
      <c r="A74" s="306" t="s">
        <v>311</v>
      </c>
      <c r="B74" s="307" t="s">
        <v>312</v>
      </c>
      <c r="C74" s="308"/>
      <c r="D74" s="113">
        <v>0.28518765347598718</v>
      </c>
      <c r="E74" s="115">
        <v>475</v>
      </c>
      <c r="F74" s="114">
        <v>462</v>
      </c>
      <c r="G74" s="114">
        <v>461</v>
      </c>
      <c r="H74" s="114">
        <v>474</v>
      </c>
      <c r="I74" s="140">
        <v>466</v>
      </c>
      <c r="J74" s="115">
        <v>9</v>
      </c>
      <c r="K74" s="116">
        <v>1.9313304721030042</v>
      </c>
    </row>
    <row r="75" spans="1:11" ht="14.1" customHeight="1" x14ac:dyDescent="0.2">
      <c r="A75" s="306" t="s">
        <v>313</v>
      </c>
      <c r="B75" s="307" t="s">
        <v>314</v>
      </c>
      <c r="C75" s="308"/>
      <c r="D75" s="113">
        <v>1.0578960956309251</v>
      </c>
      <c r="E75" s="115">
        <v>1762</v>
      </c>
      <c r="F75" s="114">
        <v>1804</v>
      </c>
      <c r="G75" s="114">
        <v>1758</v>
      </c>
      <c r="H75" s="114">
        <v>1790</v>
      </c>
      <c r="I75" s="140">
        <v>1733</v>
      </c>
      <c r="J75" s="115">
        <v>29</v>
      </c>
      <c r="K75" s="116">
        <v>1.673398730525101</v>
      </c>
    </row>
    <row r="76" spans="1:11" ht="14.1" customHeight="1" x14ac:dyDescent="0.2">
      <c r="A76" s="306">
        <v>91</v>
      </c>
      <c r="B76" s="307" t="s">
        <v>315</v>
      </c>
      <c r="C76" s="308"/>
      <c r="D76" s="113">
        <v>0.26237264119790821</v>
      </c>
      <c r="E76" s="115">
        <v>437</v>
      </c>
      <c r="F76" s="114">
        <v>449</v>
      </c>
      <c r="G76" s="114">
        <v>459</v>
      </c>
      <c r="H76" s="114">
        <v>452</v>
      </c>
      <c r="I76" s="140">
        <v>441</v>
      </c>
      <c r="J76" s="115">
        <v>-4</v>
      </c>
      <c r="K76" s="116">
        <v>-0.90702947845804993</v>
      </c>
    </row>
    <row r="77" spans="1:11" ht="14.1" customHeight="1" x14ac:dyDescent="0.2">
      <c r="A77" s="306">
        <v>92</v>
      </c>
      <c r="B77" s="307" t="s">
        <v>316</v>
      </c>
      <c r="C77" s="308"/>
      <c r="D77" s="113">
        <v>0.89578942944457451</v>
      </c>
      <c r="E77" s="115">
        <v>1492</v>
      </c>
      <c r="F77" s="114">
        <v>1481</v>
      </c>
      <c r="G77" s="114">
        <v>1491</v>
      </c>
      <c r="H77" s="114">
        <v>1477</v>
      </c>
      <c r="I77" s="140">
        <v>1459</v>
      </c>
      <c r="J77" s="115">
        <v>33</v>
      </c>
      <c r="K77" s="116">
        <v>2.2618231665524333</v>
      </c>
    </row>
    <row r="78" spans="1:11" ht="14.1" customHeight="1" x14ac:dyDescent="0.2">
      <c r="A78" s="306">
        <v>93</v>
      </c>
      <c r="B78" s="307" t="s">
        <v>317</v>
      </c>
      <c r="C78" s="308"/>
      <c r="D78" s="113">
        <v>0.202933530262913</v>
      </c>
      <c r="E78" s="115">
        <v>338</v>
      </c>
      <c r="F78" s="114">
        <v>333</v>
      </c>
      <c r="G78" s="114">
        <v>343</v>
      </c>
      <c r="H78" s="114">
        <v>335</v>
      </c>
      <c r="I78" s="140">
        <v>342</v>
      </c>
      <c r="J78" s="115">
        <v>-4</v>
      </c>
      <c r="K78" s="116">
        <v>-1.1695906432748537</v>
      </c>
    </row>
    <row r="79" spans="1:11" ht="14.1" customHeight="1" x14ac:dyDescent="0.2">
      <c r="A79" s="306">
        <v>94</v>
      </c>
      <c r="B79" s="307" t="s">
        <v>318</v>
      </c>
      <c r="C79" s="308"/>
      <c r="D79" s="113">
        <v>0.16510864148609786</v>
      </c>
      <c r="E79" s="115">
        <v>275</v>
      </c>
      <c r="F79" s="114">
        <v>283</v>
      </c>
      <c r="G79" s="114">
        <v>294</v>
      </c>
      <c r="H79" s="114">
        <v>242</v>
      </c>
      <c r="I79" s="140">
        <v>279</v>
      </c>
      <c r="J79" s="115">
        <v>-4</v>
      </c>
      <c r="K79" s="116">
        <v>-1.4336917562724014</v>
      </c>
    </row>
    <row r="80" spans="1:11" ht="14.1" customHeight="1" x14ac:dyDescent="0.2">
      <c r="A80" s="306" t="s">
        <v>319</v>
      </c>
      <c r="B80" s="307" t="s">
        <v>320</v>
      </c>
      <c r="C80" s="308"/>
      <c r="D80" s="113">
        <v>1.2608296258938381E-2</v>
      </c>
      <c r="E80" s="115">
        <v>21</v>
      </c>
      <c r="F80" s="114">
        <v>23</v>
      </c>
      <c r="G80" s="114">
        <v>22</v>
      </c>
      <c r="H80" s="114">
        <v>22</v>
      </c>
      <c r="I80" s="140">
        <v>20</v>
      </c>
      <c r="J80" s="115">
        <v>1</v>
      </c>
      <c r="K80" s="116">
        <v>5</v>
      </c>
    </row>
    <row r="81" spans="1:11" ht="14.1" customHeight="1" x14ac:dyDescent="0.2">
      <c r="A81" s="310" t="s">
        <v>321</v>
      </c>
      <c r="B81" s="311" t="s">
        <v>224</v>
      </c>
      <c r="C81" s="312"/>
      <c r="D81" s="125">
        <v>0.57457807237162051</v>
      </c>
      <c r="E81" s="143">
        <v>957</v>
      </c>
      <c r="F81" s="144">
        <v>980</v>
      </c>
      <c r="G81" s="144">
        <v>1020</v>
      </c>
      <c r="H81" s="144">
        <v>971</v>
      </c>
      <c r="I81" s="145">
        <v>1007</v>
      </c>
      <c r="J81" s="143">
        <v>-50</v>
      </c>
      <c r="K81" s="146">
        <v>-4.9652432969215488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44737</v>
      </c>
      <c r="E12" s="114">
        <v>46623</v>
      </c>
      <c r="F12" s="114">
        <v>46804</v>
      </c>
      <c r="G12" s="114">
        <v>47177</v>
      </c>
      <c r="H12" s="140">
        <v>45972</v>
      </c>
      <c r="I12" s="115">
        <v>-1235</v>
      </c>
      <c r="J12" s="116">
        <v>-2.6864178195423301</v>
      </c>
      <c r="K12"/>
      <c r="L12"/>
      <c r="M12"/>
      <c r="N12"/>
      <c r="O12"/>
      <c r="P12"/>
    </row>
    <row r="13" spans="1:16" s="110" customFormat="1" ht="14.45" customHeight="1" x14ac:dyDescent="0.2">
      <c r="A13" s="120" t="s">
        <v>105</v>
      </c>
      <c r="B13" s="119" t="s">
        <v>106</v>
      </c>
      <c r="C13" s="113">
        <v>40.369269284931939</v>
      </c>
      <c r="D13" s="115">
        <v>18060</v>
      </c>
      <c r="E13" s="114">
        <v>18650</v>
      </c>
      <c r="F13" s="114">
        <v>18669</v>
      </c>
      <c r="G13" s="114">
        <v>18650</v>
      </c>
      <c r="H13" s="140">
        <v>18042</v>
      </c>
      <c r="I13" s="115">
        <v>18</v>
      </c>
      <c r="J13" s="116">
        <v>9.9767209843698038E-2</v>
      </c>
      <c r="K13"/>
      <c r="L13"/>
      <c r="M13"/>
      <c r="N13"/>
      <c r="O13"/>
      <c r="P13"/>
    </row>
    <row r="14" spans="1:16" s="110" customFormat="1" ht="14.45" customHeight="1" x14ac:dyDescent="0.2">
      <c r="A14" s="120"/>
      <c r="B14" s="119" t="s">
        <v>107</v>
      </c>
      <c r="C14" s="113">
        <v>59.630730715068061</v>
      </c>
      <c r="D14" s="115">
        <v>26677</v>
      </c>
      <c r="E14" s="114">
        <v>27973</v>
      </c>
      <c r="F14" s="114">
        <v>28135</v>
      </c>
      <c r="G14" s="114">
        <v>28527</v>
      </c>
      <c r="H14" s="140">
        <v>27930</v>
      </c>
      <c r="I14" s="115">
        <v>-1253</v>
      </c>
      <c r="J14" s="116">
        <v>-4.4862155388471177</v>
      </c>
      <c r="K14"/>
      <c r="L14"/>
      <c r="M14"/>
      <c r="N14"/>
      <c r="O14"/>
      <c r="P14"/>
    </row>
    <row r="15" spans="1:16" s="110" customFormat="1" ht="14.45" customHeight="1" x14ac:dyDescent="0.2">
      <c r="A15" s="118" t="s">
        <v>105</v>
      </c>
      <c r="B15" s="121" t="s">
        <v>108</v>
      </c>
      <c r="C15" s="113">
        <v>19.670518809933611</v>
      </c>
      <c r="D15" s="115">
        <v>8800</v>
      </c>
      <c r="E15" s="114">
        <v>9388</v>
      </c>
      <c r="F15" s="114">
        <v>9409</v>
      </c>
      <c r="G15" s="114">
        <v>9781</v>
      </c>
      <c r="H15" s="140">
        <v>8987</v>
      </c>
      <c r="I15" s="115">
        <v>-187</v>
      </c>
      <c r="J15" s="116">
        <v>-2.0807833537331701</v>
      </c>
      <c r="K15"/>
      <c r="L15"/>
      <c r="M15"/>
      <c r="N15"/>
      <c r="O15"/>
      <c r="P15"/>
    </row>
    <row r="16" spans="1:16" s="110" customFormat="1" ht="14.45" customHeight="1" x14ac:dyDescent="0.2">
      <c r="A16" s="118"/>
      <c r="B16" s="121" t="s">
        <v>109</v>
      </c>
      <c r="C16" s="113">
        <v>46.628070724456265</v>
      </c>
      <c r="D16" s="115">
        <v>20860</v>
      </c>
      <c r="E16" s="114">
        <v>21901</v>
      </c>
      <c r="F16" s="114">
        <v>22050</v>
      </c>
      <c r="G16" s="114">
        <v>22152</v>
      </c>
      <c r="H16" s="140">
        <v>22008</v>
      </c>
      <c r="I16" s="115">
        <v>-1148</v>
      </c>
      <c r="J16" s="116">
        <v>-5.216284987277354</v>
      </c>
      <c r="K16"/>
      <c r="L16"/>
      <c r="M16"/>
      <c r="N16"/>
      <c r="O16"/>
      <c r="P16"/>
    </row>
    <row r="17" spans="1:16" s="110" customFormat="1" ht="14.45" customHeight="1" x14ac:dyDescent="0.2">
      <c r="A17" s="118"/>
      <c r="B17" s="121" t="s">
        <v>110</v>
      </c>
      <c r="C17" s="113">
        <v>19.252520285222523</v>
      </c>
      <c r="D17" s="115">
        <v>8613</v>
      </c>
      <c r="E17" s="114">
        <v>8837</v>
      </c>
      <c r="F17" s="114">
        <v>8897</v>
      </c>
      <c r="G17" s="114">
        <v>8876</v>
      </c>
      <c r="H17" s="140">
        <v>8820</v>
      </c>
      <c r="I17" s="115">
        <v>-207</v>
      </c>
      <c r="J17" s="116">
        <v>-2.3469387755102042</v>
      </c>
      <c r="K17"/>
      <c r="L17"/>
      <c r="M17"/>
      <c r="N17"/>
      <c r="O17"/>
      <c r="P17"/>
    </row>
    <row r="18" spans="1:16" s="110" customFormat="1" ht="14.45" customHeight="1" x14ac:dyDescent="0.2">
      <c r="A18" s="120"/>
      <c r="B18" s="121" t="s">
        <v>111</v>
      </c>
      <c r="C18" s="113">
        <v>14.448890180387599</v>
      </c>
      <c r="D18" s="115">
        <v>6464</v>
      </c>
      <c r="E18" s="114">
        <v>6497</v>
      </c>
      <c r="F18" s="114">
        <v>6448</v>
      </c>
      <c r="G18" s="114">
        <v>6368</v>
      </c>
      <c r="H18" s="140">
        <v>6157</v>
      </c>
      <c r="I18" s="115">
        <v>307</v>
      </c>
      <c r="J18" s="116">
        <v>4.9861945752801686</v>
      </c>
      <c r="K18"/>
      <c r="L18"/>
      <c r="M18"/>
      <c r="N18"/>
      <c r="O18"/>
      <c r="P18"/>
    </row>
    <row r="19" spans="1:16" s="110" customFormat="1" ht="14.45" customHeight="1" x14ac:dyDescent="0.2">
      <c r="A19" s="120"/>
      <c r="B19" s="121" t="s">
        <v>112</v>
      </c>
      <c r="C19" s="113">
        <v>1.5334063526834611</v>
      </c>
      <c r="D19" s="115">
        <v>686</v>
      </c>
      <c r="E19" s="114">
        <v>718</v>
      </c>
      <c r="F19" s="114">
        <v>734</v>
      </c>
      <c r="G19" s="114">
        <v>641</v>
      </c>
      <c r="H19" s="140">
        <v>561</v>
      </c>
      <c r="I19" s="115">
        <v>125</v>
      </c>
      <c r="J19" s="116">
        <v>22.281639928698752</v>
      </c>
      <c r="K19"/>
      <c r="L19"/>
      <c r="M19"/>
      <c r="N19"/>
      <c r="O19"/>
      <c r="P19"/>
    </row>
    <row r="20" spans="1:16" s="110" customFormat="1" ht="14.45" customHeight="1" x14ac:dyDescent="0.2">
      <c r="A20" s="120" t="s">
        <v>113</v>
      </c>
      <c r="B20" s="119" t="s">
        <v>116</v>
      </c>
      <c r="C20" s="113">
        <v>92.337438809039497</v>
      </c>
      <c r="D20" s="115">
        <v>41309</v>
      </c>
      <c r="E20" s="114">
        <v>43084</v>
      </c>
      <c r="F20" s="114">
        <v>43317</v>
      </c>
      <c r="G20" s="114">
        <v>43736</v>
      </c>
      <c r="H20" s="140">
        <v>42665</v>
      </c>
      <c r="I20" s="115">
        <v>-1356</v>
      </c>
      <c r="J20" s="116">
        <v>-3.1782491503574359</v>
      </c>
      <c r="K20"/>
      <c r="L20"/>
      <c r="M20"/>
      <c r="N20"/>
      <c r="O20"/>
      <c r="P20"/>
    </row>
    <row r="21" spans="1:16" s="110" customFormat="1" ht="14.45" customHeight="1" x14ac:dyDescent="0.2">
      <c r="A21" s="123"/>
      <c r="B21" s="124" t="s">
        <v>117</v>
      </c>
      <c r="C21" s="125">
        <v>7.4770324340031742</v>
      </c>
      <c r="D21" s="143">
        <v>3345</v>
      </c>
      <c r="E21" s="144">
        <v>3466</v>
      </c>
      <c r="F21" s="144">
        <v>3420</v>
      </c>
      <c r="G21" s="144">
        <v>3364</v>
      </c>
      <c r="H21" s="145">
        <v>3226</v>
      </c>
      <c r="I21" s="143">
        <v>119</v>
      </c>
      <c r="J21" s="146">
        <v>3.6887786732796033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45863</v>
      </c>
      <c r="E56" s="114">
        <v>47520</v>
      </c>
      <c r="F56" s="114">
        <v>47764</v>
      </c>
      <c r="G56" s="114">
        <v>48091</v>
      </c>
      <c r="H56" s="140">
        <v>46831</v>
      </c>
      <c r="I56" s="115">
        <v>-968</v>
      </c>
      <c r="J56" s="116">
        <v>-2.0670068971407827</v>
      </c>
      <c r="K56"/>
      <c r="L56"/>
      <c r="M56"/>
      <c r="N56"/>
      <c r="O56"/>
      <c r="P56"/>
    </row>
    <row r="57" spans="1:16" s="110" customFormat="1" ht="14.45" customHeight="1" x14ac:dyDescent="0.2">
      <c r="A57" s="120" t="s">
        <v>105</v>
      </c>
      <c r="B57" s="119" t="s">
        <v>106</v>
      </c>
      <c r="C57" s="113">
        <v>40.570830516974468</v>
      </c>
      <c r="D57" s="115">
        <v>18607</v>
      </c>
      <c r="E57" s="114">
        <v>19134</v>
      </c>
      <c r="F57" s="114">
        <v>19177</v>
      </c>
      <c r="G57" s="114">
        <v>19180</v>
      </c>
      <c r="H57" s="140">
        <v>18515</v>
      </c>
      <c r="I57" s="115">
        <v>92</v>
      </c>
      <c r="J57" s="116">
        <v>0.49689440993788819</v>
      </c>
    </row>
    <row r="58" spans="1:16" s="110" customFormat="1" ht="14.45" customHeight="1" x14ac:dyDescent="0.2">
      <c r="A58" s="120"/>
      <c r="B58" s="119" t="s">
        <v>107</v>
      </c>
      <c r="C58" s="113">
        <v>59.429169483025532</v>
      </c>
      <c r="D58" s="115">
        <v>27256</v>
      </c>
      <c r="E58" s="114">
        <v>28386</v>
      </c>
      <c r="F58" s="114">
        <v>28587</v>
      </c>
      <c r="G58" s="114">
        <v>28911</v>
      </c>
      <c r="H58" s="140">
        <v>28316</v>
      </c>
      <c r="I58" s="115">
        <v>-1060</v>
      </c>
      <c r="J58" s="116">
        <v>-3.7434665913264586</v>
      </c>
    </row>
    <row r="59" spans="1:16" s="110" customFormat="1" ht="14.45" customHeight="1" x14ac:dyDescent="0.2">
      <c r="A59" s="118" t="s">
        <v>105</v>
      </c>
      <c r="B59" s="121" t="s">
        <v>108</v>
      </c>
      <c r="C59" s="113">
        <v>20.508906962039116</v>
      </c>
      <c r="D59" s="115">
        <v>9406</v>
      </c>
      <c r="E59" s="114">
        <v>9941</v>
      </c>
      <c r="F59" s="114">
        <v>9909</v>
      </c>
      <c r="G59" s="114">
        <v>10276</v>
      </c>
      <c r="H59" s="140">
        <v>9434</v>
      </c>
      <c r="I59" s="115">
        <v>-28</v>
      </c>
      <c r="J59" s="116">
        <v>-0.29679881280474879</v>
      </c>
    </row>
    <row r="60" spans="1:16" s="110" customFormat="1" ht="14.45" customHeight="1" x14ac:dyDescent="0.2">
      <c r="A60" s="118"/>
      <c r="B60" s="121" t="s">
        <v>109</v>
      </c>
      <c r="C60" s="113">
        <v>46.205001853345834</v>
      </c>
      <c r="D60" s="115">
        <v>21191</v>
      </c>
      <c r="E60" s="114">
        <v>22084</v>
      </c>
      <c r="F60" s="114">
        <v>22309</v>
      </c>
      <c r="G60" s="114">
        <v>22404</v>
      </c>
      <c r="H60" s="140">
        <v>22279</v>
      </c>
      <c r="I60" s="115">
        <v>-1088</v>
      </c>
      <c r="J60" s="116">
        <v>-4.8835225997576197</v>
      </c>
    </row>
    <row r="61" spans="1:16" s="110" customFormat="1" ht="14.45" customHeight="1" x14ac:dyDescent="0.2">
      <c r="A61" s="118"/>
      <c r="B61" s="121" t="s">
        <v>110</v>
      </c>
      <c r="C61" s="113">
        <v>19.181039181911345</v>
      </c>
      <c r="D61" s="115">
        <v>8797</v>
      </c>
      <c r="E61" s="114">
        <v>8952</v>
      </c>
      <c r="F61" s="114">
        <v>9073</v>
      </c>
      <c r="G61" s="114">
        <v>9035</v>
      </c>
      <c r="H61" s="140">
        <v>8952</v>
      </c>
      <c r="I61" s="115">
        <v>-155</v>
      </c>
      <c r="J61" s="116">
        <v>-1.7314566577301163</v>
      </c>
    </row>
    <row r="62" spans="1:16" s="110" customFormat="1" ht="14.45" customHeight="1" x14ac:dyDescent="0.2">
      <c r="A62" s="120"/>
      <c r="B62" s="121" t="s">
        <v>111</v>
      </c>
      <c r="C62" s="113">
        <v>14.105052002703705</v>
      </c>
      <c r="D62" s="115">
        <v>6469</v>
      </c>
      <c r="E62" s="114">
        <v>6543</v>
      </c>
      <c r="F62" s="114">
        <v>6473</v>
      </c>
      <c r="G62" s="114">
        <v>6376</v>
      </c>
      <c r="H62" s="140">
        <v>6166</v>
      </c>
      <c r="I62" s="115">
        <v>303</v>
      </c>
      <c r="J62" s="116">
        <v>4.9140447615958482</v>
      </c>
    </row>
    <row r="63" spans="1:16" s="110" customFormat="1" ht="14.45" customHeight="1" x14ac:dyDescent="0.2">
      <c r="A63" s="120"/>
      <c r="B63" s="121" t="s">
        <v>112</v>
      </c>
      <c r="C63" s="113">
        <v>1.5437280596559317</v>
      </c>
      <c r="D63" s="115">
        <v>708</v>
      </c>
      <c r="E63" s="114">
        <v>748</v>
      </c>
      <c r="F63" s="114">
        <v>750</v>
      </c>
      <c r="G63" s="114">
        <v>651</v>
      </c>
      <c r="H63" s="140">
        <v>562</v>
      </c>
      <c r="I63" s="115">
        <v>146</v>
      </c>
      <c r="J63" s="116">
        <v>25.978647686832741</v>
      </c>
    </row>
    <row r="64" spans="1:16" s="110" customFormat="1" ht="14.45" customHeight="1" x14ac:dyDescent="0.2">
      <c r="A64" s="120" t="s">
        <v>113</v>
      </c>
      <c r="B64" s="119" t="s">
        <v>116</v>
      </c>
      <c r="C64" s="113">
        <v>93.077208207051441</v>
      </c>
      <c r="D64" s="115">
        <v>42688</v>
      </c>
      <c r="E64" s="114">
        <v>44233</v>
      </c>
      <c r="F64" s="114">
        <v>44543</v>
      </c>
      <c r="G64" s="114">
        <v>44858</v>
      </c>
      <c r="H64" s="140">
        <v>43758</v>
      </c>
      <c r="I64" s="115">
        <v>-1070</v>
      </c>
      <c r="J64" s="116">
        <v>-2.4452671511495039</v>
      </c>
    </row>
    <row r="65" spans="1:10" s="110" customFormat="1" ht="14.45" customHeight="1" x14ac:dyDescent="0.2">
      <c r="A65" s="123"/>
      <c r="B65" s="124" t="s">
        <v>117</v>
      </c>
      <c r="C65" s="125">
        <v>6.7265551751956911</v>
      </c>
      <c r="D65" s="143">
        <v>3085</v>
      </c>
      <c r="E65" s="144">
        <v>3211</v>
      </c>
      <c r="F65" s="144">
        <v>3152</v>
      </c>
      <c r="G65" s="144">
        <v>3150</v>
      </c>
      <c r="H65" s="145">
        <v>2994</v>
      </c>
      <c r="I65" s="143">
        <v>91</v>
      </c>
      <c r="J65" s="146">
        <v>3.0394121576486306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44737</v>
      </c>
      <c r="G11" s="114">
        <v>46623</v>
      </c>
      <c r="H11" s="114">
        <v>46804</v>
      </c>
      <c r="I11" s="114">
        <v>47177</v>
      </c>
      <c r="J11" s="140">
        <v>45972</v>
      </c>
      <c r="K11" s="114">
        <v>-1235</v>
      </c>
      <c r="L11" s="116">
        <v>-2.6864178195423301</v>
      </c>
    </row>
    <row r="12" spans="1:17" s="110" customFormat="1" ht="24" customHeight="1" x14ac:dyDescent="0.2">
      <c r="A12" s="604" t="s">
        <v>185</v>
      </c>
      <c r="B12" s="605"/>
      <c r="C12" s="605"/>
      <c r="D12" s="606"/>
      <c r="E12" s="113">
        <v>40.369269284931939</v>
      </c>
      <c r="F12" s="115">
        <v>18060</v>
      </c>
      <c r="G12" s="114">
        <v>18650</v>
      </c>
      <c r="H12" s="114">
        <v>18669</v>
      </c>
      <c r="I12" s="114">
        <v>18650</v>
      </c>
      <c r="J12" s="140">
        <v>18042</v>
      </c>
      <c r="K12" s="114">
        <v>18</v>
      </c>
      <c r="L12" s="116">
        <v>9.9767209843698038E-2</v>
      </c>
    </row>
    <row r="13" spans="1:17" s="110" customFormat="1" ht="15" customHeight="1" x14ac:dyDescent="0.2">
      <c r="A13" s="120"/>
      <c r="B13" s="612" t="s">
        <v>107</v>
      </c>
      <c r="C13" s="612"/>
      <c r="E13" s="113">
        <v>59.630730715068061</v>
      </c>
      <c r="F13" s="115">
        <v>26677</v>
      </c>
      <c r="G13" s="114">
        <v>27973</v>
      </c>
      <c r="H13" s="114">
        <v>28135</v>
      </c>
      <c r="I13" s="114">
        <v>28527</v>
      </c>
      <c r="J13" s="140">
        <v>27930</v>
      </c>
      <c r="K13" s="114">
        <v>-1253</v>
      </c>
      <c r="L13" s="116">
        <v>-4.4862155388471177</v>
      </c>
    </row>
    <row r="14" spans="1:17" s="110" customFormat="1" ht="22.5" customHeight="1" x14ac:dyDescent="0.2">
      <c r="A14" s="604" t="s">
        <v>186</v>
      </c>
      <c r="B14" s="605"/>
      <c r="C14" s="605"/>
      <c r="D14" s="606"/>
      <c r="E14" s="113">
        <v>19.670518809933611</v>
      </c>
      <c r="F14" s="115">
        <v>8800</v>
      </c>
      <c r="G14" s="114">
        <v>9388</v>
      </c>
      <c r="H14" s="114">
        <v>9409</v>
      </c>
      <c r="I14" s="114">
        <v>9781</v>
      </c>
      <c r="J14" s="140">
        <v>8987</v>
      </c>
      <c r="K14" s="114">
        <v>-187</v>
      </c>
      <c r="L14" s="116">
        <v>-2.0807833537331701</v>
      </c>
    </row>
    <row r="15" spans="1:17" s="110" customFormat="1" ht="15" customHeight="1" x14ac:dyDescent="0.2">
      <c r="A15" s="120"/>
      <c r="B15" s="119"/>
      <c r="C15" s="258" t="s">
        <v>106</v>
      </c>
      <c r="E15" s="113">
        <v>47.375</v>
      </c>
      <c r="F15" s="115">
        <v>4169</v>
      </c>
      <c r="G15" s="114">
        <v>4390</v>
      </c>
      <c r="H15" s="114">
        <v>4374</v>
      </c>
      <c r="I15" s="114">
        <v>4465</v>
      </c>
      <c r="J15" s="140">
        <v>4144</v>
      </c>
      <c r="K15" s="114">
        <v>25</v>
      </c>
      <c r="L15" s="116">
        <v>0.60328185328185324</v>
      </c>
    </row>
    <row r="16" spans="1:17" s="110" customFormat="1" ht="15" customHeight="1" x14ac:dyDescent="0.2">
      <c r="A16" s="120"/>
      <c r="B16" s="119"/>
      <c r="C16" s="258" t="s">
        <v>107</v>
      </c>
      <c r="E16" s="113">
        <v>52.625</v>
      </c>
      <c r="F16" s="115">
        <v>4631</v>
      </c>
      <c r="G16" s="114">
        <v>4998</v>
      </c>
      <c r="H16" s="114">
        <v>5035</v>
      </c>
      <c r="I16" s="114">
        <v>5316</v>
      </c>
      <c r="J16" s="140">
        <v>4843</v>
      </c>
      <c r="K16" s="114">
        <v>-212</v>
      </c>
      <c r="L16" s="116">
        <v>-4.3774519925665913</v>
      </c>
    </row>
    <row r="17" spans="1:12" s="110" customFormat="1" ht="15" customHeight="1" x14ac:dyDescent="0.2">
      <c r="A17" s="120"/>
      <c r="B17" s="121" t="s">
        <v>109</v>
      </c>
      <c r="C17" s="258"/>
      <c r="E17" s="113">
        <v>46.628070724456265</v>
      </c>
      <c r="F17" s="115">
        <v>20860</v>
      </c>
      <c r="G17" s="114">
        <v>21901</v>
      </c>
      <c r="H17" s="114">
        <v>22050</v>
      </c>
      <c r="I17" s="114">
        <v>22152</v>
      </c>
      <c r="J17" s="140">
        <v>22008</v>
      </c>
      <c r="K17" s="114">
        <v>-1148</v>
      </c>
      <c r="L17" s="116">
        <v>-5.216284987277354</v>
      </c>
    </row>
    <row r="18" spans="1:12" s="110" customFormat="1" ht="15" customHeight="1" x14ac:dyDescent="0.2">
      <c r="A18" s="120"/>
      <c r="B18" s="119"/>
      <c r="C18" s="258" t="s">
        <v>106</v>
      </c>
      <c r="E18" s="113">
        <v>36.275167785234899</v>
      </c>
      <c r="F18" s="115">
        <v>7567</v>
      </c>
      <c r="G18" s="114">
        <v>7853</v>
      </c>
      <c r="H18" s="114">
        <v>7886</v>
      </c>
      <c r="I18" s="114">
        <v>7817</v>
      </c>
      <c r="J18" s="140">
        <v>7694</v>
      </c>
      <c r="K18" s="114">
        <v>-127</v>
      </c>
      <c r="L18" s="116">
        <v>-1.6506368598908241</v>
      </c>
    </row>
    <row r="19" spans="1:12" s="110" customFormat="1" ht="15" customHeight="1" x14ac:dyDescent="0.2">
      <c r="A19" s="120"/>
      <c r="B19" s="119"/>
      <c r="C19" s="258" t="s">
        <v>107</v>
      </c>
      <c r="E19" s="113">
        <v>63.724832214765101</v>
      </c>
      <c r="F19" s="115">
        <v>13293</v>
      </c>
      <c r="G19" s="114">
        <v>14048</v>
      </c>
      <c r="H19" s="114">
        <v>14164</v>
      </c>
      <c r="I19" s="114">
        <v>14335</v>
      </c>
      <c r="J19" s="140">
        <v>14314</v>
      </c>
      <c r="K19" s="114">
        <v>-1021</v>
      </c>
      <c r="L19" s="116">
        <v>-7.1328769037306134</v>
      </c>
    </row>
    <row r="20" spans="1:12" s="110" customFormat="1" ht="15" customHeight="1" x14ac:dyDescent="0.2">
      <c r="A20" s="120"/>
      <c r="B20" s="121" t="s">
        <v>110</v>
      </c>
      <c r="C20" s="258"/>
      <c r="E20" s="113">
        <v>19.252520285222523</v>
      </c>
      <c r="F20" s="115">
        <v>8613</v>
      </c>
      <c r="G20" s="114">
        <v>8837</v>
      </c>
      <c r="H20" s="114">
        <v>8897</v>
      </c>
      <c r="I20" s="114">
        <v>8876</v>
      </c>
      <c r="J20" s="140">
        <v>8820</v>
      </c>
      <c r="K20" s="114">
        <v>-207</v>
      </c>
      <c r="L20" s="116">
        <v>-2.3469387755102042</v>
      </c>
    </row>
    <row r="21" spans="1:12" s="110" customFormat="1" ht="15" customHeight="1" x14ac:dyDescent="0.2">
      <c r="A21" s="120"/>
      <c r="B21" s="119"/>
      <c r="C21" s="258" t="s">
        <v>106</v>
      </c>
      <c r="E21" s="113">
        <v>31.765935214211076</v>
      </c>
      <c r="F21" s="115">
        <v>2736</v>
      </c>
      <c r="G21" s="114">
        <v>2795</v>
      </c>
      <c r="H21" s="114">
        <v>2819</v>
      </c>
      <c r="I21" s="114">
        <v>2825</v>
      </c>
      <c r="J21" s="140">
        <v>2798</v>
      </c>
      <c r="K21" s="114">
        <v>-62</v>
      </c>
      <c r="L21" s="116">
        <v>-2.2158684774839172</v>
      </c>
    </row>
    <row r="22" spans="1:12" s="110" customFormat="1" ht="15" customHeight="1" x14ac:dyDescent="0.2">
      <c r="A22" s="120"/>
      <c r="B22" s="119"/>
      <c r="C22" s="258" t="s">
        <v>107</v>
      </c>
      <c r="E22" s="113">
        <v>68.234064785788917</v>
      </c>
      <c r="F22" s="115">
        <v>5877</v>
      </c>
      <c r="G22" s="114">
        <v>6042</v>
      </c>
      <c r="H22" s="114">
        <v>6078</v>
      </c>
      <c r="I22" s="114">
        <v>6051</v>
      </c>
      <c r="J22" s="140">
        <v>6022</v>
      </c>
      <c r="K22" s="114">
        <v>-145</v>
      </c>
      <c r="L22" s="116">
        <v>-2.4078379275988042</v>
      </c>
    </row>
    <row r="23" spans="1:12" s="110" customFormat="1" ht="15" customHeight="1" x14ac:dyDescent="0.2">
      <c r="A23" s="120"/>
      <c r="B23" s="121" t="s">
        <v>111</v>
      </c>
      <c r="C23" s="258"/>
      <c r="E23" s="113">
        <v>14.448890180387599</v>
      </c>
      <c r="F23" s="115">
        <v>6464</v>
      </c>
      <c r="G23" s="114">
        <v>6497</v>
      </c>
      <c r="H23" s="114">
        <v>6448</v>
      </c>
      <c r="I23" s="114">
        <v>6368</v>
      </c>
      <c r="J23" s="140">
        <v>6157</v>
      </c>
      <c r="K23" s="114">
        <v>307</v>
      </c>
      <c r="L23" s="116">
        <v>4.9861945752801686</v>
      </c>
    </row>
    <row r="24" spans="1:12" s="110" customFormat="1" ht="15" customHeight="1" x14ac:dyDescent="0.2">
      <c r="A24" s="120"/>
      <c r="B24" s="119"/>
      <c r="C24" s="258" t="s">
        <v>106</v>
      </c>
      <c r="E24" s="113">
        <v>55.507425742574256</v>
      </c>
      <c r="F24" s="115">
        <v>3588</v>
      </c>
      <c r="G24" s="114">
        <v>3612</v>
      </c>
      <c r="H24" s="114">
        <v>3590</v>
      </c>
      <c r="I24" s="114">
        <v>3543</v>
      </c>
      <c r="J24" s="140">
        <v>3406</v>
      </c>
      <c r="K24" s="114">
        <v>182</v>
      </c>
      <c r="L24" s="116">
        <v>5.343511450381679</v>
      </c>
    </row>
    <row r="25" spans="1:12" s="110" customFormat="1" ht="15" customHeight="1" x14ac:dyDescent="0.2">
      <c r="A25" s="120"/>
      <c r="B25" s="119"/>
      <c r="C25" s="258" t="s">
        <v>107</v>
      </c>
      <c r="E25" s="113">
        <v>44.492574257425744</v>
      </c>
      <c r="F25" s="115">
        <v>2876</v>
      </c>
      <c r="G25" s="114">
        <v>2885</v>
      </c>
      <c r="H25" s="114">
        <v>2858</v>
      </c>
      <c r="I25" s="114">
        <v>2825</v>
      </c>
      <c r="J25" s="140">
        <v>2751</v>
      </c>
      <c r="K25" s="114">
        <v>125</v>
      </c>
      <c r="L25" s="116">
        <v>4.543802253725918</v>
      </c>
    </row>
    <row r="26" spans="1:12" s="110" customFormat="1" ht="15" customHeight="1" x14ac:dyDescent="0.2">
      <c r="A26" s="120"/>
      <c r="C26" s="121" t="s">
        <v>187</v>
      </c>
      <c r="D26" s="110" t="s">
        <v>188</v>
      </c>
      <c r="E26" s="113">
        <v>1.5334063526834611</v>
      </c>
      <c r="F26" s="115">
        <v>686</v>
      </c>
      <c r="G26" s="114">
        <v>718</v>
      </c>
      <c r="H26" s="114">
        <v>734</v>
      </c>
      <c r="I26" s="114">
        <v>641</v>
      </c>
      <c r="J26" s="140">
        <v>561</v>
      </c>
      <c r="K26" s="114">
        <v>125</v>
      </c>
      <c r="L26" s="116">
        <v>22.281639928698752</v>
      </c>
    </row>
    <row r="27" spans="1:12" s="110" customFormat="1" ht="15" customHeight="1" x14ac:dyDescent="0.2">
      <c r="A27" s="120"/>
      <c r="B27" s="119"/>
      <c r="D27" s="259" t="s">
        <v>106</v>
      </c>
      <c r="E27" s="113">
        <v>47.813411078717202</v>
      </c>
      <c r="F27" s="115">
        <v>328</v>
      </c>
      <c r="G27" s="114">
        <v>358</v>
      </c>
      <c r="H27" s="114">
        <v>363</v>
      </c>
      <c r="I27" s="114">
        <v>322</v>
      </c>
      <c r="J27" s="140">
        <v>271</v>
      </c>
      <c r="K27" s="114">
        <v>57</v>
      </c>
      <c r="L27" s="116">
        <v>21.033210332103319</v>
      </c>
    </row>
    <row r="28" spans="1:12" s="110" customFormat="1" ht="15" customHeight="1" x14ac:dyDescent="0.2">
      <c r="A28" s="120"/>
      <c r="B28" s="119"/>
      <c r="D28" s="259" t="s">
        <v>107</v>
      </c>
      <c r="E28" s="113">
        <v>52.186588921282798</v>
      </c>
      <c r="F28" s="115">
        <v>358</v>
      </c>
      <c r="G28" s="114">
        <v>360</v>
      </c>
      <c r="H28" s="114">
        <v>371</v>
      </c>
      <c r="I28" s="114">
        <v>319</v>
      </c>
      <c r="J28" s="140">
        <v>290</v>
      </c>
      <c r="K28" s="114">
        <v>68</v>
      </c>
      <c r="L28" s="116">
        <v>23.448275862068964</v>
      </c>
    </row>
    <row r="29" spans="1:12" s="110" customFormat="1" ht="24" customHeight="1" x14ac:dyDescent="0.2">
      <c r="A29" s="604" t="s">
        <v>189</v>
      </c>
      <c r="B29" s="605"/>
      <c r="C29" s="605"/>
      <c r="D29" s="606"/>
      <c r="E29" s="113">
        <v>92.337438809039497</v>
      </c>
      <c r="F29" s="115">
        <v>41309</v>
      </c>
      <c r="G29" s="114">
        <v>43084</v>
      </c>
      <c r="H29" s="114">
        <v>43317</v>
      </c>
      <c r="I29" s="114">
        <v>43736</v>
      </c>
      <c r="J29" s="140">
        <v>42665</v>
      </c>
      <c r="K29" s="114">
        <v>-1356</v>
      </c>
      <c r="L29" s="116">
        <v>-3.1782491503574359</v>
      </c>
    </row>
    <row r="30" spans="1:12" s="110" customFormat="1" ht="15" customHeight="1" x14ac:dyDescent="0.2">
      <c r="A30" s="120"/>
      <c r="B30" s="119"/>
      <c r="C30" s="258" t="s">
        <v>106</v>
      </c>
      <c r="E30" s="113">
        <v>40.170422910261685</v>
      </c>
      <c r="F30" s="115">
        <v>16594</v>
      </c>
      <c r="G30" s="114">
        <v>17137</v>
      </c>
      <c r="H30" s="114">
        <v>17178</v>
      </c>
      <c r="I30" s="114">
        <v>17222</v>
      </c>
      <c r="J30" s="140">
        <v>16700</v>
      </c>
      <c r="K30" s="114">
        <v>-106</v>
      </c>
      <c r="L30" s="116">
        <v>-0.6347305389221557</v>
      </c>
    </row>
    <row r="31" spans="1:12" s="110" customFormat="1" ht="15" customHeight="1" x14ac:dyDescent="0.2">
      <c r="A31" s="120"/>
      <c r="B31" s="119"/>
      <c r="C31" s="258" t="s">
        <v>107</v>
      </c>
      <c r="E31" s="113">
        <v>59.829577089738315</v>
      </c>
      <c r="F31" s="115">
        <v>24715</v>
      </c>
      <c r="G31" s="114">
        <v>25947</v>
      </c>
      <c r="H31" s="114">
        <v>26139</v>
      </c>
      <c r="I31" s="114">
        <v>26514</v>
      </c>
      <c r="J31" s="140">
        <v>25965</v>
      </c>
      <c r="K31" s="114">
        <v>-1250</v>
      </c>
      <c r="L31" s="116">
        <v>-4.8141729250914693</v>
      </c>
    </row>
    <row r="32" spans="1:12" s="110" customFormat="1" ht="15" customHeight="1" x14ac:dyDescent="0.2">
      <c r="A32" s="120"/>
      <c r="B32" s="119" t="s">
        <v>117</v>
      </c>
      <c r="C32" s="258"/>
      <c r="E32" s="113">
        <v>7.4770324340031742</v>
      </c>
      <c r="F32" s="114">
        <v>3345</v>
      </c>
      <c r="G32" s="114">
        <v>3466</v>
      </c>
      <c r="H32" s="114">
        <v>3420</v>
      </c>
      <c r="I32" s="114">
        <v>3364</v>
      </c>
      <c r="J32" s="140">
        <v>3226</v>
      </c>
      <c r="K32" s="114">
        <v>119</v>
      </c>
      <c r="L32" s="116">
        <v>3.6887786732796033</v>
      </c>
    </row>
    <row r="33" spans="1:12" s="110" customFormat="1" ht="15" customHeight="1" x14ac:dyDescent="0.2">
      <c r="A33" s="120"/>
      <c r="B33" s="119"/>
      <c r="C33" s="258" t="s">
        <v>106</v>
      </c>
      <c r="E33" s="113">
        <v>42.929745889387142</v>
      </c>
      <c r="F33" s="114">
        <v>1436</v>
      </c>
      <c r="G33" s="114">
        <v>1487</v>
      </c>
      <c r="H33" s="114">
        <v>1467</v>
      </c>
      <c r="I33" s="114">
        <v>1406</v>
      </c>
      <c r="J33" s="140">
        <v>1319</v>
      </c>
      <c r="K33" s="114">
        <v>117</v>
      </c>
      <c r="L33" s="116">
        <v>8.8703563305534487</v>
      </c>
    </row>
    <row r="34" spans="1:12" s="110" customFormat="1" ht="15" customHeight="1" x14ac:dyDescent="0.2">
      <c r="A34" s="120"/>
      <c r="B34" s="119"/>
      <c r="C34" s="258" t="s">
        <v>107</v>
      </c>
      <c r="E34" s="113">
        <v>57.070254110612858</v>
      </c>
      <c r="F34" s="114">
        <v>1909</v>
      </c>
      <c r="G34" s="114">
        <v>1979</v>
      </c>
      <c r="H34" s="114">
        <v>1953</v>
      </c>
      <c r="I34" s="114">
        <v>1958</v>
      </c>
      <c r="J34" s="140">
        <v>1907</v>
      </c>
      <c r="K34" s="114">
        <v>2</v>
      </c>
      <c r="L34" s="116">
        <v>0.10487676979549029</v>
      </c>
    </row>
    <row r="35" spans="1:12" s="110" customFormat="1" ht="24" customHeight="1" x14ac:dyDescent="0.2">
      <c r="A35" s="604" t="s">
        <v>192</v>
      </c>
      <c r="B35" s="605"/>
      <c r="C35" s="605"/>
      <c r="D35" s="606"/>
      <c r="E35" s="113">
        <v>22.719449225473323</v>
      </c>
      <c r="F35" s="114">
        <v>10164</v>
      </c>
      <c r="G35" s="114">
        <v>10582</v>
      </c>
      <c r="H35" s="114">
        <v>10558</v>
      </c>
      <c r="I35" s="114">
        <v>11027</v>
      </c>
      <c r="J35" s="114">
        <v>10300</v>
      </c>
      <c r="K35" s="318">
        <v>-136</v>
      </c>
      <c r="L35" s="319">
        <v>-1.3203883495145632</v>
      </c>
    </row>
    <row r="36" spans="1:12" s="110" customFormat="1" ht="15" customHeight="1" x14ac:dyDescent="0.2">
      <c r="A36" s="120"/>
      <c r="B36" s="119"/>
      <c r="C36" s="258" t="s">
        <v>106</v>
      </c>
      <c r="E36" s="113">
        <v>41.646989374262098</v>
      </c>
      <c r="F36" s="114">
        <v>4233</v>
      </c>
      <c r="G36" s="114">
        <v>4340</v>
      </c>
      <c r="H36" s="114">
        <v>4275</v>
      </c>
      <c r="I36" s="114">
        <v>4471</v>
      </c>
      <c r="J36" s="114">
        <v>4137</v>
      </c>
      <c r="K36" s="318">
        <v>96</v>
      </c>
      <c r="L36" s="116">
        <v>2.3205221174764321</v>
      </c>
    </row>
    <row r="37" spans="1:12" s="110" customFormat="1" ht="15" customHeight="1" x14ac:dyDescent="0.2">
      <c r="A37" s="120"/>
      <c r="B37" s="119"/>
      <c r="C37" s="258" t="s">
        <v>107</v>
      </c>
      <c r="E37" s="113">
        <v>58.353010625737902</v>
      </c>
      <c r="F37" s="114">
        <v>5931</v>
      </c>
      <c r="G37" s="114">
        <v>6242</v>
      </c>
      <c r="H37" s="114">
        <v>6283</v>
      </c>
      <c r="I37" s="114">
        <v>6556</v>
      </c>
      <c r="J37" s="140">
        <v>6163</v>
      </c>
      <c r="K37" s="114">
        <v>-232</v>
      </c>
      <c r="L37" s="116">
        <v>-3.7644004543241927</v>
      </c>
    </row>
    <row r="38" spans="1:12" s="110" customFormat="1" ht="15" customHeight="1" x14ac:dyDescent="0.2">
      <c r="A38" s="120"/>
      <c r="B38" s="119" t="s">
        <v>329</v>
      </c>
      <c r="C38" s="258"/>
      <c r="E38" s="113">
        <v>51.261819075932671</v>
      </c>
      <c r="F38" s="114">
        <v>22933</v>
      </c>
      <c r="G38" s="114">
        <v>23702</v>
      </c>
      <c r="H38" s="114">
        <v>23868</v>
      </c>
      <c r="I38" s="114">
        <v>23814</v>
      </c>
      <c r="J38" s="140">
        <v>23546</v>
      </c>
      <c r="K38" s="114">
        <v>-613</v>
      </c>
      <c r="L38" s="116">
        <v>-2.6034145927121379</v>
      </c>
    </row>
    <row r="39" spans="1:12" s="110" customFormat="1" ht="15" customHeight="1" x14ac:dyDescent="0.2">
      <c r="A39" s="120"/>
      <c r="B39" s="119"/>
      <c r="C39" s="258" t="s">
        <v>106</v>
      </c>
      <c r="E39" s="113">
        <v>41.98316836000523</v>
      </c>
      <c r="F39" s="115">
        <v>9628</v>
      </c>
      <c r="G39" s="114">
        <v>9869</v>
      </c>
      <c r="H39" s="114">
        <v>9940</v>
      </c>
      <c r="I39" s="114">
        <v>9833</v>
      </c>
      <c r="J39" s="140">
        <v>9690</v>
      </c>
      <c r="K39" s="114">
        <v>-62</v>
      </c>
      <c r="L39" s="116">
        <v>-0.63983488132094946</v>
      </c>
    </row>
    <row r="40" spans="1:12" s="110" customFormat="1" ht="15" customHeight="1" x14ac:dyDescent="0.2">
      <c r="A40" s="120"/>
      <c r="B40" s="119"/>
      <c r="C40" s="258" t="s">
        <v>107</v>
      </c>
      <c r="E40" s="113">
        <v>58.01683163999477</v>
      </c>
      <c r="F40" s="115">
        <v>13305</v>
      </c>
      <c r="G40" s="114">
        <v>13833</v>
      </c>
      <c r="H40" s="114">
        <v>13928</v>
      </c>
      <c r="I40" s="114">
        <v>13981</v>
      </c>
      <c r="J40" s="140">
        <v>13856</v>
      </c>
      <c r="K40" s="114">
        <v>-551</v>
      </c>
      <c r="L40" s="116">
        <v>-3.9766166281755195</v>
      </c>
    </row>
    <row r="41" spans="1:12" s="110" customFormat="1" ht="15" customHeight="1" x14ac:dyDescent="0.2">
      <c r="A41" s="120"/>
      <c r="B41" s="320" t="s">
        <v>516</v>
      </c>
      <c r="C41" s="258"/>
      <c r="E41" s="113">
        <v>7.358562263897892</v>
      </c>
      <c r="F41" s="115">
        <v>3292</v>
      </c>
      <c r="G41" s="114">
        <v>3419</v>
      </c>
      <c r="H41" s="114">
        <v>3352</v>
      </c>
      <c r="I41" s="114">
        <v>3369</v>
      </c>
      <c r="J41" s="140">
        <v>3123</v>
      </c>
      <c r="K41" s="114">
        <v>169</v>
      </c>
      <c r="L41" s="116">
        <v>5.411463336535383</v>
      </c>
    </row>
    <row r="42" spans="1:12" s="110" customFormat="1" ht="15" customHeight="1" x14ac:dyDescent="0.2">
      <c r="A42" s="120"/>
      <c r="B42" s="119"/>
      <c r="C42" s="268" t="s">
        <v>106</v>
      </c>
      <c r="D42" s="182"/>
      <c r="E42" s="113">
        <v>45.200486026731468</v>
      </c>
      <c r="F42" s="115">
        <v>1488</v>
      </c>
      <c r="G42" s="114">
        <v>1552</v>
      </c>
      <c r="H42" s="114">
        <v>1533</v>
      </c>
      <c r="I42" s="114">
        <v>1506</v>
      </c>
      <c r="J42" s="140">
        <v>1412</v>
      </c>
      <c r="K42" s="114">
        <v>76</v>
      </c>
      <c r="L42" s="116">
        <v>5.3824362606232299</v>
      </c>
    </row>
    <row r="43" spans="1:12" s="110" customFormat="1" ht="15" customHeight="1" x14ac:dyDescent="0.2">
      <c r="A43" s="120"/>
      <c r="B43" s="119"/>
      <c r="C43" s="268" t="s">
        <v>107</v>
      </c>
      <c r="D43" s="182"/>
      <c r="E43" s="113">
        <v>54.799513973268532</v>
      </c>
      <c r="F43" s="115">
        <v>1804</v>
      </c>
      <c r="G43" s="114">
        <v>1867</v>
      </c>
      <c r="H43" s="114">
        <v>1819</v>
      </c>
      <c r="I43" s="114">
        <v>1863</v>
      </c>
      <c r="J43" s="140">
        <v>1711</v>
      </c>
      <c r="K43" s="114">
        <v>93</v>
      </c>
      <c r="L43" s="116">
        <v>5.4354178842782002</v>
      </c>
    </row>
    <row r="44" spans="1:12" s="110" customFormat="1" ht="15" customHeight="1" x14ac:dyDescent="0.2">
      <c r="A44" s="120"/>
      <c r="B44" s="119" t="s">
        <v>205</v>
      </c>
      <c r="C44" s="268"/>
      <c r="D44" s="182"/>
      <c r="E44" s="113">
        <v>18.660169434696112</v>
      </c>
      <c r="F44" s="115">
        <v>8348</v>
      </c>
      <c r="G44" s="114">
        <v>8920</v>
      </c>
      <c r="H44" s="114">
        <v>9026</v>
      </c>
      <c r="I44" s="114">
        <v>8967</v>
      </c>
      <c r="J44" s="140">
        <v>9003</v>
      </c>
      <c r="K44" s="114">
        <v>-655</v>
      </c>
      <c r="L44" s="116">
        <v>-7.2753526602243692</v>
      </c>
    </row>
    <row r="45" spans="1:12" s="110" customFormat="1" ht="15" customHeight="1" x14ac:dyDescent="0.2">
      <c r="A45" s="120"/>
      <c r="B45" s="119"/>
      <c r="C45" s="268" t="s">
        <v>106</v>
      </c>
      <c r="D45" s="182"/>
      <c r="E45" s="113">
        <v>32.474844274077626</v>
      </c>
      <c r="F45" s="115">
        <v>2711</v>
      </c>
      <c r="G45" s="114">
        <v>2889</v>
      </c>
      <c r="H45" s="114">
        <v>2921</v>
      </c>
      <c r="I45" s="114">
        <v>2840</v>
      </c>
      <c r="J45" s="140">
        <v>2803</v>
      </c>
      <c r="K45" s="114">
        <v>-92</v>
      </c>
      <c r="L45" s="116">
        <v>-3.28219764537995</v>
      </c>
    </row>
    <row r="46" spans="1:12" s="110" customFormat="1" ht="15" customHeight="1" x14ac:dyDescent="0.2">
      <c r="A46" s="123"/>
      <c r="B46" s="124"/>
      <c r="C46" s="260" t="s">
        <v>107</v>
      </c>
      <c r="D46" s="261"/>
      <c r="E46" s="125">
        <v>67.525155725922374</v>
      </c>
      <c r="F46" s="143">
        <v>5637</v>
      </c>
      <c r="G46" s="144">
        <v>6031</v>
      </c>
      <c r="H46" s="144">
        <v>6105</v>
      </c>
      <c r="I46" s="144">
        <v>6127</v>
      </c>
      <c r="J46" s="145">
        <v>6200</v>
      </c>
      <c r="K46" s="144">
        <v>-563</v>
      </c>
      <c r="L46" s="146">
        <v>-9.0806451612903221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44737</v>
      </c>
      <c r="E11" s="114">
        <v>46623</v>
      </c>
      <c r="F11" s="114">
        <v>46804</v>
      </c>
      <c r="G11" s="114">
        <v>47177</v>
      </c>
      <c r="H11" s="140">
        <v>45972</v>
      </c>
      <c r="I11" s="115">
        <v>-1235</v>
      </c>
      <c r="J11" s="116">
        <v>-2.6864178195423301</v>
      </c>
    </row>
    <row r="12" spans="1:15" s="110" customFormat="1" ht="24.95" customHeight="1" x14ac:dyDescent="0.2">
      <c r="A12" s="193" t="s">
        <v>132</v>
      </c>
      <c r="B12" s="194" t="s">
        <v>133</v>
      </c>
      <c r="C12" s="113">
        <v>2.4297561302724815</v>
      </c>
      <c r="D12" s="115">
        <v>1087</v>
      </c>
      <c r="E12" s="114">
        <v>1074</v>
      </c>
      <c r="F12" s="114">
        <v>1121</v>
      </c>
      <c r="G12" s="114">
        <v>1119</v>
      </c>
      <c r="H12" s="140">
        <v>1033</v>
      </c>
      <c r="I12" s="115">
        <v>54</v>
      </c>
      <c r="J12" s="116">
        <v>5.2274927395934174</v>
      </c>
    </row>
    <row r="13" spans="1:15" s="110" customFormat="1" ht="24.95" customHeight="1" x14ac:dyDescent="0.2">
      <c r="A13" s="193" t="s">
        <v>134</v>
      </c>
      <c r="B13" s="199" t="s">
        <v>214</v>
      </c>
      <c r="C13" s="113">
        <v>0.44035138699510473</v>
      </c>
      <c r="D13" s="115">
        <v>197</v>
      </c>
      <c r="E13" s="114">
        <v>194</v>
      </c>
      <c r="F13" s="114">
        <v>188</v>
      </c>
      <c r="G13" s="114">
        <v>178</v>
      </c>
      <c r="H13" s="140">
        <v>168</v>
      </c>
      <c r="I13" s="115">
        <v>29</v>
      </c>
      <c r="J13" s="116">
        <v>17.261904761904763</v>
      </c>
    </row>
    <row r="14" spans="1:15" s="287" customFormat="1" ht="24.95" customHeight="1" x14ac:dyDescent="0.2">
      <c r="A14" s="193" t="s">
        <v>215</v>
      </c>
      <c r="B14" s="199" t="s">
        <v>137</v>
      </c>
      <c r="C14" s="113">
        <v>9.6407895030958706</v>
      </c>
      <c r="D14" s="115">
        <v>4313</v>
      </c>
      <c r="E14" s="114">
        <v>4520</v>
      </c>
      <c r="F14" s="114">
        <v>4513</v>
      </c>
      <c r="G14" s="114">
        <v>4622</v>
      </c>
      <c r="H14" s="140">
        <v>4648</v>
      </c>
      <c r="I14" s="115">
        <v>-335</v>
      </c>
      <c r="J14" s="116">
        <v>-7.2074010327022373</v>
      </c>
      <c r="K14" s="110"/>
      <c r="L14" s="110"/>
      <c r="M14" s="110"/>
      <c r="N14" s="110"/>
      <c r="O14" s="110"/>
    </row>
    <row r="15" spans="1:15" s="110" customFormat="1" ht="24.95" customHeight="1" x14ac:dyDescent="0.2">
      <c r="A15" s="193" t="s">
        <v>216</v>
      </c>
      <c r="B15" s="199" t="s">
        <v>217</v>
      </c>
      <c r="C15" s="113">
        <v>4.3073965621297807</v>
      </c>
      <c r="D15" s="115">
        <v>1927</v>
      </c>
      <c r="E15" s="114">
        <v>2093</v>
      </c>
      <c r="F15" s="114">
        <v>2063</v>
      </c>
      <c r="G15" s="114">
        <v>2143</v>
      </c>
      <c r="H15" s="140">
        <v>2133</v>
      </c>
      <c r="I15" s="115">
        <v>-206</v>
      </c>
      <c r="J15" s="116">
        <v>-9.6577590248476319</v>
      </c>
    </row>
    <row r="16" spans="1:15" s="287" customFormat="1" ht="24.95" customHeight="1" x14ac:dyDescent="0.2">
      <c r="A16" s="193" t="s">
        <v>218</v>
      </c>
      <c r="B16" s="199" t="s">
        <v>141</v>
      </c>
      <c r="C16" s="113">
        <v>3.9005744685606993</v>
      </c>
      <c r="D16" s="115">
        <v>1745</v>
      </c>
      <c r="E16" s="114">
        <v>1801</v>
      </c>
      <c r="F16" s="114">
        <v>1794</v>
      </c>
      <c r="G16" s="114">
        <v>1826</v>
      </c>
      <c r="H16" s="140">
        <v>1852</v>
      </c>
      <c r="I16" s="115">
        <v>-107</v>
      </c>
      <c r="J16" s="116">
        <v>-5.777537796976242</v>
      </c>
      <c r="K16" s="110"/>
      <c r="L16" s="110"/>
      <c r="M16" s="110"/>
      <c r="N16" s="110"/>
      <c r="O16" s="110"/>
    </row>
    <row r="17" spans="1:15" s="110" customFormat="1" ht="24.95" customHeight="1" x14ac:dyDescent="0.2">
      <c r="A17" s="193" t="s">
        <v>142</v>
      </c>
      <c r="B17" s="199" t="s">
        <v>220</v>
      </c>
      <c r="C17" s="113">
        <v>1.4328184724053916</v>
      </c>
      <c r="D17" s="115">
        <v>641</v>
      </c>
      <c r="E17" s="114">
        <v>626</v>
      </c>
      <c r="F17" s="114">
        <v>656</v>
      </c>
      <c r="G17" s="114">
        <v>653</v>
      </c>
      <c r="H17" s="140">
        <v>663</v>
      </c>
      <c r="I17" s="115">
        <v>-22</v>
      </c>
      <c r="J17" s="116">
        <v>-3.3182503770739067</v>
      </c>
    </row>
    <row r="18" spans="1:15" s="287" customFormat="1" ht="24.95" customHeight="1" x14ac:dyDescent="0.2">
      <c r="A18" s="201" t="s">
        <v>144</v>
      </c>
      <c r="B18" s="202" t="s">
        <v>145</v>
      </c>
      <c r="C18" s="113">
        <v>4.3610434316114182</v>
      </c>
      <c r="D18" s="115">
        <v>1951</v>
      </c>
      <c r="E18" s="114">
        <v>1954</v>
      </c>
      <c r="F18" s="114">
        <v>2019</v>
      </c>
      <c r="G18" s="114">
        <v>1973</v>
      </c>
      <c r="H18" s="140">
        <v>1931</v>
      </c>
      <c r="I18" s="115">
        <v>20</v>
      </c>
      <c r="J18" s="116">
        <v>1.0357327809425168</v>
      </c>
      <c r="K18" s="110"/>
      <c r="L18" s="110"/>
      <c r="M18" s="110"/>
      <c r="N18" s="110"/>
      <c r="O18" s="110"/>
    </row>
    <row r="19" spans="1:15" s="110" customFormat="1" ht="24.95" customHeight="1" x14ac:dyDescent="0.2">
      <c r="A19" s="193" t="s">
        <v>146</v>
      </c>
      <c r="B19" s="199" t="s">
        <v>147</v>
      </c>
      <c r="C19" s="113">
        <v>17.041822205333393</v>
      </c>
      <c r="D19" s="115">
        <v>7624</v>
      </c>
      <c r="E19" s="114">
        <v>7926</v>
      </c>
      <c r="F19" s="114">
        <v>7717</v>
      </c>
      <c r="G19" s="114">
        <v>7788</v>
      </c>
      <c r="H19" s="140">
        <v>7712</v>
      </c>
      <c r="I19" s="115">
        <v>-88</v>
      </c>
      <c r="J19" s="116">
        <v>-1.1410788381742738</v>
      </c>
    </row>
    <row r="20" spans="1:15" s="287" customFormat="1" ht="24.95" customHeight="1" x14ac:dyDescent="0.2">
      <c r="A20" s="193" t="s">
        <v>148</v>
      </c>
      <c r="B20" s="199" t="s">
        <v>149</v>
      </c>
      <c r="C20" s="113">
        <v>5.4250396763305542</v>
      </c>
      <c r="D20" s="115">
        <v>2427</v>
      </c>
      <c r="E20" s="114">
        <v>2514</v>
      </c>
      <c r="F20" s="114">
        <v>2506</v>
      </c>
      <c r="G20" s="114">
        <v>2511</v>
      </c>
      <c r="H20" s="140">
        <v>2491</v>
      </c>
      <c r="I20" s="115">
        <v>-64</v>
      </c>
      <c r="J20" s="116">
        <v>-2.5692492974708951</v>
      </c>
      <c r="K20" s="110"/>
      <c r="L20" s="110"/>
      <c r="M20" s="110"/>
      <c r="N20" s="110"/>
      <c r="O20" s="110"/>
    </row>
    <row r="21" spans="1:15" s="110" customFormat="1" ht="24.95" customHeight="1" x14ac:dyDescent="0.2">
      <c r="A21" s="201" t="s">
        <v>150</v>
      </c>
      <c r="B21" s="202" t="s">
        <v>151</v>
      </c>
      <c r="C21" s="113">
        <v>13.825245322663568</v>
      </c>
      <c r="D21" s="115">
        <v>6185</v>
      </c>
      <c r="E21" s="114">
        <v>6811</v>
      </c>
      <c r="F21" s="114">
        <v>7257</v>
      </c>
      <c r="G21" s="114">
        <v>7308</v>
      </c>
      <c r="H21" s="140">
        <v>6758</v>
      </c>
      <c r="I21" s="115">
        <v>-573</v>
      </c>
      <c r="J21" s="116">
        <v>-8.4788398934596039</v>
      </c>
    </row>
    <row r="22" spans="1:15" s="110" customFormat="1" ht="24.95" customHeight="1" x14ac:dyDescent="0.2">
      <c r="A22" s="201" t="s">
        <v>152</v>
      </c>
      <c r="B22" s="199" t="s">
        <v>153</v>
      </c>
      <c r="C22" s="113">
        <v>1.6585823814739478</v>
      </c>
      <c r="D22" s="115">
        <v>742</v>
      </c>
      <c r="E22" s="114">
        <v>727</v>
      </c>
      <c r="F22" s="114">
        <v>750</v>
      </c>
      <c r="G22" s="114">
        <v>775</v>
      </c>
      <c r="H22" s="140">
        <v>772</v>
      </c>
      <c r="I22" s="115">
        <v>-30</v>
      </c>
      <c r="J22" s="116">
        <v>-3.8860103626943006</v>
      </c>
    </row>
    <row r="23" spans="1:15" s="110" customFormat="1" ht="24.95" customHeight="1" x14ac:dyDescent="0.2">
      <c r="A23" s="193" t="s">
        <v>154</v>
      </c>
      <c r="B23" s="199" t="s">
        <v>155</v>
      </c>
      <c r="C23" s="113">
        <v>0.86505577039139858</v>
      </c>
      <c r="D23" s="115">
        <v>387</v>
      </c>
      <c r="E23" s="114">
        <v>393</v>
      </c>
      <c r="F23" s="114">
        <v>393</v>
      </c>
      <c r="G23" s="114">
        <v>396</v>
      </c>
      <c r="H23" s="140">
        <v>390</v>
      </c>
      <c r="I23" s="115">
        <v>-3</v>
      </c>
      <c r="J23" s="116">
        <v>-0.76923076923076927</v>
      </c>
    </row>
    <row r="24" spans="1:15" s="110" customFormat="1" ht="24.95" customHeight="1" x14ac:dyDescent="0.2">
      <c r="A24" s="193" t="s">
        <v>156</v>
      </c>
      <c r="B24" s="199" t="s">
        <v>221</v>
      </c>
      <c r="C24" s="113">
        <v>6.8019759930259074</v>
      </c>
      <c r="D24" s="115">
        <v>3043</v>
      </c>
      <c r="E24" s="114">
        <v>3053</v>
      </c>
      <c r="F24" s="114">
        <v>3068</v>
      </c>
      <c r="G24" s="114">
        <v>3066</v>
      </c>
      <c r="H24" s="140">
        <v>3023</v>
      </c>
      <c r="I24" s="115">
        <v>20</v>
      </c>
      <c r="J24" s="116">
        <v>0.6615944426066821</v>
      </c>
    </row>
    <row r="25" spans="1:15" s="110" customFormat="1" ht="24.95" customHeight="1" x14ac:dyDescent="0.2">
      <c r="A25" s="193" t="s">
        <v>222</v>
      </c>
      <c r="B25" s="204" t="s">
        <v>159</v>
      </c>
      <c r="C25" s="113">
        <v>11.078078547958066</v>
      </c>
      <c r="D25" s="115">
        <v>4956</v>
      </c>
      <c r="E25" s="114">
        <v>5074</v>
      </c>
      <c r="F25" s="114">
        <v>5096</v>
      </c>
      <c r="G25" s="114">
        <v>5006</v>
      </c>
      <c r="H25" s="140">
        <v>5055</v>
      </c>
      <c r="I25" s="115">
        <v>-99</v>
      </c>
      <c r="J25" s="116">
        <v>-1.9584569732937684</v>
      </c>
    </row>
    <row r="26" spans="1:15" s="110" customFormat="1" ht="24.95" customHeight="1" x14ac:dyDescent="0.2">
      <c r="A26" s="201">
        <v>782.78300000000002</v>
      </c>
      <c r="B26" s="203" t="s">
        <v>160</v>
      </c>
      <c r="C26" s="113">
        <v>0.49399825647674184</v>
      </c>
      <c r="D26" s="115">
        <v>221</v>
      </c>
      <c r="E26" s="114">
        <v>248</v>
      </c>
      <c r="F26" s="114">
        <v>253</v>
      </c>
      <c r="G26" s="114">
        <v>257</v>
      </c>
      <c r="H26" s="140">
        <v>271</v>
      </c>
      <c r="I26" s="115">
        <v>-50</v>
      </c>
      <c r="J26" s="116">
        <v>-18.450184501845019</v>
      </c>
    </row>
    <row r="27" spans="1:15" s="110" customFormat="1" ht="24.95" customHeight="1" x14ac:dyDescent="0.2">
      <c r="A27" s="193" t="s">
        <v>161</v>
      </c>
      <c r="B27" s="199" t="s">
        <v>162</v>
      </c>
      <c r="C27" s="113">
        <v>0.71529159308849499</v>
      </c>
      <c r="D27" s="115">
        <v>320</v>
      </c>
      <c r="E27" s="114">
        <v>336</v>
      </c>
      <c r="F27" s="114">
        <v>353</v>
      </c>
      <c r="G27" s="114">
        <v>361</v>
      </c>
      <c r="H27" s="140">
        <v>344</v>
      </c>
      <c r="I27" s="115">
        <v>-24</v>
      </c>
      <c r="J27" s="116">
        <v>-6.9767441860465116</v>
      </c>
    </row>
    <row r="28" spans="1:15" s="110" customFormat="1" ht="24.95" customHeight="1" x14ac:dyDescent="0.2">
      <c r="A28" s="193" t="s">
        <v>163</v>
      </c>
      <c r="B28" s="199" t="s">
        <v>164</v>
      </c>
      <c r="C28" s="113">
        <v>3.6971634217761586</v>
      </c>
      <c r="D28" s="115">
        <v>1654</v>
      </c>
      <c r="E28" s="114">
        <v>1874</v>
      </c>
      <c r="F28" s="114">
        <v>1650</v>
      </c>
      <c r="G28" s="114">
        <v>1881</v>
      </c>
      <c r="H28" s="140">
        <v>1617</v>
      </c>
      <c r="I28" s="115">
        <v>37</v>
      </c>
      <c r="J28" s="116">
        <v>2.2881880024737167</v>
      </c>
    </row>
    <row r="29" spans="1:15" s="110" customFormat="1" ht="24.95" customHeight="1" x14ac:dyDescent="0.2">
      <c r="A29" s="193">
        <v>86</v>
      </c>
      <c r="B29" s="199" t="s">
        <v>165</v>
      </c>
      <c r="C29" s="113">
        <v>4.8751592641437735</v>
      </c>
      <c r="D29" s="115">
        <v>2181</v>
      </c>
      <c r="E29" s="114">
        <v>2219</v>
      </c>
      <c r="F29" s="114">
        <v>2233</v>
      </c>
      <c r="G29" s="114">
        <v>2212</v>
      </c>
      <c r="H29" s="140">
        <v>2221</v>
      </c>
      <c r="I29" s="115">
        <v>-40</v>
      </c>
      <c r="J29" s="116">
        <v>-1.8009905447996397</v>
      </c>
    </row>
    <row r="30" spans="1:15" s="110" customFormat="1" ht="24.95" customHeight="1" x14ac:dyDescent="0.2">
      <c r="A30" s="193">
        <v>87.88</v>
      </c>
      <c r="B30" s="204" t="s">
        <v>166</v>
      </c>
      <c r="C30" s="113">
        <v>4.4146903010930547</v>
      </c>
      <c r="D30" s="115">
        <v>1975</v>
      </c>
      <c r="E30" s="114">
        <v>1997</v>
      </c>
      <c r="F30" s="114">
        <v>1964</v>
      </c>
      <c r="G30" s="114">
        <v>2041</v>
      </c>
      <c r="H30" s="140">
        <v>1938</v>
      </c>
      <c r="I30" s="115">
        <v>37</v>
      </c>
      <c r="J30" s="116">
        <v>1.9091847265221877</v>
      </c>
    </row>
    <row r="31" spans="1:15" s="110" customFormat="1" ht="24.95" customHeight="1" x14ac:dyDescent="0.2">
      <c r="A31" s="193" t="s">
        <v>167</v>
      </c>
      <c r="B31" s="199" t="s">
        <v>168</v>
      </c>
      <c r="C31" s="113">
        <v>12.235956814270068</v>
      </c>
      <c r="D31" s="115">
        <v>5474</v>
      </c>
      <c r="E31" s="114">
        <v>5709</v>
      </c>
      <c r="F31" s="114">
        <v>5723</v>
      </c>
      <c r="G31" s="114">
        <v>5683</v>
      </c>
      <c r="H31" s="140">
        <v>5600</v>
      </c>
      <c r="I31" s="115">
        <v>-126</v>
      </c>
      <c r="J31" s="116">
        <v>-2.25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2.4297561302724815</v>
      </c>
      <c r="D34" s="115">
        <v>1087</v>
      </c>
      <c r="E34" s="114">
        <v>1074</v>
      </c>
      <c r="F34" s="114">
        <v>1121</v>
      </c>
      <c r="G34" s="114">
        <v>1119</v>
      </c>
      <c r="H34" s="140">
        <v>1033</v>
      </c>
      <c r="I34" s="115">
        <v>54</v>
      </c>
      <c r="J34" s="116">
        <v>5.2274927395934174</v>
      </c>
    </row>
    <row r="35" spans="1:10" s="110" customFormat="1" ht="24.95" customHeight="1" x14ac:dyDescent="0.2">
      <c r="A35" s="292" t="s">
        <v>171</v>
      </c>
      <c r="B35" s="293" t="s">
        <v>172</v>
      </c>
      <c r="C35" s="113">
        <v>14.442184321702394</v>
      </c>
      <c r="D35" s="115">
        <v>6461</v>
      </c>
      <c r="E35" s="114">
        <v>6668</v>
      </c>
      <c r="F35" s="114">
        <v>6720</v>
      </c>
      <c r="G35" s="114">
        <v>6773</v>
      </c>
      <c r="H35" s="140">
        <v>6747</v>
      </c>
      <c r="I35" s="115">
        <v>-286</v>
      </c>
      <c r="J35" s="116">
        <v>-4.2389210019267827</v>
      </c>
    </row>
    <row r="36" spans="1:10" s="110" customFormat="1" ht="24.95" customHeight="1" x14ac:dyDescent="0.2">
      <c r="A36" s="294" t="s">
        <v>173</v>
      </c>
      <c r="B36" s="295" t="s">
        <v>174</v>
      </c>
      <c r="C36" s="125">
        <v>83.128059548025121</v>
      </c>
      <c r="D36" s="143">
        <v>37189</v>
      </c>
      <c r="E36" s="144">
        <v>38881</v>
      </c>
      <c r="F36" s="144">
        <v>38963</v>
      </c>
      <c r="G36" s="144">
        <v>39285</v>
      </c>
      <c r="H36" s="145">
        <v>38192</v>
      </c>
      <c r="I36" s="143">
        <v>-1003</v>
      </c>
      <c r="J36" s="146">
        <v>-2.6262044407205698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44737</v>
      </c>
      <c r="F11" s="264">
        <v>46623</v>
      </c>
      <c r="G11" s="264">
        <v>46804</v>
      </c>
      <c r="H11" s="264">
        <v>47177</v>
      </c>
      <c r="I11" s="265">
        <v>45972</v>
      </c>
      <c r="J11" s="263">
        <v>-1235</v>
      </c>
      <c r="K11" s="266">
        <v>-2.6864178195423301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42.671614100185529</v>
      </c>
      <c r="E13" s="115">
        <v>19090</v>
      </c>
      <c r="F13" s="114">
        <v>19803</v>
      </c>
      <c r="G13" s="114">
        <v>20255</v>
      </c>
      <c r="H13" s="114">
        <v>20335</v>
      </c>
      <c r="I13" s="140">
        <v>19768</v>
      </c>
      <c r="J13" s="115">
        <v>-678</v>
      </c>
      <c r="K13" s="116">
        <v>-3.4297855119384866</v>
      </c>
    </row>
    <row r="14" spans="1:15" ht="15.95" customHeight="1" x14ac:dyDescent="0.2">
      <c r="A14" s="306" t="s">
        <v>230</v>
      </c>
      <c r="B14" s="307"/>
      <c r="C14" s="308"/>
      <c r="D14" s="113">
        <v>44.636430694950491</v>
      </c>
      <c r="E14" s="115">
        <v>19969</v>
      </c>
      <c r="F14" s="114">
        <v>20805</v>
      </c>
      <c r="G14" s="114">
        <v>20788</v>
      </c>
      <c r="H14" s="114">
        <v>20869</v>
      </c>
      <c r="I14" s="140">
        <v>20576</v>
      </c>
      <c r="J14" s="115">
        <v>-607</v>
      </c>
      <c r="K14" s="116">
        <v>-2.9500388802488335</v>
      </c>
    </row>
    <row r="15" spans="1:15" ht="15.95" customHeight="1" x14ac:dyDescent="0.2">
      <c r="A15" s="306" t="s">
        <v>231</v>
      </c>
      <c r="B15" s="307"/>
      <c r="C15" s="308"/>
      <c r="D15" s="113">
        <v>4.4616313118894873</v>
      </c>
      <c r="E15" s="115">
        <v>1996</v>
      </c>
      <c r="F15" s="114">
        <v>2054</v>
      </c>
      <c r="G15" s="114">
        <v>2047</v>
      </c>
      <c r="H15" s="114">
        <v>1968</v>
      </c>
      <c r="I15" s="140">
        <v>1988</v>
      </c>
      <c r="J15" s="115">
        <v>8</v>
      </c>
      <c r="K15" s="116">
        <v>0.4024144869215292</v>
      </c>
    </row>
    <row r="16" spans="1:15" ht="15.95" customHeight="1" x14ac:dyDescent="0.2">
      <c r="A16" s="306" t="s">
        <v>232</v>
      </c>
      <c r="B16" s="307"/>
      <c r="C16" s="308"/>
      <c r="D16" s="113">
        <v>4.0369269284931937</v>
      </c>
      <c r="E16" s="115">
        <v>1806</v>
      </c>
      <c r="F16" s="114">
        <v>2023</v>
      </c>
      <c r="G16" s="114">
        <v>1778</v>
      </c>
      <c r="H16" s="114">
        <v>2034</v>
      </c>
      <c r="I16" s="140">
        <v>1724</v>
      </c>
      <c r="J16" s="115">
        <v>82</v>
      </c>
      <c r="K16" s="116">
        <v>4.7563805104408354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1.8709345731720948</v>
      </c>
      <c r="E18" s="115">
        <v>837</v>
      </c>
      <c r="F18" s="114">
        <v>823</v>
      </c>
      <c r="G18" s="114">
        <v>881</v>
      </c>
      <c r="H18" s="114">
        <v>861</v>
      </c>
      <c r="I18" s="140">
        <v>802</v>
      </c>
      <c r="J18" s="115">
        <v>35</v>
      </c>
      <c r="K18" s="116">
        <v>4.364089775561097</v>
      </c>
    </row>
    <row r="19" spans="1:11" ht="14.1" customHeight="1" x14ac:dyDescent="0.2">
      <c r="A19" s="306" t="s">
        <v>235</v>
      </c>
      <c r="B19" s="307" t="s">
        <v>236</v>
      </c>
      <c r="C19" s="308"/>
      <c r="D19" s="113">
        <v>1.4663477658314148</v>
      </c>
      <c r="E19" s="115">
        <v>656</v>
      </c>
      <c r="F19" s="114">
        <v>651</v>
      </c>
      <c r="G19" s="114">
        <v>695</v>
      </c>
      <c r="H19" s="114">
        <v>665</v>
      </c>
      <c r="I19" s="140">
        <v>599</v>
      </c>
      <c r="J19" s="115">
        <v>57</v>
      </c>
      <c r="K19" s="116">
        <v>9.5158597662771278</v>
      </c>
    </row>
    <row r="20" spans="1:11" ht="14.1" customHeight="1" x14ac:dyDescent="0.2">
      <c r="A20" s="306">
        <v>12</v>
      </c>
      <c r="B20" s="307" t="s">
        <v>237</v>
      </c>
      <c r="C20" s="308"/>
      <c r="D20" s="113">
        <v>1.1824664148244182</v>
      </c>
      <c r="E20" s="115">
        <v>529</v>
      </c>
      <c r="F20" s="114">
        <v>547</v>
      </c>
      <c r="G20" s="114">
        <v>560</v>
      </c>
      <c r="H20" s="114">
        <v>567</v>
      </c>
      <c r="I20" s="140">
        <v>546</v>
      </c>
      <c r="J20" s="115">
        <v>-17</v>
      </c>
      <c r="K20" s="116">
        <v>-3.1135531135531136</v>
      </c>
    </row>
    <row r="21" spans="1:11" ht="14.1" customHeight="1" x14ac:dyDescent="0.2">
      <c r="A21" s="306">
        <v>21</v>
      </c>
      <c r="B21" s="307" t="s">
        <v>238</v>
      </c>
      <c r="C21" s="308"/>
      <c r="D21" s="113">
        <v>0.13188188747569127</v>
      </c>
      <c r="E21" s="115">
        <v>59</v>
      </c>
      <c r="F21" s="114">
        <v>65</v>
      </c>
      <c r="G21" s="114">
        <v>65</v>
      </c>
      <c r="H21" s="114">
        <v>65</v>
      </c>
      <c r="I21" s="140">
        <v>63</v>
      </c>
      <c r="J21" s="115">
        <v>-4</v>
      </c>
      <c r="K21" s="116">
        <v>-6.3492063492063489</v>
      </c>
    </row>
    <row r="22" spans="1:11" ht="14.1" customHeight="1" x14ac:dyDescent="0.2">
      <c r="A22" s="306">
        <v>22</v>
      </c>
      <c r="B22" s="307" t="s">
        <v>239</v>
      </c>
      <c r="C22" s="308"/>
      <c r="D22" s="113">
        <v>1.0818785345463486</v>
      </c>
      <c r="E22" s="115">
        <v>484</v>
      </c>
      <c r="F22" s="114">
        <v>503</v>
      </c>
      <c r="G22" s="114">
        <v>523</v>
      </c>
      <c r="H22" s="114">
        <v>518</v>
      </c>
      <c r="I22" s="140">
        <v>535</v>
      </c>
      <c r="J22" s="115">
        <v>-51</v>
      </c>
      <c r="K22" s="116">
        <v>-9.5327102803738324</v>
      </c>
    </row>
    <row r="23" spans="1:11" ht="14.1" customHeight="1" x14ac:dyDescent="0.2">
      <c r="A23" s="306">
        <v>23</v>
      </c>
      <c r="B23" s="307" t="s">
        <v>240</v>
      </c>
      <c r="C23" s="308"/>
      <c r="D23" s="113">
        <v>0.33305764803183047</v>
      </c>
      <c r="E23" s="115">
        <v>149</v>
      </c>
      <c r="F23" s="114">
        <v>154</v>
      </c>
      <c r="G23" s="114">
        <v>148</v>
      </c>
      <c r="H23" s="114">
        <v>150</v>
      </c>
      <c r="I23" s="140">
        <v>152</v>
      </c>
      <c r="J23" s="115">
        <v>-3</v>
      </c>
      <c r="K23" s="116">
        <v>-1.9736842105263157</v>
      </c>
    </row>
    <row r="24" spans="1:11" ht="14.1" customHeight="1" x14ac:dyDescent="0.2">
      <c r="A24" s="306">
        <v>24</v>
      </c>
      <c r="B24" s="307" t="s">
        <v>241</v>
      </c>
      <c r="C24" s="308"/>
      <c r="D24" s="113">
        <v>1.3836421753805574</v>
      </c>
      <c r="E24" s="115">
        <v>619</v>
      </c>
      <c r="F24" s="114">
        <v>633</v>
      </c>
      <c r="G24" s="114">
        <v>626</v>
      </c>
      <c r="H24" s="114">
        <v>649</v>
      </c>
      <c r="I24" s="140">
        <v>671</v>
      </c>
      <c r="J24" s="115">
        <v>-52</v>
      </c>
      <c r="K24" s="116">
        <v>-7.7496274217585697</v>
      </c>
    </row>
    <row r="25" spans="1:11" ht="14.1" customHeight="1" x14ac:dyDescent="0.2">
      <c r="A25" s="306">
        <v>25</v>
      </c>
      <c r="B25" s="307" t="s">
        <v>242</v>
      </c>
      <c r="C25" s="308"/>
      <c r="D25" s="113">
        <v>1.2942307262444956</v>
      </c>
      <c r="E25" s="115">
        <v>579</v>
      </c>
      <c r="F25" s="114">
        <v>620</v>
      </c>
      <c r="G25" s="114">
        <v>624</v>
      </c>
      <c r="H25" s="114">
        <v>642</v>
      </c>
      <c r="I25" s="140">
        <v>639</v>
      </c>
      <c r="J25" s="115">
        <v>-60</v>
      </c>
      <c r="K25" s="116">
        <v>-9.3896713615023479</v>
      </c>
    </row>
    <row r="26" spans="1:11" ht="14.1" customHeight="1" x14ac:dyDescent="0.2">
      <c r="A26" s="306">
        <v>26</v>
      </c>
      <c r="B26" s="307" t="s">
        <v>243</v>
      </c>
      <c r="C26" s="308"/>
      <c r="D26" s="113">
        <v>0.92093792610143732</v>
      </c>
      <c r="E26" s="115">
        <v>412</v>
      </c>
      <c r="F26" s="114">
        <v>415</v>
      </c>
      <c r="G26" s="114">
        <v>424</v>
      </c>
      <c r="H26" s="114">
        <v>446</v>
      </c>
      <c r="I26" s="140">
        <v>440</v>
      </c>
      <c r="J26" s="115">
        <v>-28</v>
      </c>
      <c r="K26" s="116">
        <v>-6.3636363636363633</v>
      </c>
    </row>
    <row r="27" spans="1:11" ht="14.1" customHeight="1" x14ac:dyDescent="0.2">
      <c r="A27" s="306">
        <v>27</v>
      </c>
      <c r="B27" s="307" t="s">
        <v>244</v>
      </c>
      <c r="C27" s="308"/>
      <c r="D27" s="113">
        <v>0.3621163690010506</v>
      </c>
      <c r="E27" s="115">
        <v>162</v>
      </c>
      <c r="F27" s="114">
        <v>168</v>
      </c>
      <c r="G27" s="114">
        <v>166</v>
      </c>
      <c r="H27" s="114">
        <v>169</v>
      </c>
      <c r="I27" s="140">
        <v>172</v>
      </c>
      <c r="J27" s="115">
        <v>-10</v>
      </c>
      <c r="K27" s="116">
        <v>-5.8139534883720927</v>
      </c>
    </row>
    <row r="28" spans="1:11" ht="14.1" customHeight="1" x14ac:dyDescent="0.2">
      <c r="A28" s="306">
        <v>28</v>
      </c>
      <c r="B28" s="307" t="s">
        <v>245</v>
      </c>
      <c r="C28" s="308"/>
      <c r="D28" s="113">
        <v>0.50517468761874962</v>
      </c>
      <c r="E28" s="115">
        <v>226</v>
      </c>
      <c r="F28" s="114">
        <v>230</v>
      </c>
      <c r="G28" s="114">
        <v>217</v>
      </c>
      <c r="H28" s="114">
        <v>213</v>
      </c>
      <c r="I28" s="140">
        <v>214</v>
      </c>
      <c r="J28" s="115">
        <v>12</v>
      </c>
      <c r="K28" s="116">
        <v>5.6074766355140184</v>
      </c>
    </row>
    <row r="29" spans="1:11" ht="14.1" customHeight="1" x14ac:dyDescent="0.2">
      <c r="A29" s="306">
        <v>29</v>
      </c>
      <c r="B29" s="307" t="s">
        <v>246</v>
      </c>
      <c r="C29" s="308"/>
      <c r="D29" s="113">
        <v>3.2836354695218724</v>
      </c>
      <c r="E29" s="115">
        <v>1469</v>
      </c>
      <c r="F29" s="114">
        <v>1587</v>
      </c>
      <c r="G29" s="114">
        <v>1641</v>
      </c>
      <c r="H29" s="114">
        <v>1661</v>
      </c>
      <c r="I29" s="140">
        <v>1556</v>
      </c>
      <c r="J29" s="115">
        <v>-87</v>
      </c>
      <c r="K29" s="116">
        <v>-5.5912596401028276</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2.6354024632854238</v>
      </c>
      <c r="E31" s="115">
        <v>1179</v>
      </c>
      <c r="F31" s="114">
        <v>1313</v>
      </c>
      <c r="G31" s="114">
        <v>1358</v>
      </c>
      <c r="H31" s="114">
        <v>1366</v>
      </c>
      <c r="I31" s="140">
        <v>1271</v>
      </c>
      <c r="J31" s="115">
        <v>-92</v>
      </c>
      <c r="K31" s="116">
        <v>-7.2383949645948071</v>
      </c>
    </row>
    <row r="32" spans="1:11" ht="14.1" customHeight="1" x14ac:dyDescent="0.2">
      <c r="A32" s="306">
        <v>31</v>
      </c>
      <c r="B32" s="307" t="s">
        <v>251</v>
      </c>
      <c r="C32" s="308"/>
      <c r="D32" s="113">
        <v>0.12070545633368353</v>
      </c>
      <c r="E32" s="115">
        <v>54</v>
      </c>
      <c r="F32" s="114">
        <v>52</v>
      </c>
      <c r="G32" s="114">
        <v>52</v>
      </c>
      <c r="H32" s="114">
        <v>53</v>
      </c>
      <c r="I32" s="140">
        <v>52</v>
      </c>
      <c r="J32" s="115">
        <v>2</v>
      </c>
      <c r="K32" s="116">
        <v>3.8461538461538463</v>
      </c>
    </row>
    <row r="33" spans="1:11" ht="14.1" customHeight="1" x14ac:dyDescent="0.2">
      <c r="A33" s="306">
        <v>32</v>
      </c>
      <c r="B33" s="307" t="s">
        <v>252</v>
      </c>
      <c r="C33" s="308"/>
      <c r="D33" s="113">
        <v>1.099760824373561</v>
      </c>
      <c r="E33" s="115">
        <v>492</v>
      </c>
      <c r="F33" s="114">
        <v>456</v>
      </c>
      <c r="G33" s="114">
        <v>488</v>
      </c>
      <c r="H33" s="114">
        <v>462</v>
      </c>
      <c r="I33" s="140">
        <v>436</v>
      </c>
      <c r="J33" s="115">
        <v>56</v>
      </c>
      <c r="K33" s="116">
        <v>12.844036697247706</v>
      </c>
    </row>
    <row r="34" spans="1:11" ht="14.1" customHeight="1" x14ac:dyDescent="0.2">
      <c r="A34" s="306">
        <v>33</v>
      </c>
      <c r="B34" s="307" t="s">
        <v>253</v>
      </c>
      <c r="C34" s="308"/>
      <c r="D34" s="113">
        <v>0.55882155710038672</v>
      </c>
      <c r="E34" s="115">
        <v>250</v>
      </c>
      <c r="F34" s="114">
        <v>253</v>
      </c>
      <c r="G34" s="114">
        <v>254</v>
      </c>
      <c r="H34" s="114">
        <v>251</v>
      </c>
      <c r="I34" s="140">
        <v>234</v>
      </c>
      <c r="J34" s="115">
        <v>16</v>
      </c>
      <c r="K34" s="116">
        <v>6.8376068376068373</v>
      </c>
    </row>
    <row r="35" spans="1:11" ht="14.1" customHeight="1" x14ac:dyDescent="0.2">
      <c r="A35" s="306">
        <v>34</v>
      </c>
      <c r="B35" s="307" t="s">
        <v>254</v>
      </c>
      <c r="C35" s="308"/>
      <c r="D35" s="113">
        <v>4.1263383776292555</v>
      </c>
      <c r="E35" s="115">
        <v>1846</v>
      </c>
      <c r="F35" s="114">
        <v>1884</v>
      </c>
      <c r="G35" s="114">
        <v>1856</v>
      </c>
      <c r="H35" s="114">
        <v>1815</v>
      </c>
      <c r="I35" s="140">
        <v>1821</v>
      </c>
      <c r="J35" s="115">
        <v>25</v>
      </c>
      <c r="K35" s="116">
        <v>1.372872048325096</v>
      </c>
    </row>
    <row r="36" spans="1:11" ht="14.1" customHeight="1" x14ac:dyDescent="0.2">
      <c r="A36" s="306">
        <v>41</v>
      </c>
      <c r="B36" s="307" t="s">
        <v>255</v>
      </c>
      <c r="C36" s="308"/>
      <c r="D36" s="113">
        <v>7.8235017994054135E-2</v>
      </c>
      <c r="E36" s="115">
        <v>35</v>
      </c>
      <c r="F36" s="114">
        <v>35</v>
      </c>
      <c r="G36" s="114">
        <v>36</v>
      </c>
      <c r="H36" s="114">
        <v>41</v>
      </c>
      <c r="I36" s="140">
        <v>37</v>
      </c>
      <c r="J36" s="115">
        <v>-2</v>
      </c>
      <c r="K36" s="116">
        <v>-5.4054054054054053</v>
      </c>
    </row>
    <row r="37" spans="1:11" ht="14.1" customHeight="1" x14ac:dyDescent="0.2">
      <c r="A37" s="306">
        <v>42</v>
      </c>
      <c r="B37" s="307" t="s">
        <v>256</v>
      </c>
      <c r="C37" s="308"/>
      <c r="D37" s="113">
        <v>2.6823434740818563E-2</v>
      </c>
      <c r="E37" s="115">
        <v>12</v>
      </c>
      <c r="F37" s="114">
        <v>7</v>
      </c>
      <c r="G37" s="114">
        <v>7</v>
      </c>
      <c r="H37" s="114">
        <v>6</v>
      </c>
      <c r="I37" s="140">
        <v>6</v>
      </c>
      <c r="J37" s="115">
        <v>6</v>
      </c>
      <c r="K37" s="116">
        <v>100</v>
      </c>
    </row>
    <row r="38" spans="1:11" ht="14.1" customHeight="1" x14ac:dyDescent="0.2">
      <c r="A38" s="306">
        <v>43</v>
      </c>
      <c r="B38" s="307" t="s">
        <v>257</v>
      </c>
      <c r="C38" s="308"/>
      <c r="D38" s="113">
        <v>0.4157632384826877</v>
      </c>
      <c r="E38" s="115">
        <v>186</v>
      </c>
      <c r="F38" s="114">
        <v>187</v>
      </c>
      <c r="G38" s="114">
        <v>185</v>
      </c>
      <c r="H38" s="114">
        <v>198</v>
      </c>
      <c r="I38" s="140">
        <v>194</v>
      </c>
      <c r="J38" s="115">
        <v>-8</v>
      </c>
      <c r="K38" s="116">
        <v>-4.1237113402061851</v>
      </c>
    </row>
    <row r="39" spans="1:11" ht="14.1" customHeight="1" x14ac:dyDescent="0.2">
      <c r="A39" s="306">
        <v>51</v>
      </c>
      <c r="B39" s="307" t="s">
        <v>258</v>
      </c>
      <c r="C39" s="308"/>
      <c r="D39" s="113">
        <v>5.7513914656771803</v>
      </c>
      <c r="E39" s="115">
        <v>2573</v>
      </c>
      <c r="F39" s="114">
        <v>2650</v>
      </c>
      <c r="G39" s="114">
        <v>2716</v>
      </c>
      <c r="H39" s="114">
        <v>2735</v>
      </c>
      <c r="I39" s="140">
        <v>2710</v>
      </c>
      <c r="J39" s="115">
        <v>-137</v>
      </c>
      <c r="K39" s="116">
        <v>-5.0553505535055354</v>
      </c>
    </row>
    <row r="40" spans="1:11" ht="14.1" customHeight="1" x14ac:dyDescent="0.2">
      <c r="A40" s="306" t="s">
        <v>259</v>
      </c>
      <c r="B40" s="307" t="s">
        <v>260</v>
      </c>
      <c r="C40" s="308"/>
      <c r="D40" s="113">
        <v>5.4853924044973956</v>
      </c>
      <c r="E40" s="115">
        <v>2454</v>
      </c>
      <c r="F40" s="114">
        <v>2536</v>
      </c>
      <c r="G40" s="114">
        <v>2592</v>
      </c>
      <c r="H40" s="114">
        <v>2623</v>
      </c>
      <c r="I40" s="140">
        <v>2604</v>
      </c>
      <c r="J40" s="115">
        <v>-150</v>
      </c>
      <c r="K40" s="116">
        <v>-5.7603686635944698</v>
      </c>
    </row>
    <row r="41" spans="1:11" ht="14.1" customHeight="1" x14ac:dyDescent="0.2">
      <c r="A41" s="306"/>
      <c r="B41" s="307" t="s">
        <v>261</v>
      </c>
      <c r="C41" s="308"/>
      <c r="D41" s="113">
        <v>3.4356349330531772</v>
      </c>
      <c r="E41" s="115">
        <v>1537</v>
      </c>
      <c r="F41" s="114">
        <v>1607</v>
      </c>
      <c r="G41" s="114">
        <v>1629</v>
      </c>
      <c r="H41" s="114">
        <v>1651</v>
      </c>
      <c r="I41" s="140">
        <v>1635</v>
      </c>
      <c r="J41" s="115">
        <v>-98</v>
      </c>
      <c r="K41" s="116">
        <v>-5.9938837920489298</v>
      </c>
    </row>
    <row r="42" spans="1:11" ht="14.1" customHeight="1" x14ac:dyDescent="0.2">
      <c r="A42" s="306">
        <v>52</v>
      </c>
      <c r="B42" s="307" t="s">
        <v>262</v>
      </c>
      <c r="C42" s="308"/>
      <c r="D42" s="113">
        <v>5.6351565818002998</v>
      </c>
      <c r="E42" s="115">
        <v>2521</v>
      </c>
      <c r="F42" s="114">
        <v>2561</v>
      </c>
      <c r="G42" s="114">
        <v>2507</v>
      </c>
      <c r="H42" s="114">
        <v>2481</v>
      </c>
      <c r="I42" s="140">
        <v>2472</v>
      </c>
      <c r="J42" s="115">
        <v>49</v>
      </c>
      <c r="K42" s="116">
        <v>1.9822006472491909</v>
      </c>
    </row>
    <row r="43" spans="1:11" ht="14.1" customHeight="1" x14ac:dyDescent="0.2">
      <c r="A43" s="306" t="s">
        <v>263</v>
      </c>
      <c r="B43" s="307" t="s">
        <v>264</v>
      </c>
      <c r="C43" s="308"/>
      <c r="D43" s="113">
        <v>5.37586337930572</v>
      </c>
      <c r="E43" s="115">
        <v>2405</v>
      </c>
      <c r="F43" s="114">
        <v>2455</v>
      </c>
      <c r="G43" s="114">
        <v>2398</v>
      </c>
      <c r="H43" s="114">
        <v>2369</v>
      </c>
      <c r="I43" s="140">
        <v>2381</v>
      </c>
      <c r="J43" s="115">
        <v>24</v>
      </c>
      <c r="K43" s="116">
        <v>1.0079798404031919</v>
      </c>
    </row>
    <row r="44" spans="1:11" ht="14.1" customHeight="1" x14ac:dyDescent="0.2">
      <c r="A44" s="306">
        <v>53</v>
      </c>
      <c r="B44" s="307" t="s">
        <v>265</v>
      </c>
      <c r="C44" s="308"/>
      <c r="D44" s="113">
        <v>2.1458747792654851</v>
      </c>
      <c r="E44" s="115">
        <v>960</v>
      </c>
      <c r="F44" s="114">
        <v>933</v>
      </c>
      <c r="G44" s="114">
        <v>946</v>
      </c>
      <c r="H44" s="114">
        <v>953</v>
      </c>
      <c r="I44" s="140">
        <v>923</v>
      </c>
      <c r="J44" s="115">
        <v>37</v>
      </c>
      <c r="K44" s="116">
        <v>4.0086673889490791</v>
      </c>
    </row>
    <row r="45" spans="1:11" ht="14.1" customHeight="1" x14ac:dyDescent="0.2">
      <c r="A45" s="306" t="s">
        <v>266</v>
      </c>
      <c r="B45" s="307" t="s">
        <v>267</v>
      </c>
      <c r="C45" s="308"/>
      <c r="D45" s="113">
        <v>2.1145807720678631</v>
      </c>
      <c r="E45" s="115">
        <v>946</v>
      </c>
      <c r="F45" s="114">
        <v>919</v>
      </c>
      <c r="G45" s="114">
        <v>930</v>
      </c>
      <c r="H45" s="114">
        <v>941</v>
      </c>
      <c r="I45" s="140">
        <v>909</v>
      </c>
      <c r="J45" s="115">
        <v>37</v>
      </c>
      <c r="K45" s="116">
        <v>4.0704070407040707</v>
      </c>
    </row>
    <row r="46" spans="1:11" ht="14.1" customHeight="1" x14ac:dyDescent="0.2">
      <c r="A46" s="306">
        <v>54</v>
      </c>
      <c r="B46" s="307" t="s">
        <v>268</v>
      </c>
      <c r="C46" s="308"/>
      <c r="D46" s="113">
        <v>16.060531551065115</v>
      </c>
      <c r="E46" s="115">
        <v>7185</v>
      </c>
      <c r="F46" s="114">
        <v>7453</v>
      </c>
      <c r="G46" s="114">
        <v>7462</v>
      </c>
      <c r="H46" s="114">
        <v>7401</v>
      </c>
      <c r="I46" s="140">
        <v>7408</v>
      </c>
      <c r="J46" s="115">
        <v>-223</v>
      </c>
      <c r="K46" s="116">
        <v>-3.0102591792656588</v>
      </c>
    </row>
    <row r="47" spans="1:11" ht="14.1" customHeight="1" x14ac:dyDescent="0.2">
      <c r="A47" s="306">
        <v>61</v>
      </c>
      <c r="B47" s="307" t="s">
        <v>269</v>
      </c>
      <c r="C47" s="308"/>
      <c r="D47" s="113">
        <v>0.54317455350157584</v>
      </c>
      <c r="E47" s="115">
        <v>243</v>
      </c>
      <c r="F47" s="114">
        <v>240</v>
      </c>
      <c r="G47" s="114">
        <v>251</v>
      </c>
      <c r="H47" s="114">
        <v>243</v>
      </c>
      <c r="I47" s="140">
        <v>229</v>
      </c>
      <c r="J47" s="115">
        <v>14</v>
      </c>
      <c r="K47" s="116">
        <v>6.1135371179039302</v>
      </c>
    </row>
    <row r="48" spans="1:11" ht="14.1" customHeight="1" x14ac:dyDescent="0.2">
      <c r="A48" s="306">
        <v>62</v>
      </c>
      <c r="B48" s="307" t="s">
        <v>270</v>
      </c>
      <c r="C48" s="308"/>
      <c r="D48" s="113">
        <v>11.254666160001788</v>
      </c>
      <c r="E48" s="115">
        <v>5035</v>
      </c>
      <c r="F48" s="114">
        <v>5313</v>
      </c>
      <c r="G48" s="114">
        <v>5195</v>
      </c>
      <c r="H48" s="114">
        <v>5268</v>
      </c>
      <c r="I48" s="140">
        <v>5156</v>
      </c>
      <c r="J48" s="115">
        <v>-121</v>
      </c>
      <c r="K48" s="116">
        <v>-2.3467804499612104</v>
      </c>
    </row>
    <row r="49" spans="1:11" ht="14.1" customHeight="1" x14ac:dyDescent="0.2">
      <c r="A49" s="306">
        <v>63</v>
      </c>
      <c r="B49" s="307" t="s">
        <v>271</v>
      </c>
      <c r="C49" s="308"/>
      <c r="D49" s="113">
        <v>10.979725953908398</v>
      </c>
      <c r="E49" s="115">
        <v>4912</v>
      </c>
      <c r="F49" s="114">
        <v>5447</v>
      </c>
      <c r="G49" s="114">
        <v>5844</v>
      </c>
      <c r="H49" s="114">
        <v>5957</v>
      </c>
      <c r="I49" s="140">
        <v>5513</v>
      </c>
      <c r="J49" s="115">
        <v>-601</v>
      </c>
      <c r="K49" s="116">
        <v>-10.901505532378016</v>
      </c>
    </row>
    <row r="50" spans="1:11" ht="14.1" customHeight="1" x14ac:dyDescent="0.2">
      <c r="A50" s="306" t="s">
        <v>272</v>
      </c>
      <c r="B50" s="307" t="s">
        <v>273</v>
      </c>
      <c r="C50" s="308"/>
      <c r="D50" s="113">
        <v>0.44705724568030936</v>
      </c>
      <c r="E50" s="115">
        <v>200</v>
      </c>
      <c r="F50" s="114">
        <v>231</v>
      </c>
      <c r="G50" s="114">
        <v>236</v>
      </c>
      <c r="H50" s="114">
        <v>241</v>
      </c>
      <c r="I50" s="140">
        <v>229</v>
      </c>
      <c r="J50" s="115">
        <v>-29</v>
      </c>
      <c r="K50" s="116">
        <v>-12.663755458515285</v>
      </c>
    </row>
    <row r="51" spans="1:11" ht="14.1" customHeight="1" x14ac:dyDescent="0.2">
      <c r="A51" s="306" t="s">
        <v>274</v>
      </c>
      <c r="B51" s="307" t="s">
        <v>275</v>
      </c>
      <c r="C51" s="308"/>
      <c r="D51" s="113">
        <v>10.275610791961912</v>
      </c>
      <c r="E51" s="115">
        <v>4597</v>
      </c>
      <c r="F51" s="114">
        <v>5076</v>
      </c>
      <c r="G51" s="114">
        <v>5441</v>
      </c>
      <c r="H51" s="114">
        <v>5550</v>
      </c>
      <c r="I51" s="140">
        <v>5134</v>
      </c>
      <c r="J51" s="115">
        <v>-537</v>
      </c>
      <c r="K51" s="116">
        <v>-10.459680560966108</v>
      </c>
    </row>
    <row r="52" spans="1:11" ht="14.1" customHeight="1" x14ac:dyDescent="0.2">
      <c r="A52" s="306">
        <v>71</v>
      </c>
      <c r="B52" s="307" t="s">
        <v>276</v>
      </c>
      <c r="C52" s="308"/>
      <c r="D52" s="113">
        <v>9.7346715246887356</v>
      </c>
      <c r="E52" s="115">
        <v>4355</v>
      </c>
      <c r="F52" s="114">
        <v>4443</v>
      </c>
      <c r="G52" s="114">
        <v>4426</v>
      </c>
      <c r="H52" s="114">
        <v>4452</v>
      </c>
      <c r="I52" s="140">
        <v>4436</v>
      </c>
      <c r="J52" s="115">
        <v>-81</v>
      </c>
      <c r="K52" s="116">
        <v>-1.8259693417493237</v>
      </c>
    </row>
    <row r="53" spans="1:11" ht="14.1" customHeight="1" x14ac:dyDescent="0.2">
      <c r="A53" s="306" t="s">
        <v>277</v>
      </c>
      <c r="B53" s="307" t="s">
        <v>278</v>
      </c>
      <c r="C53" s="308"/>
      <c r="D53" s="113">
        <v>0.86729105661980022</v>
      </c>
      <c r="E53" s="115">
        <v>388</v>
      </c>
      <c r="F53" s="114">
        <v>404</v>
      </c>
      <c r="G53" s="114">
        <v>412</v>
      </c>
      <c r="H53" s="114">
        <v>402</v>
      </c>
      <c r="I53" s="140">
        <v>410</v>
      </c>
      <c r="J53" s="115">
        <v>-22</v>
      </c>
      <c r="K53" s="116">
        <v>-5.3658536585365857</v>
      </c>
    </row>
    <row r="54" spans="1:11" ht="14.1" customHeight="1" x14ac:dyDescent="0.2">
      <c r="A54" s="306" t="s">
        <v>279</v>
      </c>
      <c r="B54" s="307" t="s">
        <v>280</v>
      </c>
      <c r="C54" s="308"/>
      <c r="D54" s="113">
        <v>8.5633815410063256</v>
      </c>
      <c r="E54" s="115">
        <v>3831</v>
      </c>
      <c r="F54" s="114">
        <v>3902</v>
      </c>
      <c r="G54" s="114">
        <v>3881</v>
      </c>
      <c r="H54" s="114">
        <v>3919</v>
      </c>
      <c r="I54" s="140">
        <v>3899</v>
      </c>
      <c r="J54" s="115">
        <v>-68</v>
      </c>
      <c r="K54" s="116">
        <v>-1.7440369325468068</v>
      </c>
    </row>
    <row r="55" spans="1:11" ht="14.1" customHeight="1" x14ac:dyDescent="0.2">
      <c r="A55" s="306">
        <v>72</v>
      </c>
      <c r="B55" s="307" t="s">
        <v>281</v>
      </c>
      <c r="C55" s="308"/>
      <c r="D55" s="113">
        <v>0.97458479558307443</v>
      </c>
      <c r="E55" s="115">
        <v>436</v>
      </c>
      <c r="F55" s="114">
        <v>450</v>
      </c>
      <c r="G55" s="114">
        <v>448</v>
      </c>
      <c r="H55" s="114">
        <v>447</v>
      </c>
      <c r="I55" s="140">
        <v>460</v>
      </c>
      <c r="J55" s="115">
        <v>-24</v>
      </c>
      <c r="K55" s="116">
        <v>-5.2173913043478262</v>
      </c>
    </row>
    <row r="56" spans="1:11" ht="14.1" customHeight="1" x14ac:dyDescent="0.2">
      <c r="A56" s="306" t="s">
        <v>282</v>
      </c>
      <c r="B56" s="307" t="s">
        <v>283</v>
      </c>
      <c r="C56" s="308"/>
      <c r="D56" s="113">
        <v>0.1721170395869191</v>
      </c>
      <c r="E56" s="115">
        <v>77</v>
      </c>
      <c r="F56" s="114">
        <v>77</v>
      </c>
      <c r="G56" s="114">
        <v>80</v>
      </c>
      <c r="H56" s="114">
        <v>85</v>
      </c>
      <c r="I56" s="140">
        <v>86</v>
      </c>
      <c r="J56" s="115">
        <v>-9</v>
      </c>
      <c r="K56" s="116">
        <v>-10.465116279069768</v>
      </c>
    </row>
    <row r="57" spans="1:11" ht="14.1" customHeight="1" x14ac:dyDescent="0.2">
      <c r="A57" s="306" t="s">
        <v>284</v>
      </c>
      <c r="B57" s="307" t="s">
        <v>285</v>
      </c>
      <c r="C57" s="308"/>
      <c r="D57" s="113">
        <v>0.57893913315600065</v>
      </c>
      <c r="E57" s="115">
        <v>259</v>
      </c>
      <c r="F57" s="114">
        <v>268</v>
      </c>
      <c r="G57" s="114">
        <v>269</v>
      </c>
      <c r="H57" s="114">
        <v>260</v>
      </c>
      <c r="I57" s="140">
        <v>267</v>
      </c>
      <c r="J57" s="115">
        <v>-8</v>
      </c>
      <c r="K57" s="116">
        <v>-2.9962546816479403</v>
      </c>
    </row>
    <row r="58" spans="1:11" ht="14.1" customHeight="1" x14ac:dyDescent="0.2">
      <c r="A58" s="306">
        <v>73</v>
      </c>
      <c r="B58" s="307" t="s">
        <v>286</v>
      </c>
      <c r="C58" s="308"/>
      <c r="D58" s="113">
        <v>0.78011489371213982</v>
      </c>
      <c r="E58" s="115">
        <v>349</v>
      </c>
      <c r="F58" s="114">
        <v>344</v>
      </c>
      <c r="G58" s="114">
        <v>345</v>
      </c>
      <c r="H58" s="114">
        <v>337</v>
      </c>
      <c r="I58" s="140">
        <v>335</v>
      </c>
      <c r="J58" s="115">
        <v>14</v>
      </c>
      <c r="K58" s="116">
        <v>4.1791044776119399</v>
      </c>
    </row>
    <row r="59" spans="1:11" ht="14.1" customHeight="1" x14ac:dyDescent="0.2">
      <c r="A59" s="306" t="s">
        <v>287</v>
      </c>
      <c r="B59" s="307" t="s">
        <v>288</v>
      </c>
      <c r="C59" s="308"/>
      <c r="D59" s="113">
        <v>0.53199812235956812</v>
      </c>
      <c r="E59" s="115">
        <v>238</v>
      </c>
      <c r="F59" s="114">
        <v>237</v>
      </c>
      <c r="G59" s="114">
        <v>242</v>
      </c>
      <c r="H59" s="114">
        <v>239</v>
      </c>
      <c r="I59" s="140">
        <v>231</v>
      </c>
      <c r="J59" s="115">
        <v>7</v>
      </c>
      <c r="K59" s="116">
        <v>3.0303030303030303</v>
      </c>
    </row>
    <row r="60" spans="1:11" ht="14.1" customHeight="1" x14ac:dyDescent="0.2">
      <c r="A60" s="306">
        <v>81</v>
      </c>
      <c r="B60" s="307" t="s">
        <v>289</v>
      </c>
      <c r="C60" s="308"/>
      <c r="D60" s="113">
        <v>3.024342267027293</v>
      </c>
      <c r="E60" s="115">
        <v>1353</v>
      </c>
      <c r="F60" s="114">
        <v>1364</v>
      </c>
      <c r="G60" s="114">
        <v>1364</v>
      </c>
      <c r="H60" s="114">
        <v>1352</v>
      </c>
      <c r="I60" s="140">
        <v>1351</v>
      </c>
      <c r="J60" s="115">
        <v>2</v>
      </c>
      <c r="K60" s="116">
        <v>0.14803849000740193</v>
      </c>
    </row>
    <row r="61" spans="1:11" ht="14.1" customHeight="1" x14ac:dyDescent="0.2">
      <c r="A61" s="306" t="s">
        <v>290</v>
      </c>
      <c r="B61" s="307" t="s">
        <v>291</v>
      </c>
      <c r="C61" s="308"/>
      <c r="D61" s="113">
        <v>1.1332901177995842</v>
      </c>
      <c r="E61" s="115">
        <v>507</v>
      </c>
      <c r="F61" s="114">
        <v>504</v>
      </c>
      <c r="G61" s="114">
        <v>518</v>
      </c>
      <c r="H61" s="114">
        <v>515</v>
      </c>
      <c r="I61" s="140">
        <v>525</v>
      </c>
      <c r="J61" s="115">
        <v>-18</v>
      </c>
      <c r="K61" s="116">
        <v>-3.4285714285714284</v>
      </c>
    </row>
    <row r="62" spans="1:11" ht="14.1" customHeight="1" x14ac:dyDescent="0.2">
      <c r="A62" s="306" t="s">
        <v>292</v>
      </c>
      <c r="B62" s="307" t="s">
        <v>293</v>
      </c>
      <c r="C62" s="308"/>
      <c r="D62" s="113">
        <v>0.86058519793459554</v>
      </c>
      <c r="E62" s="115">
        <v>385</v>
      </c>
      <c r="F62" s="114">
        <v>399</v>
      </c>
      <c r="G62" s="114">
        <v>393</v>
      </c>
      <c r="H62" s="114">
        <v>392</v>
      </c>
      <c r="I62" s="140">
        <v>366</v>
      </c>
      <c r="J62" s="115">
        <v>19</v>
      </c>
      <c r="K62" s="116">
        <v>5.1912568306010929</v>
      </c>
    </row>
    <row r="63" spans="1:11" ht="14.1" customHeight="1" x14ac:dyDescent="0.2">
      <c r="A63" s="306"/>
      <c r="B63" s="307" t="s">
        <v>294</v>
      </c>
      <c r="C63" s="308"/>
      <c r="D63" s="113">
        <v>0.74211502782931349</v>
      </c>
      <c r="E63" s="115">
        <v>332</v>
      </c>
      <c r="F63" s="114">
        <v>343</v>
      </c>
      <c r="G63" s="114">
        <v>337</v>
      </c>
      <c r="H63" s="114">
        <v>336</v>
      </c>
      <c r="I63" s="140">
        <v>312</v>
      </c>
      <c r="J63" s="115">
        <v>20</v>
      </c>
      <c r="K63" s="116">
        <v>6.4102564102564106</v>
      </c>
    </row>
    <row r="64" spans="1:11" ht="14.1" customHeight="1" x14ac:dyDescent="0.2">
      <c r="A64" s="306" t="s">
        <v>295</v>
      </c>
      <c r="B64" s="307" t="s">
        <v>296</v>
      </c>
      <c r="C64" s="308"/>
      <c r="D64" s="113">
        <v>8.0470304222455685E-2</v>
      </c>
      <c r="E64" s="115">
        <v>36</v>
      </c>
      <c r="F64" s="114">
        <v>34</v>
      </c>
      <c r="G64" s="114">
        <v>34</v>
      </c>
      <c r="H64" s="114">
        <v>38</v>
      </c>
      <c r="I64" s="140">
        <v>40</v>
      </c>
      <c r="J64" s="115">
        <v>-4</v>
      </c>
      <c r="K64" s="116">
        <v>-10</v>
      </c>
    </row>
    <row r="65" spans="1:11" ht="14.1" customHeight="1" x14ac:dyDescent="0.2">
      <c r="A65" s="306" t="s">
        <v>297</v>
      </c>
      <c r="B65" s="307" t="s">
        <v>298</v>
      </c>
      <c r="C65" s="308"/>
      <c r="D65" s="113">
        <v>0.56552741578559129</v>
      </c>
      <c r="E65" s="115">
        <v>253</v>
      </c>
      <c r="F65" s="114">
        <v>264</v>
      </c>
      <c r="G65" s="114">
        <v>260</v>
      </c>
      <c r="H65" s="114">
        <v>252</v>
      </c>
      <c r="I65" s="140">
        <v>262</v>
      </c>
      <c r="J65" s="115">
        <v>-9</v>
      </c>
      <c r="K65" s="116">
        <v>-3.4351145038167941</v>
      </c>
    </row>
    <row r="66" spans="1:11" ht="14.1" customHeight="1" x14ac:dyDescent="0.2">
      <c r="A66" s="306">
        <v>82</v>
      </c>
      <c r="B66" s="307" t="s">
        <v>299</v>
      </c>
      <c r="C66" s="308"/>
      <c r="D66" s="113">
        <v>1.913405011511724</v>
      </c>
      <c r="E66" s="115">
        <v>856</v>
      </c>
      <c r="F66" s="114">
        <v>891</v>
      </c>
      <c r="G66" s="114">
        <v>902</v>
      </c>
      <c r="H66" s="114">
        <v>902</v>
      </c>
      <c r="I66" s="140">
        <v>880</v>
      </c>
      <c r="J66" s="115">
        <v>-24</v>
      </c>
      <c r="K66" s="116">
        <v>-2.7272727272727271</v>
      </c>
    </row>
    <row r="67" spans="1:11" ht="14.1" customHeight="1" x14ac:dyDescent="0.2">
      <c r="A67" s="306" t="s">
        <v>300</v>
      </c>
      <c r="B67" s="307" t="s">
        <v>301</v>
      </c>
      <c r="C67" s="308"/>
      <c r="D67" s="113">
        <v>0.81811475959496616</v>
      </c>
      <c r="E67" s="115">
        <v>366</v>
      </c>
      <c r="F67" s="114">
        <v>368</v>
      </c>
      <c r="G67" s="114">
        <v>362</v>
      </c>
      <c r="H67" s="114">
        <v>370</v>
      </c>
      <c r="I67" s="140">
        <v>350</v>
      </c>
      <c r="J67" s="115">
        <v>16</v>
      </c>
      <c r="K67" s="116">
        <v>4.5714285714285712</v>
      </c>
    </row>
    <row r="68" spans="1:11" ht="14.1" customHeight="1" x14ac:dyDescent="0.2">
      <c r="A68" s="306" t="s">
        <v>302</v>
      </c>
      <c r="B68" s="307" t="s">
        <v>303</v>
      </c>
      <c r="C68" s="308"/>
      <c r="D68" s="113">
        <v>0.70411516194648727</v>
      </c>
      <c r="E68" s="115">
        <v>315</v>
      </c>
      <c r="F68" s="114">
        <v>346</v>
      </c>
      <c r="G68" s="114">
        <v>359</v>
      </c>
      <c r="H68" s="114">
        <v>352</v>
      </c>
      <c r="I68" s="140">
        <v>351</v>
      </c>
      <c r="J68" s="115">
        <v>-36</v>
      </c>
      <c r="K68" s="116">
        <v>-10.256410256410257</v>
      </c>
    </row>
    <row r="69" spans="1:11" ht="14.1" customHeight="1" x14ac:dyDescent="0.2">
      <c r="A69" s="306">
        <v>83</v>
      </c>
      <c r="B69" s="307" t="s">
        <v>304</v>
      </c>
      <c r="C69" s="308"/>
      <c r="D69" s="113">
        <v>4.0503386458636026</v>
      </c>
      <c r="E69" s="115">
        <v>1812</v>
      </c>
      <c r="F69" s="114">
        <v>1827</v>
      </c>
      <c r="G69" s="114">
        <v>1819</v>
      </c>
      <c r="H69" s="114">
        <v>1824</v>
      </c>
      <c r="I69" s="140">
        <v>1822</v>
      </c>
      <c r="J69" s="115">
        <v>-10</v>
      </c>
      <c r="K69" s="116">
        <v>-0.54884742041712409</v>
      </c>
    </row>
    <row r="70" spans="1:11" ht="14.1" customHeight="1" x14ac:dyDescent="0.2">
      <c r="A70" s="306" t="s">
        <v>305</v>
      </c>
      <c r="B70" s="307" t="s">
        <v>306</v>
      </c>
      <c r="C70" s="308"/>
      <c r="D70" s="113">
        <v>2.2375215146299485</v>
      </c>
      <c r="E70" s="115">
        <v>1001</v>
      </c>
      <c r="F70" s="114">
        <v>1014</v>
      </c>
      <c r="G70" s="114">
        <v>980</v>
      </c>
      <c r="H70" s="114">
        <v>964</v>
      </c>
      <c r="I70" s="140">
        <v>943</v>
      </c>
      <c r="J70" s="115">
        <v>58</v>
      </c>
      <c r="K70" s="116">
        <v>6.1505832449628848</v>
      </c>
    </row>
    <row r="71" spans="1:11" ht="14.1" customHeight="1" x14ac:dyDescent="0.2">
      <c r="A71" s="306"/>
      <c r="B71" s="307" t="s">
        <v>307</v>
      </c>
      <c r="C71" s="308"/>
      <c r="D71" s="113">
        <v>1.4171714688065806</v>
      </c>
      <c r="E71" s="115">
        <v>634</v>
      </c>
      <c r="F71" s="114">
        <v>621</v>
      </c>
      <c r="G71" s="114">
        <v>597</v>
      </c>
      <c r="H71" s="114">
        <v>601</v>
      </c>
      <c r="I71" s="140">
        <v>595</v>
      </c>
      <c r="J71" s="115">
        <v>39</v>
      </c>
      <c r="K71" s="116">
        <v>6.5546218487394956</v>
      </c>
    </row>
    <row r="72" spans="1:11" ht="14.1" customHeight="1" x14ac:dyDescent="0.2">
      <c r="A72" s="306">
        <v>84</v>
      </c>
      <c r="B72" s="307" t="s">
        <v>308</v>
      </c>
      <c r="C72" s="308"/>
      <c r="D72" s="113">
        <v>3.2836354695218724</v>
      </c>
      <c r="E72" s="115">
        <v>1469</v>
      </c>
      <c r="F72" s="114">
        <v>1700</v>
      </c>
      <c r="G72" s="114">
        <v>1460</v>
      </c>
      <c r="H72" s="114">
        <v>1699</v>
      </c>
      <c r="I72" s="140">
        <v>1385</v>
      </c>
      <c r="J72" s="115">
        <v>84</v>
      </c>
      <c r="K72" s="116">
        <v>6.0649819494584838</v>
      </c>
    </row>
    <row r="73" spans="1:11" ht="14.1" customHeight="1" x14ac:dyDescent="0.2">
      <c r="A73" s="306" t="s">
        <v>309</v>
      </c>
      <c r="B73" s="307" t="s">
        <v>310</v>
      </c>
      <c r="C73" s="308"/>
      <c r="D73" s="113">
        <v>0.1519994635313052</v>
      </c>
      <c r="E73" s="115">
        <v>68</v>
      </c>
      <c r="F73" s="114">
        <v>64</v>
      </c>
      <c r="G73" s="114">
        <v>67</v>
      </c>
      <c r="H73" s="114">
        <v>65</v>
      </c>
      <c r="I73" s="140">
        <v>63</v>
      </c>
      <c r="J73" s="115">
        <v>5</v>
      </c>
      <c r="K73" s="116">
        <v>7.9365079365079367</v>
      </c>
    </row>
    <row r="74" spans="1:11" ht="14.1" customHeight="1" x14ac:dyDescent="0.2">
      <c r="A74" s="306" t="s">
        <v>311</v>
      </c>
      <c r="B74" s="307" t="s">
        <v>312</v>
      </c>
      <c r="C74" s="308"/>
      <c r="D74" s="113">
        <v>3.5764579654424748E-2</v>
      </c>
      <c r="E74" s="115">
        <v>16</v>
      </c>
      <c r="F74" s="114">
        <v>14</v>
      </c>
      <c r="G74" s="114">
        <v>12</v>
      </c>
      <c r="H74" s="114">
        <v>12</v>
      </c>
      <c r="I74" s="140">
        <v>15</v>
      </c>
      <c r="J74" s="115">
        <v>1</v>
      </c>
      <c r="K74" s="116">
        <v>6.666666666666667</v>
      </c>
    </row>
    <row r="75" spans="1:11" ht="14.1" customHeight="1" x14ac:dyDescent="0.2">
      <c r="A75" s="306" t="s">
        <v>313</v>
      </c>
      <c r="B75" s="307" t="s">
        <v>314</v>
      </c>
      <c r="C75" s="308"/>
      <c r="D75" s="113">
        <v>2.0296398953886046</v>
      </c>
      <c r="E75" s="115">
        <v>908</v>
      </c>
      <c r="F75" s="114">
        <v>1134</v>
      </c>
      <c r="G75" s="114">
        <v>888</v>
      </c>
      <c r="H75" s="114">
        <v>1152</v>
      </c>
      <c r="I75" s="140">
        <v>855</v>
      </c>
      <c r="J75" s="115">
        <v>53</v>
      </c>
      <c r="K75" s="116">
        <v>6.1988304093567255</v>
      </c>
    </row>
    <row r="76" spans="1:11" ht="14.1" customHeight="1" x14ac:dyDescent="0.2">
      <c r="A76" s="306">
        <v>91</v>
      </c>
      <c r="B76" s="307" t="s">
        <v>315</v>
      </c>
      <c r="C76" s="308"/>
      <c r="D76" s="113">
        <v>5.1411583253235575E-2</v>
      </c>
      <c r="E76" s="115">
        <v>23</v>
      </c>
      <c r="F76" s="114">
        <v>27</v>
      </c>
      <c r="G76" s="114">
        <v>27</v>
      </c>
      <c r="H76" s="114">
        <v>23</v>
      </c>
      <c r="I76" s="140">
        <v>20</v>
      </c>
      <c r="J76" s="115">
        <v>3</v>
      </c>
      <c r="K76" s="116">
        <v>15</v>
      </c>
    </row>
    <row r="77" spans="1:11" ht="14.1" customHeight="1" x14ac:dyDescent="0.2">
      <c r="A77" s="306">
        <v>92</v>
      </c>
      <c r="B77" s="307" t="s">
        <v>316</v>
      </c>
      <c r="C77" s="308"/>
      <c r="D77" s="113">
        <v>0.25482263003777633</v>
      </c>
      <c r="E77" s="115">
        <v>114</v>
      </c>
      <c r="F77" s="114">
        <v>131</v>
      </c>
      <c r="G77" s="114">
        <v>120</v>
      </c>
      <c r="H77" s="114">
        <v>121</v>
      </c>
      <c r="I77" s="140">
        <v>111</v>
      </c>
      <c r="J77" s="115">
        <v>3</v>
      </c>
      <c r="K77" s="116">
        <v>2.7027027027027026</v>
      </c>
    </row>
    <row r="78" spans="1:11" ht="14.1" customHeight="1" x14ac:dyDescent="0.2">
      <c r="A78" s="306">
        <v>93</v>
      </c>
      <c r="B78" s="307" t="s">
        <v>317</v>
      </c>
      <c r="C78" s="308"/>
      <c r="D78" s="113">
        <v>0.12070545633368353</v>
      </c>
      <c r="E78" s="115">
        <v>54</v>
      </c>
      <c r="F78" s="114">
        <v>55</v>
      </c>
      <c r="G78" s="114">
        <v>52</v>
      </c>
      <c r="H78" s="114">
        <v>57</v>
      </c>
      <c r="I78" s="140">
        <v>57</v>
      </c>
      <c r="J78" s="115">
        <v>-3</v>
      </c>
      <c r="K78" s="116">
        <v>-5.2631578947368425</v>
      </c>
    </row>
    <row r="79" spans="1:11" ht="14.1" customHeight="1" x14ac:dyDescent="0.2">
      <c r="A79" s="306">
        <v>94</v>
      </c>
      <c r="B79" s="307" t="s">
        <v>318</v>
      </c>
      <c r="C79" s="308"/>
      <c r="D79" s="113">
        <v>0.46046896305071866</v>
      </c>
      <c r="E79" s="115">
        <v>206</v>
      </c>
      <c r="F79" s="114">
        <v>233</v>
      </c>
      <c r="G79" s="114">
        <v>226</v>
      </c>
      <c r="H79" s="114">
        <v>183</v>
      </c>
      <c r="I79" s="140">
        <v>214</v>
      </c>
      <c r="J79" s="115">
        <v>-8</v>
      </c>
      <c r="K79" s="116">
        <v>-3.7383177570093458</v>
      </c>
    </row>
    <row r="80" spans="1:11" ht="14.1" customHeight="1" x14ac:dyDescent="0.2">
      <c r="A80" s="306" t="s">
        <v>319</v>
      </c>
      <c r="B80" s="307" t="s">
        <v>320</v>
      </c>
      <c r="C80" s="308"/>
      <c r="D80" s="113">
        <v>1.1176431142007734E-2</v>
      </c>
      <c r="E80" s="115">
        <v>5</v>
      </c>
      <c r="F80" s="114">
        <v>4</v>
      </c>
      <c r="G80" s="114">
        <v>5</v>
      </c>
      <c r="H80" s="114">
        <v>4</v>
      </c>
      <c r="I80" s="140">
        <v>4</v>
      </c>
      <c r="J80" s="115">
        <v>1</v>
      </c>
      <c r="K80" s="116">
        <v>25</v>
      </c>
    </row>
    <row r="81" spans="1:11" ht="14.1" customHeight="1" x14ac:dyDescent="0.2">
      <c r="A81" s="310" t="s">
        <v>321</v>
      </c>
      <c r="B81" s="311" t="s">
        <v>334</v>
      </c>
      <c r="C81" s="312"/>
      <c r="D81" s="125">
        <v>4.1933969644813018</v>
      </c>
      <c r="E81" s="143">
        <v>1876</v>
      </c>
      <c r="F81" s="144">
        <v>1938</v>
      </c>
      <c r="G81" s="144">
        <v>1936</v>
      </c>
      <c r="H81" s="144">
        <v>1971</v>
      </c>
      <c r="I81" s="145">
        <v>1916</v>
      </c>
      <c r="J81" s="143">
        <v>-40</v>
      </c>
      <c r="K81" s="146">
        <v>-2.0876826722338206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12666</v>
      </c>
      <c r="G12" s="536">
        <v>9598</v>
      </c>
      <c r="H12" s="536">
        <v>16481</v>
      </c>
      <c r="I12" s="536">
        <v>10803</v>
      </c>
      <c r="J12" s="537">
        <v>12352</v>
      </c>
      <c r="K12" s="538">
        <v>314</v>
      </c>
      <c r="L12" s="349">
        <v>2.5420984455958551</v>
      </c>
    </row>
    <row r="13" spans="1:17" s="110" customFormat="1" ht="15" customHeight="1" x14ac:dyDescent="0.2">
      <c r="A13" s="350" t="s">
        <v>345</v>
      </c>
      <c r="B13" s="351" t="s">
        <v>346</v>
      </c>
      <c r="C13" s="347"/>
      <c r="D13" s="347"/>
      <c r="E13" s="348"/>
      <c r="F13" s="536">
        <v>7512</v>
      </c>
      <c r="G13" s="536">
        <v>5092</v>
      </c>
      <c r="H13" s="536">
        <v>9437</v>
      </c>
      <c r="I13" s="536">
        <v>6485</v>
      </c>
      <c r="J13" s="537">
        <v>7494</v>
      </c>
      <c r="K13" s="538">
        <v>18</v>
      </c>
      <c r="L13" s="349">
        <v>0.24019215372297839</v>
      </c>
    </row>
    <row r="14" spans="1:17" s="110" customFormat="1" ht="22.5" customHeight="1" x14ac:dyDescent="0.2">
      <c r="A14" s="350"/>
      <c r="B14" s="351" t="s">
        <v>347</v>
      </c>
      <c r="C14" s="347"/>
      <c r="D14" s="347"/>
      <c r="E14" s="348"/>
      <c r="F14" s="536">
        <v>5154</v>
      </c>
      <c r="G14" s="536">
        <v>4506</v>
      </c>
      <c r="H14" s="536">
        <v>7044</v>
      </c>
      <c r="I14" s="536">
        <v>4318</v>
      </c>
      <c r="J14" s="537">
        <v>4858</v>
      </c>
      <c r="K14" s="538">
        <v>296</v>
      </c>
      <c r="L14" s="349">
        <v>6.0930424042815972</v>
      </c>
    </row>
    <row r="15" spans="1:17" s="110" customFormat="1" ht="15" customHeight="1" x14ac:dyDescent="0.2">
      <c r="A15" s="350" t="s">
        <v>348</v>
      </c>
      <c r="B15" s="351" t="s">
        <v>108</v>
      </c>
      <c r="C15" s="347"/>
      <c r="D15" s="347"/>
      <c r="E15" s="348"/>
      <c r="F15" s="536">
        <v>3013</v>
      </c>
      <c r="G15" s="536">
        <v>2494</v>
      </c>
      <c r="H15" s="536">
        <v>7021</v>
      </c>
      <c r="I15" s="536">
        <v>2614</v>
      </c>
      <c r="J15" s="537">
        <v>2864</v>
      </c>
      <c r="K15" s="538">
        <v>149</v>
      </c>
      <c r="L15" s="349">
        <v>5.2025139664804465</v>
      </c>
    </row>
    <row r="16" spans="1:17" s="110" customFormat="1" ht="15" customHeight="1" x14ac:dyDescent="0.2">
      <c r="A16" s="350"/>
      <c r="B16" s="351" t="s">
        <v>109</v>
      </c>
      <c r="C16" s="347"/>
      <c r="D16" s="347"/>
      <c r="E16" s="348"/>
      <c r="F16" s="536">
        <v>8210</v>
      </c>
      <c r="G16" s="536">
        <v>6255</v>
      </c>
      <c r="H16" s="536">
        <v>8209</v>
      </c>
      <c r="I16" s="536">
        <v>7189</v>
      </c>
      <c r="J16" s="537">
        <v>8112</v>
      </c>
      <c r="K16" s="538">
        <v>98</v>
      </c>
      <c r="L16" s="349">
        <v>1.208086785009862</v>
      </c>
    </row>
    <row r="17" spans="1:12" s="110" customFormat="1" ht="15" customHeight="1" x14ac:dyDescent="0.2">
      <c r="A17" s="350"/>
      <c r="B17" s="351" t="s">
        <v>110</v>
      </c>
      <c r="C17" s="347"/>
      <c r="D17" s="347"/>
      <c r="E17" s="348"/>
      <c r="F17" s="536">
        <v>1269</v>
      </c>
      <c r="G17" s="536">
        <v>747</v>
      </c>
      <c r="H17" s="536">
        <v>1121</v>
      </c>
      <c r="I17" s="536">
        <v>869</v>
      </c>
      <c r="J17" s="537">
        <v>1219</v>
      </c>
      <c r="K17" s="538">
        <v>50</v>
      </c>
      <c r="L17" s="349">
        <v>4.1017227235438884</v>
      </c>
    </row>
    <row r="18" spans="1:12" s="110" customFormat="1" ht="15" customHeight="1" x14ac:dyDescent="0.2">
      <c r="A18" s="350"/>
      <c r="B18" s="351" t="s">
        <v>111</v>
      </c>
      <c r="C18" s="347"/>
      <c r="D18" s="347"/>
      <c r="E18" s="348"/>
      <c r="F18" s="536">
        <v>174</v>
      </c>
      <c r="G18" s="536">
        <v>102</v>
      </c>
      <c r="H18" s="536">
        <v>130</v>
      </c>
      <c r="I18" s="536">
        <v>131</v>
      </c>
      <c r="J18" s="537">
        <v>157</v>
      </c>
      <c r="K18" s="538">
        <v>17</v>
      </c>
      <c r="L18" s="349">
        <v>10.828025477707007</v>
      </c>
    </row>
    <row r="19" spans="1:12" s="110" customFormat="1" ht="15" customHeight="1" x14ac:dyDescent="0.2">
      <c r="A19" s="118" t="s">
        <v>113</v>
      </c>
      <c r="B19" s="119" t="s">
        <v>181</v>
      </c>
      <c r="C19" s="347"/>
      <c r="D19" s="347"/>
      <c r="E19" s="348"/>
      <c r="F19" s="536">
        <v>8329</v>
      </c>
      <c r="G19" s="536">
        <v>5742</v>
      </c>
      <c r="H19" s="536">
        <v>11817</v>
      </c>
      <c r="I19" s="536">
        <v>7131</v>
      </c>
      <c r="J19" s="537">
        <v>8427</v>
      </c>
      <c r="K19" s="538">
        <v>-98</v>
      </c>
      <c r="L19" s="349">
        <v>-1.1629286816186069</v>
      </c>
    </row>
    <row r="20" spans="1:12" s="110" customFormat="1" ht="15" customHeight="1" x14ac:dyDescent="0.2">
      <c r="A20" s="118"/>
      <c r="B20" s="119" t="s">
        <v>182</v>
      </c>
      <c r="C20" s="347"/>
      <c r="D20" s="347"/>
      <c r="E20" s="348"/>
      <c r="F20" s="536">
        <v>4337</v>
      </c>
      <c r="G20" s="536">
        <v>3856</v>
      </c>
      <c r="H20" s="536">
        <v>4664</v>
      </c>
      <c r="I20" s="536">
        <v>3672</v>
      </c>
      <c r="J20" s="537">
        <v>3925</v>
      </c>
      <c r="K20" s="538">
        <v>412</v>
      </c>
      <c r="L20" s="349">
        <v>10.496815286624203</v>
      </c>
    </row>
    <row r="21" spans="1:12" s="110" customFormat="1" ht="15" customHeight="1" x14ac:dyDescent="0.2">
      <c r="A21" s="118" t="s">
        <v>113</v>
      </c>
      <c r="B21" s="119" t="s">
        <v>116</v>
      </c>
      <c r="C21" s="347"/>
      <c r="D21" s="347"/>
      <c r="E21" s="348"/>
      <c r="F21" s="536">
        <v>10298</v>
      </c>
      <c r="G21" s="536">
        <v>7791</v>
      </c>
      <c r="H21" s="536">
        <v>13840</v>
      </c>
      <c r="I21" s="536">
        <v>8453</v>
      </c>
      <c r="J21" s="537">
        <v>10136</v>
      </c>
      <c r="K21" s="538">
        <v>162</v>
      </c>
      <c r="L21" s="349">
        <v>1.5982636148382006</v>
      </c>
    </row>
    <row r="22" spans="1:12" s="110" customFormat="1" ht="15" customHeight="1" x14ac:dyDescent="0.2">
      <c r="A22" s="118"/>
      <c r="B22" s="119" t="s">
        <v>117</v>
      </c>
      <c r="C22" s="347"/>
      <c r="D22" s="347"/>
      <c r="E22" s="348"/>
      <c r="F22" s="536">
        <v>2355</v>
      </c>
      <c r="G22" s="536">
        <v>1799</v>
      </c>
      <c r="H22" s="536">
        <v>2627</v>
      </c>
      <c r="I22" s="536">
        <v>2341</v>
      </c>
      <c r="J22" s="537">
        <v>2200</v>
      </c>
      <c r="K22" s="538">
        <v>155</v>
      </c>
      <c r="L22" s="349">
        <v>7.0454545454545459</v>
      </c>
    </row>
    <row r="23" spans="1:12" s="110" customFormat="1" ht="15" customHeight="1" x14ac:dyDescent="0.2">
      <c r="A23" s="352" t="s">
        <v>348</v>
      </c>
      <c r="B23" s="353" t="s">
        <v>193</v>
      </c>
      <c r="C23" s="354"/>
      <c r="D23" s="354"/>
      <c r="E23" s="355"/>
      <c r="F23" s="539">
        <v>441</v>
      </c>
      <c r="G23" s="539">
        <v>501</v>
      </c>
      <c r="H23" s="539">
        <v>3371</v>
      </c>
      <c r="I23" s="539">
        <v>232</v>
      </c>
      <c r="J23" s="540">
        <v>303</v>
      </c>
      <c r="K23" s="541">
        <v>138</v>
      </c>
      <c r="L23" s="356">
        <v>45.544554455445542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37.799999999999997</v>
      </c>
      <c r="G25" s="542">
        <v>43.3</v>
      </c>
      <c r="H25" s="542">
        <v>45.8</v>
      </c>
      <c r="I25" s="542">
        <v>46.1</v>
      </c>
      <c r="J25" s="542">
        <v>39</v>
      </c>
      <c r="K25" s="543" t="s">
        <v>350</v>
      </c>
      <c r="L25" s="364">
        <v>-1.2000000000000028</v>
      </c>
    </row>
    <row r="26" spans="1:12" s="110" customFormat="1" ht="15" customHeight="1" x14ac:dyDescent="0.2">
      <c r="A26" s="365" t="s">
        <v>105</v>
      </c>
      <c r="B26" s="366" t="s">
        <v>346</v>
      </c>
      <c r="C26" s="362"/>
      <c r="D26" s="362"/>
      <c r="E26" s="363"/>
      <c r="F26" s="542">
        <v>35.9</v>
      </c>
      <c r="G26" s="542">
        <v>41.8</v>
      </c>
      <c r="H26" s="542">
        <v>42.4</v>
      </c>
      <c r="I26" s="542">
        <v>44.6</v>
      </c>
      <c r="J26" s="544">
        <v>36.4</v>
      </c>
      <c r="K26" s="543" t="s">
        <v>350</v>
      </c>
      <c r="L26" s="364">
        <v>-0.5</v>
      </c>
    </row>
    <row r="27" spans="1:12" s="110" customFormat="1" ht="15" customHeight="1" x14ac:dyDescent="0.2">
      <c r="A27" s="365"/>
      <c r="B27" s="366" t="s">
        <v>347</v>
      </c>
      <c r="C27" s="362"/>
      <c r="D27" s="362"/>
      <c r="E27" s="363"/>
      <c r="F27" s="542">
        <v>40.6</v>
      </c>
      <c r="G27" s="542">
        <v>45.1</v>
      </c>
      <c r="H27" s="542">
        <v>50.1</v>
      </c>
      <c r="I27" s="542">
        <v>48.3</v>
      </c>
      <c r="J27" s="542">
        <v>43</v>
      </c>
      <c r="K27" s="543" t="s">
        <v>350</v>
      </c>
      <c r="L27" s="364">
        <v>-2.3999999999999986</v>
      </c>
    </row>
    <row r="28" spans="1:12" s="110" customFormat="1" ht="15" customHeight="1" x14ac:dyDescent="0.2">
      <c r="A28" s="365" t="s">
        <v>113</v>
      </c>
      <c r="B28" s="366" t="s">
        <v>108</v>
      </c>
      <c r="C28" s="362"/>
      <c r="D28" s="362"/>
      <c r="E28" s="363"/>
      <c r="F28" s="542">
        <v>50.4</v>
      </c>
      <c r="G28" s="542">
        <v>54.7</v>
      </c>
      <c r="H28" s="542">
        <v>55.8</v>
      </c>
      <c r="I28" s="542">
        <v>58</v>
      </c>
      <c r="J28" s="542">
        <v>51.6</v>
      </c>
      <c r="K28" s="543" t="s">
        <v>350</v>
      </c>
      <c r="L28" s="364">
        <v>-1.2000000000000028</v>
      </c>
    </row>
    <row r="29" spans="1:12" s="110" customFormat="1" ht="11.25" x14ac:dyDescent="0.2">
      <c r="A29" s="365"/>
      <c r="B29" s="366" t="s">
        <v>109</v>
      </c>
      <c r="C29" s="362"/>
      <c r="D29" s="362"/>
      <c r="E29" s="363"/>
      <c r="F29" s="542">
        <v>35.5</v>
      </c>
      <c r="G29" s="542">
        <v>40.700000000000003</v>
      </c>
      <c r="H29" s="542">
        <v>42.3</v>
      </c>
      <c r="I29" s="542">
        <v>43.5</v>
      </c>
      <c r="J29" s="544">
        <v>37.1</v>
      </c>
      <c r="K29" s="543" t="s">
        <v>350</v>
      </c>
      <c r="L29" s="364">
        <v>-1.6000000000000014</v>
      </c>
    </row>
    <row r="30" spans="1:12" s="110" customFormat="1" ht="15" customHeight="1" x14ac:dyDescent="0.2">
      <c r="A30" s="365"/>
      <c r="B30" s="366" t="s">
        <v>110</v>
      </c>
      <c r="C30" s="362"/>
      <c r="D30" s="362"/>
      <c r="E30" s="363"/>
      <c r="F30" s="542">
        <v>26</v>
      </c>
      <c r="G30" s="542">
        <v>34.700000000000003</v>
      </c>
      <c r="H30" s="542">
        <v>40.799999999999997</v>
      </c>
      <c r="I30" s="542">
        <v>34.9</v>
      </c>
      <c r="J30" s="542">
        <v>26.2</v>
      </c>
      <c r="K30" s="543" t="s">
        <v>350</v>
      </c>
      <c r="L30" s="364">
        <v>-0.19999999999999929</v>
      </c>
    </row>
    <row r="31" spans="1:12" s="110" customFormat="1" ht="15" customHeight="1" x14ac:dyDescent="0.2">
      <c r="A31" s="365"/>
      <c r="B31" s="366" t="s">
        <v>111</v>
      </c>
      <c r="C31" s="362"/>
      <c r="D31" s="362"/>
      <c r="E31" s="363"/>
      <c r="F31" s="542">
        <v>39.700000000000003</v>
      </c>
      <c r="G31" s="542">
        <v>42.2</v>
      </c>
      <c r="H31" s="542">
        <v>39.200000000000003</v>
      </c>
      <c r="I31" s="542">
        <v>38.200000000000003</v>
      </c>
      <c r="J31" s="542">
        <v>35</v>
      </c>
      <c r="K31" s="543" t="s">
        <v>350</v>
      </c>
      <c r="L31" s="364">
        <v>4.7000000000000028</v>
      </c>
    </row>
    <row r="32" spans="1:12" s="110" customFormat="1" ht="15" customHeight="1" x14ac:dyDescent="0.2">
      <c r="A32" s="367" t="s">
        <v>113</v>
      </c>
      <c r="B32" s="368" t="s">
        <v>181</v>
      </c>
      <c r="C32" s="362"/>
      <c r="D32" s="362"/>
      <c r="E32" s="363"/>
      <c r="F32" s="542">
        <v>34.200000000000003</v>
      </c>
      <c r="G32" s="542">
        <v>39.1</v>
      </c>
      <c r="H32" s="542">
        <v>42.2</v>
      </c>
      <c r="I32" s="542">
        <v>44.1</v>
      </c>
      <c r="J32" s="544">
        <v>35.9</v>
      </c>
      <c r="K32" s="543" t="s">
        <v>350</v>
      </c>
      <c r="L32" s="364">
        <v>-1.6999999999999957</v>
      </c>
    </row>
    <row r="33" spans="1:12" s="110" customFormat="1" ht="15" customHeight="1" x14ac:dyDescent="0.2">
      <c r="A33" s="367"/>
      <c r="B33" s="368" t="s">
        <v>182</v>
      </c>
      <c r="C33" s="362"/>
      <c r="D33" s="362"/>
      <c r="E33" s="363"/>
      <c r="F33" s="542">
        <v>44.3</v>
      </c>
      <c r="G33" s="542">
        <v>49.1</v>
      </c>
      <c r="H33" s="542">
        <v>51.8</v>
      </c>
      <c r="I33" s="542">
        <v>49.8</v>
      </c>
      <c r="J33" s="542">
        <v>45.4</v>
      </c>
      <c r="K33" s="543" t="s">
        <v>350</v>
      </c>
      <c r="L33" s="364">
        <v>-1.1000000000000014</v>
      </c>
    </row>
    <row r="34" spans="1:12" s="369" customFormat="1" ht="15" customHeight="1" x14ac:dyDescent="0.2">
      <c r="A34" s="367" t="s">
        <v>113</v>
      </c>
      <c r="B34" s="368" t="s">
        <v>116</v>
      </c>
      <c r="C34" s="362"/>
      <c r="D34" s="362"/>
      <c r="E34" s="363"/>
      <c r="F34" s="542">
        <v>34.1</v>
      </c>
      <c r="G34" s="542">
        <v>40.799999999999997</v>
      </c>
      <c r="H34" s="542">
        <v>43</v>
      </c>
      <c r="I34" s="542">
        <v>42.6</v>
      </c>
      <c r="J34" s="542">
        <v>35.700000000000003</v>
      </c>
      <c r="K34" s="543" t="s">
        <v>350</v>
      </c>
      <c r="L34" s="364">
        <v>-1.6000000000000014</v>
      </c>
    </row>
    <row r="35" spans="1:12" s="369" customFormat="1" ht="11.25" x14ac:dyDescent="0.2">
      <c r="A35" s="370"/>
      <c r="B35" s="371" t="s">
        <v>117</v>
      </c>
      <c r="C35" s="372"/>
      <c r="D35" s="372"/>
      <c r="E35" s="373"/>
      <c r="F35" s="545">
        <v>53.2</v>
      </c>
      <c r="G35" s="545">
        <v>54.2</v>
      </c>
      <c r="H35" s="545">
        <v>57.8</v>
      </c>
      <c r="I35" s="545">
        <v>58.5</v>
      </c>
      <c r="J35" s="546">
        <v>54</v>
      </c>
      <c r="K35" s="547" t="s">
        <v>350</v>
      </c>
      <c r="L35" s="374">
        <v>-0.79999999999999716</v>
      </c>
    </row>
    <row r="36" spans="1:12" s="369" customFormat="1" ht="15.95" customHeight="1" x14ac:dyDescent="0.2">
      <c r="A36" s="375" t="s">
        <v>351</v>
      </c>
      <c r="B36" s="376"/>
      <c r="C36" s="377"/>
      <c r="D36" s="376"/>
      <c r="E36" s="378"/>
      <c r="F36" s="548">
        <v>12134</v>
      </c>
      <c r="G36" s="548">
        <v>8974</v>
      </c>
      <c r="H36" s="548">
        <v>12343</v>
      </c>
      <c r="I36" s="548">
        <v>10483</v>
      </c>
      <c r="J36" s="548">
        <v>11908</v>
      </c>
      <c r="K36" s="549">
        <v>226</v>
      </c>
      <c r="L36" s="380">
        <v>1.8978837756130333</v>
      </c>
    </row>
    <row r="37" spans="1:12" s="369" customFormat="1" ht="15.95" customHeight="1" x14ac:dyDescent="0.2">
      <c r="A37" s="381"/>
      <c r="B37" s="382" t="s">
        <v>113</v>
      </c>
      <c r="C37" s="382" t="s">
        <v>352</v>
      </c>
      <c r="D37" s="382"/>
      <c r="E37" s="383"/>
      <c r="F37" s="548">
        <v>4582</v>
      </c>
      <c r="G37" s="548">
        <v>3889</v>
      </c>
      <c r="H37" s="548">
        <v>5649</v>
      </c>
      <c r="I37" s="548">
        <v>4829</v>
      </c>
      <c r="J37" s="548">
        <v>4647</v>
      </c>
      <c r="K37" s="549">
        <v>-65</v>
      </c>
      <c r="L37" s="380">
        <v>-1.398751882935227</v>
      </c>
    </row>
    <row r="38" spans="1:12" s="369" customFormat="1" ht="15.95" customHeight="1" x14ac:dyDescent="0.2">
      <c r="A38" s="381"/>
      <c r="B38" s="384" t="s">
        <v>105</v>
      </c>
      <c r="C38" s="384" t="s">
        <v>106</v>
      </c>
      <c r="D38" s="385"/>
      <c r="E38" s="383"/>
      <c r="F38" s="548">
        <v>7241</v>
      </c>
      <c r="G38" s="548">
        <v>4796</v>
      </c>
      <c r="H38" s="548">
        <v>6981</v>
      </c>
      <c r="I38" s="548">
        <v>6333</v>
      </c>
      <c r="J38" s="550">
        <v>7242</v>
      </c>
      <c r="K38" s="549">
        <v>-1</v>
      </c>
      <c r="L38" s="380">
        <v>-1.3808340237503451E-2</v>
      </c>
    </row>
    <row r="39" spans="1:12" s="369" customFormat="1" ht="15.95" customHeight="1" x14ac:dyDescent="0.2">
      <c r="A39" s="381"/>
      <c r="B39" s="385"/>
      <c r="C39" s="382" t="s">
        <v>353</v>
      </c>
      <c r="D39" s="385"/>
      <c r="E39" s="383"/>
      <c r="F39" s="548">
        <v>2596</v>
      </c>
      <c r="G39" s="548">
        <v>2003</v>
      </c>
      <c r="H39" s="548">
        <v>2963</v>
      </c>
      <c r="I39" s="548">
        <v>2824</v>
      </c>
      <c r="J39" s="548">
        <v>2639</v>
      </c>
      <c r="K39" s="549">
        <v>-43</v>
      </c>
      <c r="L39" s="380">
        <v>-1.6294050776809397</v>
      </c>
    </row>
    <row r="40" spans="1:12" s="369" customFormat="1" ht="15.95" customHeight="1" x14ac:dyDescent="0.2">
      <c r="A40" s="381"/>
      <c r="B40" s="384"/>
      <c r="C40" s="384" t="s">
        <v>107</v>
      </c>
      <c r="D40" s="385"/>
      <c r="E40" s="383"/>
      <c r="F40" s="548">
        <v>4893</v>
      </c>
      <c r="G40" s="548">
        <v>4178</v>
      </c>
      <c r="H40" s="548">
        <v>5362</v>
      </c>
      <c r="I40" s="548">
        <v>4150</v>
      </c>
      <c r="J40" s="548">
        <v>4666</v>
      </c>
      <c r="K40" s="549">
        <v>227</v>
      </c>
      <c r="L40" s="380">
        <v>4.8649807115302188</v>
      </c>
    </row>
    <row r="41" spans="1:12" s="369" customFormat="1" ht="24" customHeight="1" x14ac:dyDescent="0.2">
      <c r="A41" s="381"/>
      <c r="B41" s="385"/>
      <c r="C41" s="382" t="s">
        <v>353</v>
      </c>
      <c r="D41" s="385"/>
      <c r="E41" s="383"/>
      <c r="F41" s="548">
        <v>1986</v>
      </c>
      <c r="G41" s="548">
        <v>1886</v>
      </c>
      <c r="H41" s="548">
        <v>2686</v>
      </c>
      <c r="I41" s="548">
        <v>2005</v>
      </c>
      <c r="J41" s="550">
        <v>2008</v>
      </c>
      <c r="K41" s="549">
        <v>-22</v>
      </c>
      <c r="L41" s="380">
        <v>-1.095617529880478</v>
      </c>
    </row>
    <row r="42" spans="1:12" s="110" customFormat="1" ht="15" customHeight="1" x14ac:dyDescent="0.2">
      <c r="A42" s="381"/>
      <c r="B42" s="384" t="s">
        <v>113</v>
      </c>
      <c r="C42" s="384" t="s">
        <v>354</v>
      </c>
      <c r="D42" s="385"/>
      <c r="E42" s="383"/>
      <c r="F42" s="548">
        <v>2599</v>
      </c>
      <c r="G42" s="548">
        <v>1995</v>
      </c>
      <c r="H42" s="548">
        <v>3336</v>
      </c>
      <c r="I42" s="548">
        <v>2409</v>
      </c>
      <c r="J42" s="548">
        <v>2532</v>
      </c>
      <c r="K42" s="549">
        <v>67</v>
      </c>
      <c r="L42" s="380">
        <v>2.6461295418641391</v>
      </c>
    </row>
    <row r="43" spans="1:12" s="110" customFormat="1" ht="15" customHeight="1" x14ac:dyDescent="0.2">
      <c r="A43" s="381"/>
      <c r="B43" s="385"/>
      <c r="C43" s="382" t="s">
        <v>353</v>
      </c>
      <c r="D43" s="385"/>
      <c r="E43" s="383"/>
      <c r="F43" s="548">
        <v>1310</v>
      </c>
      <c r="G43" s="548">
        <v>1091</v>
      </c>
      <c r="H43" s="548">
        <v>1861</v>
      </c>
      <c r="I43" s="548">
        <v>1397</v>
      </c>
      <c r="J43" s="548">
        <v>1306</v>
      </c>
      <c r="K43" s="549">
        <v>4</v>
      </c>
      <c r="L43" s="380">
        <v>0.30627871362940273</v>
      </c>
    </row>
    <row r="44" spans="1:12" s="110" customFormat="1" ht="15" customHeight="1" x14ac:dyDescent="0.2">
      <c r="A44" s="381"/>
      <c r="B44" s="384"/>
      <c r="C44" s="366" t="s">
        <v>109</v>
      </c>
      <c r="D44" s="385"/>
      <c r="E44" s="383"/>
      <c r="F44" s="548">
        <v>8096</v>
      </c>
      <c r="G44" s="548">
        <v>6134</v>
      </c>
      <c r="H44" s="548">
        <v>7758</v>
      </c>
      <c r="I44" s="548">
        <v>7080</v>
      </c>
      <c r="J44" s="550">
        <v>8003</v>
      </c>
      <c r="K44" s="549">
        <v>93</v>
      </c>
      <c r="L44" s="380">
        <v>1.1620642259152818</v>
      </c>
    </row>
    <row r="45" spans="1:12" s="110" customFormat="1" ht="15" customHeight="1" x14ac:dyDescent="0.2">
      <c r="A45" s="381"/>
      <c r="B45" s="385"/>
      <c r="C45" s="382" t="s">
        <v>353</v>
      </c>
      <c r="D45" s="385"/>
      <c r="E45" s="383"/>
      <c r="F45" s="548">
        <v>2874</v>
      </c>
      <c r="G45" s="548">
        <v>2497</v>
      </c>
      <c r="H45" s="548">
        <v>3281</v>
      </c>
      <c r="I45" s="548">
        <v>3081</v>
      </c>
      <c r="J45" s="548">
        <v>2967</v>
      </c>
      <c r="K45" s="549">
        <v>-93</v>
      </c>
      <c r="L45" s="380">
        <v>-3.134479271991911</v>
      </c>
    </row>
    <row r="46" spans="1:12" s="110" customFormat="1" ht="15" customHeight="1" x14ac:dyDescent="0.2">
      <c r="A46" s="381"/>
      <c r="B46" s="384"/>
      <c r="C46" s="366" t="s">
        <v>110</v>
      </c>
      <c r="D46" s="385"/>
      <c r="E46" s="383"/>
      <c r="F46" s="548">
        <v>1265</v>
      </c>
      <c r="G46" s="548">
        <v>743</v>
      </c>
      <c r="H46" s="548">
        <v>1119</v>
      </c>
      <c r="I46" s="548">
        <v>863</v>
      </c>
      <c r="J46" s="548">
        <v>1216</v>
      </c>
      <c r="K46" s="549">
        <v>49</v>
      </c>
      <c r="L46" s="380">
        <v>4.0296052631578947</v>
      </c>
    </row>
    <row r="47" spans="1:12" s="110" customFormat="1" ht="15" customHeight="1" x14ac:dyDescent="0.2">
      <c r="A47" s="381"/>
      <c r="B47" s="385"/>
      <c r="C47" s="382" t="s">
        <v>353</v>
      </c>
      <c r="D47" s="385"/>
      <c r="E47" s="383"/>
      <c r="F47" s="548">
        <v>329</v>
      </c>
      <c r="G47" s="548">
        <v>258</v>
      </c>
      <c r="H47" s="548">
        <v>456</v>
      </c>
      <c r="I47" s="548">
        <v>301</v>
      </c>
      <c r="J47" s="550">
        <v>319</v>
      </c>
      <c r="K47" s="549">
        <v>10</v>
      </c>
      <c r="L47" s="380">
        <v>3.134796238244514</v>
      </c>
    </row>
    <row r="48" spans="1:12" s="110" customFormat="1" ht="15" customHeight="1" x14ac:dyDescent="0.2">
      <c r="A48" s="381"/>
      <c r="B48" s="385"/>
      <c r="C48" s="366" t="s">
        <v>111</v>
      </c>
      <c r="D48" s="386"/>
      <c r="E48" s="387"/>
      <c r="F48" s="548">
        <v>174</v>
      </c>
      <c r="G48" s="548">
        <v>102</v>
      </c>
      <c r="H48" s="548">
        <v>130</v>
      </c>
      <c r="I48" s="548">
        <v>131</v>
      </c>
      <c r="J48" s="548">
        <v>157</v>
      </c>
      <c r="K48" s="549">
        <v>17</v>
      </c>
      <c r="L48" s="380">
        <v>10.828025477707007</v>
      </c>
    </row>
    <row r="49" spans="1:12" s="110" customFormat="1" ht="15" customHeight="1" x14ac:dyDescent="0.2">
      <c r="A49" s="381"/>
      <c r="B49" s="385"/>
      <c r="C49" s="382" t="s">
        <v>353</v>
      </c>
      <c r="D49" s="385"/>
      <c r="E49" s="383"/>
      <c r="F49" s="548">
        <v>69</v>
      </c>
      <c r="G49" s="548">
        <v>43</v>
      </c>
      <c r="H49" s="548">
        <v>51</v>
      </c>
      <c r="I49" s="548">
        <v>50</v>
      </c>
      <c r="J49" s="548">
        <v>55</v>
      </c>
      <c r="K49" s="549">
        <v>14</v>
      </c>
      <c r="L49" s="380">
        <v>25.454545454545453</v>
      </c>
    </row>
    <row r="50" spans="1:12" s="110" customFormat="1" ht="15" customHeight="1" x14ac:dyDescent="0.2">
      <c r="A50" s="381"/>
      <c r="B50" s="384" t="s">
        <v>113</v>
      </c>
      <c r="C50" s="382" t="s">
        <v>181</v>
      </c>
      <c r="D50" s="385"/>
      <c r="E50" s="383"/>
      <c r="F50" s="548">
        <v>7820</v>
      </c>
      <c r="G50" s="548">
        <v>5159</v>
      </c>
      <c r="H50" s="548">
        <v>7811</v>
      </c>
      <c r="I50" s="548">
        <v>6843</v>
      </c>
      <c r="J50" s="550">
        <v>8022</v>
      </c>
      <c r="K50" s="549">
        <v>-202</v>
      </c>
      <c r="L50" s="380">
        <v>-2.518075292944403</v>
      </c>
    </row>
    <row r="51" spans="1:12" s="110" customFormat="1" ht="15" customHeight="1" x14ac:dyDescent="0.2">
      <c r="A51" s="381"/>
      <c r="B51" s="385"/>
      <c r="C51" s="382" t="s">
        <v>353</v>
      </c>
      <c r="D51" s="385"/>
      <c r="E51" s="383"/>
      <c r="F51" s="548">
        <v>2671</v>
      </c>
      <c r="G51" s="548">
        <v>2016</v>
      </c>
      <c r="H51" s="548">
        <v>3300</v>
      </c>
      <c r="I51" s="548">
        <v>3016</v>
      </c>
      <c r="J51" s="548">
        <v>2882</v>
      </c>
      <c r="K51" s="549">
        <v>-211</v>
      </c>
      <c r="L51" s="380">
        <v>-7.3213046495489245</v>
      </c>
    </row>
    <row r="52" spans="1:12" s="110" customFormat="1" ht="15" customHeight="1" x14ac:dyDescent="0.2">
      <c r="A52" s="381"/>
      <c r="B52" s="384"/>
      <c r="C52" s="382" t="s">
        <v>182</v>
      </c>
      <c r="D52" s="385"/>
      <c r="E52" s="383"/>
      <c r="F52" s="548">
        <v>4314</v>
      </c>
      <c r="G52" s="548">
        <v>3815</v>
      </c>
      <c r="H52" s="548">
        <v>4532</v>
      </c>
      <c r="I52" s="548">
        <v>3640</v>
      </c>
      <c r="J52" s="548">
        <v>3886</v>
      </c>
      <c r="K52" s="549">
        <v>428</v>
      </c>
      <c r="L52" s="380">
        <v>11.013896037056099</v>
      </c>
    </row>
    <row r="53" spans="1:12" s="269" customFormat="1" ht="11.25" customHeight="1" x14ac:dyDescent="0.2">
      <c r="A53" s="381"/>
      <c r="B53" s="385"/>
      <c r="C53" s="382" t="s">
        <v>353</v>
      </c>
      <c r="D53" s="385"/>
      <c r="E53" s="383"/>
      <c r="F53" s="548">
        <v>1911</v>
      </c>
      <c r="G53" s="548">
        <v>1873</v>
      </c>
      <c r="H53" s="548">
        <v>2349</v>
      </c>
      <c r="I53" s="548">
        <v>1813</v>
      </c>
      <c r="J53" s="550">
        <v>1765</v>
      </c>
      <c r="K53" s="549">
        <v>146</v>
      </c>
      <c r="L53" s="380">
        <v>8.2719546742209626</v>
      </c>
    </row>
    <row r="54" spans="1:12" s="151" customFormat="1" ht="12.75" customHeight="1" x14ac:dyDescent="0.2">
      <c r="A54" s="381"/>
      <c r="B54" s="384" t="s">
        <v>113</v>
      </c>
      <c r="C54" s="384" t="s">
        <v>116</v>
      </c>
      <c r="D54" s="385"/>
      <c r="E54" s="383"/>
      <c r="F54" s="548">
        <v>9812</v>
      </c>
      <c r="G54" s="548">
        <v>7239</v>
      </c>
      <c r="H54" s="548">
        <v>10015</v>
      </c>
      <c r="I54" s="548">
        <v>8180</v>
      </c>
      <c r="J54" s="548">
        <v>9739</v>
      </c>
      <c r="K54" s="549">
        <v>73</v>
      </c>
      <c r="L54" s="380">
        <v>0.74956361022692264</v>
      </c>
    </row>
    <row r="55" spans="1:12" ht="11.25" x14ac:dyDescent="0.2">
      <c r="A55" s="381"/>
      <c r="B55" s="385"/>
      <c r="C55" s="382" t="s">
        <v>353</v>
      </c>
      <c r="D55" s="385"/>
      <c r="E55" s="383"/>
      <c r="F55" s="548">
        <v>3350</v>
      </c>
      <c r="G55" s="548">
        <v>2951</v>
      </c>
      <c r="H55" s="548">
        <v>4306</v>
      </c>
      <c r="I55" s="548">
        <v>3484</v>
      </c>
      <c r="J55" s="548">
        <v>3480</v>
      </c>
      <c r="K55" s="549">
        <v>-130</v>
      </c>
      <c r="L55" s="380">
        <v>-3.735632183908046</v>
      </c>
    </row>
    <row r="56" spans="1:12" ht="14.25" customHeight="1" x14ac:dyDescent="0.2">
      <c r="A56" s="381"/>
      <c r="B56" s="385"/>
      <c r="C56" s="384" t="s">
        <v>117</v>
      </c>
      <c r="D56" s="385"/>
      <c r="E56" s="383"/>
      <c r="F56" s="548">
        <v>2310</v>
      </c>
      <c r="G56" s="548">
        <v>1727</v>
      </c>
      <c r="H56" s="548">
        <v>2317</v>
      </c>
      <c r="I56" s="548">
        <v>2294</v>
      </c>
      <c r="J56" s="548">
        <v>2153</v>
      </c>
      <c r="K56" s="549">
        <v>157</v>
      </c>
      <c r="L56" s="380">
        <v>7.2921504876915932</v>
      </c>
    </row>
    <row r="57" spans="1:12" ht="18.75" customHeight="1" x14ac:dyDescent="0.2">
      <c r="A57" s="388"/>
      <c r="B57" s="389"/>
      <c r="C57" s="390" t="s">
        <v>353</v>
      </c>
      <c r="D57" s="389"/>
      <c r="E57" s="391"/>
      <c r="F57" s="551">
        <v>1230</v>
      </c>
      <c r="G57" s="552">
        <v>936</v>
      </c>
      <c r="H57" s="552">
        <v>1339</v>
      </c>
      <c r="I57" s="552">
        <v>1343</v>
      </c>
      <c r="J57" s="552">
        <v>1163</v>
      </c>
      <c r="K57" s="553">
        <f t="shared" ref="K57" si="0">IF(OR(F57=".",J57=".")=TRUE,".",IF(OR(F57="*",J57="*")=TRUE,"*",IF(AND(F57="-",J57="-")=TRUE,"-",IF(AND(ISNUMBER(J57),ISNUMBER(F57))=TRUE,IF(F57-J57=0,0,F57-J57),IF(ISNUMBER(F57)=TRUE,F57,-J57)))))</f>
        <v>67</v>
      </c>
      <c r="L57" s="392">
        <f t="shared" ref="L57" si="1">IF(K57 =".",".",IF(K57 ="*","*",IF(K57="-","-",IF(K57=0,0,IF(OR(J57="-",J57=".",F57="-",F57=".")=TRUE,"X",IF(J57=0,"0,0",IF(ABS(K57*100/J57)&gt;250,".X",(K57*100/J57))))))))</f>
        <v>5.7609630266552019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12666</v>
      </c>
      <c r="E11" s="114">
        <v>9598</v>
      </c>
      <c r="F11" s="114">
        <v>16481</v>
      </c>
      <c r="G11" s="114">
        <v>10803</v>
      </c>
      <c r="H11" s="140">
        <v>12352</v>
      </c>
      <c r="I11" s="115">
        <v>314</v>
      </c>
      <c r="J11" s="116">
        <v>2.5420984455958551</v>
      </c>
    </row>
    <row r="12" spans="1:15" s="110" customFormat="1" ht="24.95" customHeight="1" x14ac:dyDescent="0.2">
      <c r="A12" s="193" t="s">
        <v>132</v>
      </c>
      <c r="B12" s="194" t="s">
        <v>133</v>
      </c>
      <c r="C12" s="113">
        <v>1.4290225801357965</v>
      </c>
      <c r="D12" s="115">
        <v>181</v>
      </c>
      <c r="E12" s="114">
        <v>111</v>
      </c>
      <c r="F12" s="114">
        <v>282</v>
      </c>
      <c r="G12" s="114">
        <v>158</v>
      </c>
      <c r="H12" s="140">
        <v>170</v>
      </c>
      <c r="I12" s="115">
        <v>11</v>
      </c>
      <c r="J12" s="116">
        <v>6.4705882352941178</v>
      </c>
    </row>
    <row r="13" spans="1:15" s="110" customFormat="1" ht="24.95" customHeight="1" x14ac:dyDescent="0.2">
      <c r="A13" s="193" t="s">
        <v>134</v>
      </c>
      <c r="B13" s="199" t="s">
        <v>214</v>
      </c>
      <c r="C13" s="113">
        <v>1.1211116374546028</v>
      </c>
      <c r="D13" s="115">
        <v>142</v>
      </c>
      <c r="E13" s="114">
        <v>81</v>
      </c>
      <c r="F13" s="114">
        <v>123</v>
      </c>
      <c r="G13" s="114">
        <v>73</v>
      </c>
      <c r="H13" s="140">
        <v>138</v>
      </c>
      <c r="I13" s="115">
        <v>4</v>
      </c>
      <c r="J13" s="116">
        <v>2.8985507246376812</v>
      </c>
    </row>
    <row r="14" spans="1:15" s="287" customFormat="1" ht="24.95" customHeight="1" x14ac:dyDescent="0.2">
      <c r="A14" s="193" t="s">
        <v>215</v>
      </c>
      <c r="B14" s="199" t="s">
        <v>137</v>
      </c>
      <c r="C14" s="113">
        <v>16.098215695562924</v>
      </c>
      <c r="D14" s="115">
        <v>2039</v>
      </c>
      <c r="E14" s="114">
        <v>1388</v>
      </c>
      <c r="F14" s="114">
        <v>2887</v>
      </c>
      <c r="G14" s="114">
        <v>1505</v>
      </c>
      <c r="H14" s="140">
        <v>2247</v>
      </c>
      <c r="I14" s="115">
        <v>-208</v>
      </c>
      <c r="J14" s="116">
        <v>-9.2567868268802851</v>
      </c>
      <c r="K14" s="110"/>
      <c r="L14" s="110"/>
      <c r="M14" s="110"/>
      <c r="N14" s="110"/>
      <c r="O14" s="110"/>
    </row>
    <row r="15" spans="1:15" s="110" customFormat="1" ht="24.95" customHeight="1" x14ac:dyDescent="0.2">
      <c r="A15" s="193" t="s">
        <v>216</v>
      </c>
      <c r="B15" s="199" t="s">
        <v>217</v>
      </c>
      <c r="C15" s="113">
        <v>4.7449865782409599</v>
      </c>
      <c r="D15" s="115">
        <v>601</v>
      </c>
      <c r="E15" s="114">
        <v>615</v>
      </c>
      <c r="F15" s="114">
        <v>758</v>
      </c>
      <c r="G15" s="114">
        <v>411</v>
      </c>
      <c r="H15" s="140">
        <v>639</v>
      </c>
      <c r="I15" s="115">
        <v>-38</v>
      </c>
      <c r="J15" s="116">
        <v>-5.9467918622848197</v>
      </c>
    </row>
    <row r="16" spans="1:15" s="287" customFormat="1" ht="24.95" customHeight="1" x14ac:dyDescent="0.2">
      <c r="A16" s="193" t="s">
        <v>218</v>
      </c>
      <c r="B16" s="199" t="s">
        <v>141</v>
      </c>
      <c r="C16" s="113">
        <v>7.8319911574293384</v>
      </c>
      <c r="D16" s="115">
        <v>992</v>
      </c>
      <c r="E16" s="114">
        <v>545</v>
      </c>
      <c r="F16" s="114">
        <v>1593</v>
      </c>
      <c r="G16" s="114">
        <v>816</v>
      </c>
      <c r="H16" s="140">
        <v>1255</v>
      </c>
      <c r="I16" s="115">
        <v>-263</v>
      </c>
      <c r="J16" s="116">
        <v>-20.95617529880478</v>
      </c>
      <c r="K16" s="110"/>
      <c r="L16" s="110"/>
      <c r="M16" s="110"/>
      <c r="N16" s="110"/>
      <c r="O16" s="110"/>
    </row>
    <row r="17" spans="1:15" s="110" customFormat="1" ht="24.95" customHeight="1" x14ac:dyDescent="0.2">
      <c r="A17" s="193" t="s">
        <v>142</v>
      </c>
      <c r="B17" s="199" t="s">
        <v>220</v>
      </c>
      <c r="C17" s="113">
        <v>3.521237959892626</v>
      </c>
      <c r="D17" s="115">
        <v>446</v>
      </c>
      <c r="E17" s="114">
        <v>228</v>
      </c>
      <c r="F17" s="114">
        <v>536</v>
      </c>
      <c r="G17" s="114">
        <v>278</v>
      </c>
      <c r="H17" s="140">
        <v>353</v>
      </c>
      <c r="I17" s="115">
        <v>93</v>
      </c>
      <c r="J17" s="116">
        <v>26.345609065155806</v>
      </c>
    </row>
    <row r="18" spans="1:15" s="287" customFormat="1" ht="24.95" customHeight="1" x14ac:dyDescent="0.2">
      <c r="A18" s="201" t="s">
        <v>144</v>
      </c>
      <c r="B18" s="202" t="s">
        <v>145</v>
      </c>
      <c r="C18" s="113">
        <v>7.5398705195010267</v>
      </c>
      <c r="D18" s="115">
        <v>955</v>
      </c>
      <c r="E18" s="114">
        <v>515</v>
      </c>
      <c r="F18" s="114">
        <v>1199</v>
      </c>
      <c r="G18" s="114">
        <v>830</v>
      </c>
      <c r="H18" s="140">
        <v>1048</v>
      </c>
      <c r="I18" s="115">
        <v>-93</v>
      </c>
      <c r="J18" s="116">
        <v>-8.8740458015267176</v>
      </c>
      <c r="K18" s="110"/>
      <c r="L18" s="110"/>
      <c r="M18" s="110"/>
      <c r="N18" s="110"/>
      <c r="O18" s="110"/>
    </row>
    <row r="19" spans="1:15" s="110" customFormat="1" ht="24.95" customHeight="1" x14ac:dyDescent="0.2">
      <c r="A19" s="193" t="s">
        <v>146</v>
      </c>
      <c r="B19" s="199" t="s">
        <v>147</v>
      </c>
      <c r="C19" s="113">
        <v>13.374388125690826</v>
      </c>
      <c r="D19" s="115">
        <v>1694</v>
      </c>
      <c r="E19" s="114">
        <v>1293</v>
      </c>
      <c r="F19" s="114">
        <v>2237</v>
      </c>
      <c r="G19" s="114">
        <v>1350</v>
      </c>
      <c r="H19" s="140">
        <v>1518</v>
      </c>
      <c r="I19" s="115">
        <v>176</v>
      </c>
      <c r="J19" s="116">
        <v>11.594202898550725</v>
      </c>
    </row>
    <row r="20" spans="1:15" s="287" customFormat="1" ht="24.95" customHeight="1" x14ac:dyDescent="0.2">
      <c r="A20" s="193" t="s">
        <v>148</v>
      </c>
      <c r="B20" s="199" t="s">
        <v>149</v>
      </c>
      <c r="C20" s="113">
        <v>5.3134375493447026</v>
      </c>
      <c r="D20" s="115">
        <v>673</v>
      </c>
      <c r="E20" s="114">
        <v>529</v>
      </c>
      <c r="F20" s="114">
        <v>821</v>
      </c>
      <c r="G20" s="114">
        <v>615</v>
      </c>
      <c r="H20" s="140">
        <v>798</v>
      </c>
      <c r="I20" s="115">
        <v>-125</v>
      </c>
      <c r="J20" s="116">
        <v>-15.664160401002507</v>
      </c>
      <c r="K20" s="110"/>
      <c r="L20" s="110"/>
      <c r="M20" s="110"/>
      <c r="N20" s="110"/>
      <c r="O20" s="110"/>
    </row>
    <row r="21" spans="1:15" s="110" customFormat="1" ht="24.95" customHeight="1" x14ac:dyDescent="0.2">
      <c r="A21" s="201" t="s">
        <v>150</v>
      </c>
      <c r="B21" s="202" t="s">
        <v>151</v>
      </c>
      <c r="C21" s="113">
        <v>5.5818727301436919</v>
      </c>
      <c r="D21" s="115">
        <v>707</v>
      </c>
      <c r="E21" s="114">
        <v>636</v>
      </c>
      <c r="F21" s="114">
        <v>868</v>
      </c>
      <c r="G21" s="114">
        <v>679</v>
      </c>
      <c r="H21" s="140">
        <v>647</v>
      </c>
      <c r="I21" s="115">
        <v>60</v>
      </c>
      <c r="J21" s="116">
        <v>9.2735703245749619</v>
      </c>
    </row>
    <row r="22" spans="1:15" s="110" customFormat="1" ht="24.95" customHeight="1" x14ac:dyDescent="0.2">
      <c r="A22" s="201" t="s">
        <v>152</v>
      </c>
      <c r="B22" s="199" t="s">
        <v>153</v>
      </c>
      <c r="C22" s="113">
        <v>4.1054792357492502</v>
      </c>
      <c r="D22" s="115">
        <v>520</v>
      </c>
      <c r="E22" s="114">
        <v>360</v>
      </c>
      <c r="F22" s="114">
        <v>491</v>
      </c>
      <c r="G22" s="114">
        <v>346</v>
      </c>
      <c r="H22" s="140">
        <v>407</v>
      </c>
      <c r="I22" s="115">
        <v>113</v>
      </c>
      <c r="J22" s="116">
        <v>27.764127764127764</v>
      </c>
    </row>
    <row r="23" spans="1:15" s="110" customFormat="1" ht="24.95" customHeight="1" x14ac:dyDescent="0.2">
      <c r="A23" s="193" t="s">
        <v>154</v>
      </c>
      <c r="B23" s="199" t="s">
        <v>155</v>
      </c>
      <c r="C23" s="113">
        <v>1.1053213327017211</v>
      </c>
      <c r="D23" s="115">
        <v>140</v>
      </c>
      <c r="E23" s="114">
        <v>87</v>
      </c>
      <c r="F23" s="114">
        <v>218</v>
      </c>
      <c r="G23" s="114">
        <v>58</v>
      </c>
      <c r="H23" s="140">
        <v>175</v>
      </c>
      <c r="I23" s="115">
        <v>-35</v>
      </c>
      <c r="J23" s="116">
        <v>-20</v>
      </c>
    </row>
    <row r="24" spans="1:15" s="110" customFormat="1" ht="24.95" customHeight="1" x14ac:dyDescent="0.2">
      <c r="A24" s="193" t="s">
        <v>156</v>
      </c>
      <c r="B24" s="199" t="s">
        <v>221</v>
      </c>
      <c r="C24" s="113">
        <v>4.9976314542870677</v>
      </c>
      <c r="D24" s="115">
        <v>633</v>
      </c>
      <c r="E24" s="114">
        <v>348</v>
      </c>
      <c r="F24" s="114">
        <v>738</v>
      </c>
      <c r="G24" s="114">
        <v>482</v>
      </c>
      <c r="H24" s="140">
        <v>588</v>
      </c>
      <c r="I24" s="115">
        <v>45</v>
      </c>
      <c r="J24" s="116">
        <v>7.6530612244897958</v>
      </c>
    </row>
    <row r="25" spans="1:15" s="110" customFormat="1" ht="24.95" customHeight="1" x14ac:dyDescent="0.2">
      <c r="A25" s="193" t="s">
        <v>222</v>
      </c>
      <c r="B25" s="204" t="s">
        <v>159</v>
      </c>
      <c r="C25" s="113">
        <v>5.6924048634138638</v>
      </c>
      <c r="D25" s="115">
        <v>721</v>
      </c>
      <c r="E25" s="114">
        <v>524</v>
      </c>
      <c r="F25" s="114">
        <v>766</v>
      </c>
      <c r="G25" s="114">
        <v>615</v>
      </c>
      <c r="H25" s="140">
        <v>632</v>
      </c>
      <c r="I25" s="115">
        <v>89</v>
      </c>
      <c r="J25" s="116">
        <v>14.082278481012658</v>
      </c>
    </row>
    <row r="26" spans="1:15" s="110" customFormat="1" ht="24.95" customHeight="1" x14ac:dyDescent="0.2">
      <c r="A26" s="201">
        <v>782.78300000000002</v>
      </c>
      <c r="B26" s="203" t="s">
        <v>160</v>
      </c>
      <c r="C26" s="113">
        <v>11.740091583767567</v>
      </c>
      <c r="D26" s="115">
        <v>1487</v>
      </c>
      <c r="E26" s="114">
        <v>930</v>
      </c>
      <c r="F26" s="114">
        <v>1500</v>
      </c>
      <c r="G26" s="114">
        <v>1509</v>
      </c>
      <c r="H26" s="140">
        <v>1376</v>
      </c>
      <c r="I26" s="115">
        <v>111</v>
      </c>
      <c r="J26" s="116">
        <v>8.0668604651162799</v>
      </c>
    </row>
    <row r="27" spans="1:15" s="110" customFormat="1" ht="24.95" customHeight="1" x14ac:dyDescent="0.2">
      <c r="A27" s="193" t="s">
        <v>161</v>
      </c>
      <c r="B27" s="199" t="s">
        <v>162</v>
      </c>
      <c r="C27" s="113">
        <v>2.1237959892625926</v>
      </c>
      <c r="D27" s="115">
        <v>269</v>
      </c>
      <c r="E27" s="114">
        <v>178</v>
      </c>
      <c r="F27" s="114">
        <v>403</v>
      </c>
      <c r="G27" s="114">
        <v>222</v>
      </c>
      <c r="H27" s="140">
        <v>215</v>
      </c>
      <c r="I27" s="115">
        <v>54</v>
      </c>
      <c r="J27" s="116">
        <v>25.11627906976744</v>
      </c>
    </row>
    <row r="28" spans="1:15" s="110" customFormat="1" ht="24.95" customHeight="1" x14ac:dyDescent="0.2">
      <c r="A28" s="193" t="s">
        <v>163</v>
      </c>
      <c r="B28" s="199" t="s">
        <v>164</v>
      </c>
      <c r="C28" s="113">
        <v>3.9002052739617876</v>
      </c>
      <c r="D28" s="115">
        <v>494</v>
      </c>
      <c r="E28" s="114">
        <v>596</v>
      </c>
      <c r="F28" s="114">
        <v>791</v>
      </c>
      <c r="G28" s="114">
        <v>595</v>
      </c>
      <c r="H28" s="140">
        <v>529</v>
      </c>
      <c r="I28" s="115">
        <v>-35</v>
      </c>
      <c r="J28" s="116">
        <v>-6.616257088846881</v>
      </c>
    </row>
    <row r="29" spans="1:15" s="110" customFormat="1" ht="24.95" customHeight="1" x14ac:dyDescent="0.2">
      <c r="A29" s="193">
        <v>86</v>
      </c>
      <c r="B29" s="199" t="s">
        <v>165</v>
      </c>
      <c r="C29" s="113">
        <v>7.3740723195957685</v>
      </c>
      <c r="D29" s="115">
        <v>934</v>
      </c>
      <c r="E29" s="114">
        <v>893</v>
      </c>
      <c r="F29" s="114">
        <v>1011</v>
      </c>
      <c r="G29" s="114">
        <v>646</v>
      </c>
      <c r="H29" s="140">
        <v>713</v>
      </c>
      <c r="I29" s="115">
        <v>221</v>
      </c>
      <c r="J29" s="116">
        <v>30.995792426367462</v>
      </c>
    </row>
    <row r="30" spans="1:15" s="110" customFormat="1" ht="24.95" customHeight="1" x14ac:dyDescent="0.2">
      <c r="A30" s="193">
        <v>87.88</v>
      </c>
      <c r="B30" s="204" t="s">
        <v>166</v>
      </c>
      <c r="C30" s="113">
        <v>5.2502763303331754</v>
      </c>
      <c r="D30" s="115">
        <v>665</v>
      </c>
      <c r="E30" s="114">
        <v>723</v>
      </c>
      <c r="F30" s="114">
        <v>1462</v>
      </c>
      <c r="G30" s="114">
        <v>702</v>
      </c>
      <c r="H30" s="140">
        <v>659</v>
      </c>
      <c r="I30" s="115">
        <v>6</v>
      </c>
      <c r="J30" s="116">
        <v>0.91047040971168436</v>
      </c>
    </row>
    <row r="31" spans="1:15" s="110" customFormat="1" ht="24.95" customHeight="1" x14ac:dyDescent="0.2">
      <c r="A31" s="193" t="s">
        <v>167</v>
      </c>
      <c r="B31" s="199" t="s">
        <v>168</v>
      </c>
      <c r="C31" s="113">
        <v>3.2528027790936367</v>
      </c>
      <c r="D31" s="115">
        <v>412</v>
      </c>
      <c r="E31" s="114">
        <v>406</v>
      </c>
      <c r="F31" s="114">
        <v>677</v>
      </c>
      <c r="G31" s="114">
        <v>418</v>
      </c>
      <c r="H31" s="140">
        <v>492</v>
      </c>
      <c r="I31" s="115">
        <v>-80</v>
      </c>
      <c r="J31" s="116">
        <v>-16.260162601626018</v>
      </c>
    </row>
    <row r="32" spans="1:15" s="110" customFormat="1" ht="24.95" customHeight="1" x14ac:dyDescent="0.2">
      <c r="A32" s="193"/>
      <c r="B32" s="204" t="s">
        <v>169</v>
      </c>
      <c r="C32" s="113">
        <v>0</v>
      </c>
      <c r="D32" s="115">
        <v>0</v>
      </c>
      <c r="E32" s="114">
        <v>0</v>
      </c>
      <c r="F32" s="114">
        <v>7</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1.4290225801357965</v>
      </c>
      <c r="D34" s="115">
        <v>181</v>
      </c>
      <c r="E34" s="114">
        <v>111</v>
      </c>
      <c r="F34" s="114">
        <v>282</v>
      </c>
      <c r="G34" s="114">
        <v>158</v>
      </c>
      <c r="H34" s="140">
        <v>170</v>
      </c>
      <c r="I34" s="115">
        <v>11</v>
      </c>
      <c r="J34" s="116">
        <v>6.4705882352941178</v>
      </c>
    </row>
    <row r="35" spans="1:10" s="110" customFormat="1" ht="24.95" customHeight="1" x14ac:dyDescent="0.2">
      <c r="A35" s="292" t="s">
        <v>171</v>
      </c>
      <c r="B35" s="293" t="s">
        <v>172</v>
      </c>
      <c r="C35" s="113">
        <v>24.759197852518554</v>
      </c>
      <c r="D35" s="115">
        <v>3136</v>
      </c>
      <c r="E35" s="114">
        <v>1984</v>
      </c>
      <c r="F35" s="114">
        <v>4209</v>
      </c>
      <c r="G35" s="114">
        <v>2408</v>
      </c>
      <c r="H35" s="140">
        <v>3433</v>
      </c>
      <c r="I35" s="115">
        <v>-297</v>
      </c>
      <c r="J35" s="116">
        <v>-8.6513253713952807</v>
      </c>
    </row>
    <row r="36" spans="1:10" s="110" customFormat="1" ht="24.95" customHeight="1" x14ac:dyDescent="0.2">
      <c r="A36" s="294" t="s">
        <v>173</v>
      </c>
      <c r="B36" s="295" t="s">
        <v>174</v>
      </c>
      <c r="C36" s="125">
        <v>73.811779567345653</v>
      </c>
      <c r="D36" s="143">
        <v>9349</v>
      </c>
      <c r="E36" s="144">
        <v>7503</v>
      </c>
      <c r="F36" s="144">
        <v>11983</v>
      </c>
      <c r="G36" s="144">
        <v>8237</v>
      </c>
      <c r="H36" s="145">
        <v>8749</v>
      </c>
      <c r="I36" s="143">
        <v>600</v>
      </c>
      <c r="J36" s="146">
        <v>6.8579266201851636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12666</v>
      </c>
      <c r="F11" s="264">
        <v>9598</v>
      </c>
      <c r="G11" s="264">
        <v>16481</v>
      </c>
      <c r="H11" s="264">
        <v>10803</v>
      </c>
      <c r="I11" s="265">
        <v>12352</v>
      </c>
      <c r="J11" s="263">
        <v>314</v>
      </c>
      <c r="K11" s="266">
        <v>2.5420984455958551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29.812095373440709</v>
      </c>
      <c r="E13" s="115">
        <v>3776</v>
      </c>
      <c r="F13" s="114">
        <v>2824</v>
      </c>
      <c r="G13" s="114">
        <v>4501</v>
      </c>
      <c r="H13" s="114">
        <v>3833</v>
      </c>
      <c r="I13" s="140">
        <v>3730</v>
      </c>
      <c r="J13" s="115">
        <v>46</v>
      </c>
      <c r="K13" s="116">
        <v>1.2332439678284182</v>
      </c>
    </row>
    <row r="14" spans="1:15" ht="15.95" customHeight="1" x14ac:dyDescent="0.2">
      <c r="A14" s="306" t="s">
        <v>230</v>
      </c>
      <c r="B14" s="307"/>
      <c r="C14" s="308"/>
      <c r="D14" s="113">
        <v>51.042160113690194</v>
      </c>
      <c r="E14" s="115">
        <v>6465</v>
      </c>
      <c r="F14" s="114">
        <v>4809</v>
      </c>
      <c r="G14" s="114">
        <v>9507</v>
      </c>
      <c r="H14" s="114">
        <v>5015</v>
      </c>
      <c r="I14" s="140">
        <v>6355</v>
      </c>
      <c r="J14" s="115">
        <v>110</v>
      </c>
      <c r="K14" s="116">
        <v>1.7309205350118018</v>
      </c>
    </row>
    <row r="15" spans="1:15" ht="15.95" customHeight="1" x14ac:dyDescent="0.2">
      <c r="A15" s="306" t="s">
        <v>231</v>
      </c>
      <c r="B15" s="307"/>
      <c r="C15" s="308"/>
      <c r="D15" s="113">
        <v>9.3399652613295441</v>
      </c>
      <c r="E15" s="115">
        <v>1183</v>
      </c>
      <c r="F15" s="114">
        <v>788</v>
      </c>
      <c r="G15" s="114">
        <v>999</v>
      </c>
      <c r="H15" s="114">
        <v>756</v>
      </c>
      <c r="I15" s="140">
        <v>956</v>
      </c>
      <c r="J15" s="115">
        <v>227</v>
      </c>
      <c r="K15" s="116">
        <v>23.744769874476987</v>
      </c>
    </row>
    <row r="16" spans="1:15" ht="15.95" customHeight="1" x14ac:dyDescent="0.2">
      <c r="A16" s="306" t="s">
        <v>232</v>
      </c>
      <c r="B16" s="307"/>
      <c r="C16" s="308"/>
      <c r="D16" s="113">
        <v>9.4504973945997151</v>
      </c>
      <c r="E16" s="115">
        <v>1197</v>
      </c>
      <c r="F16" s="114">
        <v>1133</v>
      </c>
      <c r="G16" s="114">
        <v>1292</v>
      </c>
      <c r="H16" s="114">
        <v>1151</v>
      </c>
      <c r="I16" s="140">
        <v>1254</v>
      </c>
      <c r="J16" s="115">
        <v>-57</v>
      </c>
      <c r="K16" s="116">
        <v>-4.5454545454545459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1.3105952944891837</v>
      </c>
      <c r="E18" s="115">
        <v>166</v>
      </c>
      <c r="F18" s="114">
        <v>104</v>
      </c>
      <c r="G18" s="114">
        <v>286</v>
      </c>
      <c r="H18" s="114">
        <v>162</v>
      </c>
      <c r="I18" s="140">
        <v>158</v>
      </c>
      <c r="J18" s="115">
        <v>8</v>
      </c>
      <c r="K18" s="116">
        <v>5.0632911392405067</v>
      </c>
    </row>
    <row r="19" spans="1:11" ht="14.1" customHeight="1" x14ac:dyDescent="0.2">
      <c r="A19" s="306" t="s">
        <v>235</v>
      </c>
      <c r="B19" s="307" t="s">
        <v>236</v>
      </c>
      <c r="C19" s="308"/>
      <c r="D19" s="113">
        <v>0.90794252329069947</v>
      </c>
      <c r="E19" s="115">
        <v>115</v>
      </c>
      <c r="F19" s="114">
        <v>75</v>
      </c>
      <c r="G19" s="114">
        <v>224</v>
      </c>
      <c r="H19" s="114">
        <v>123</v>
      </c>
      <c r="I19" s="140">
        <v>111</v>
      </c>
      <c r="J19" s="115">
        <v>4</v>
      </c>
      <c r="K19" s="116">
        <v>3.6036036036036037</v>
      </c>
    </row>
    <row r="20" spans="1:11" ht="14.1" customHeight="1" x14ac:dyDescent="0.2">
      <c r="A20" s="306">
        <v>12</v>
      </c>
      <c r="B20" s="307" t="s">
        <v>237</v>
      </c>
      <c r="C20" s="308"/>
      <c r="D20" s="113">
        <v>1.1132164850781621</v>
      </c>
      <c r="E20" s="115">
        <v>141</v>
      </c>
      <c r="F20" s="114">
        <v>63</v>
      </c>
      <c r="G20" s="114">
        <v>132</v>
      </c>
      <c r="H20" s="114">
        <v>135</v>
      </c>
      <c r="I20" s="140">
        <v>156</v>
      </c>
      <c r="J20" s="115">
        <v>-15</v>
      </c>
      <c r="K20" s="116">
        <v>-9.615384615384615</v>
      </c>
    </row>
    <row r="21" spans="1:11" ht="14.1" customHeight="1" x14ac:dyDescent="0.2">
      <c r="A21" s="306">
        <v>21</v>
      </c>
      <c r="B21" s="307" t="s">
        <v>238</v>
      </c>
      <c r="C21" s="308"/>
      <c r="D21" s="113">
        <v>0.64740249486815094</v>
      </c>
      <c r="E21" s="115">
        <v>82</v>
      </c>
      <c r="F21" s="114">
        <v>22</v>
      </c>
      <c r="G21" s="114">
        <v>58</v>
      </c>
      <c r="H21" s="114">
        <v>36</v>
      </c>
      <c r="I21" s="140">
        <v>102</v>
      </c>
      <c r="J21" s="115">
        <v>-20</v>
      </c>
      <c r="K21" s="116">
        <v>-19.607843137254903</v>
      </c>
    </row>
    <row r="22" spans="1:11" ht="14.1" customHeight="1" x14ac:dyDescent="0.2">
      <c r="A22" s="306">
        <v>22</v>
      </c>
      <c r="B22" s="307" t="s">
        <v>239</v>
      </c>
      <c r="C22" s="308"/>
      <c r="D22" s="113">
        <v>2.4869729985788727</v>
      </c>
      <c r="E22" s="115">
        <v>315</v>
      </c>
      <c r="F22" s="114">
        <v>243</v>
      </c>
      <c r="G22" s="114">
        <v>537</v>
      </c>
      <c r="H22" s="114">
        <v>398</v>
      </c>
      <c r="I22" s="140">
        <v>513</v>
      </c>
      <c r="J22" s="115">
        <v>-198</v>
      </c>
      <c r="K22" s="116">
        <v>-38.596491228070178</v>
      </c>
    </row>
    <row r="23" spans="1:11" ht="14.1" customHeight="1" x14ac:dyDescent="0.2">
      <c r="A23" s="306">
        <v>23</v>
      </c>
      <c r="B23" s="307" t="s">
        <v>240</v>
      </c>
      <c r="C23" s="308"/>
      <c r="D23" s="113">
        <v>0.76582978051476391</v>
      </c>
      <c r="E23" s="115">
        <v>97</v>
      </c>
      <c r="F23" s="114">
        <v>80</v>
      </c>
      <c r="G23" s="114">
        <v>138</v>
      </c>
      <c r="H23" s="114">
        <v>51</v>
      </c>
      <c r="I23" s="140">
        <v>69</v>
      </c>
      <c r="J23" s="115">
        <v>28</v>
      </c>
      <c r="K23" s="116">
        <v>40.579710144927539</v>
      </c>
    </row>
    <row r="24" spans="1:11" ht="14.1" customHeight="1" x14ac:dyDescent="0.2">
      <c r="A24" s="306">
        <v>24</v>
      </c>
      <c r="B24" s="307" t="s">
        <v>241</v>
      </c>
      <c r="C24" s="308"/>
      <c r="D24" s="113">
        <v>4.6897205116058736</v>
      </c>
      <c r="E24" s="115">
        <v>594</v>
      </c>
      <c r="F24" s="114">
        <v>313</v>
      </c>
      <c r="G24" s="114">
        <v>787</v>
      </c>
      <c r="H24" s="114">
        <v>515</v>
      </c>
      <c r="I24" s="140">
        <v>587</v>
      </c>
      <c r="J24" s="115">
        <v>7</v>
      </c>
      <c r="K24" s="116">
        <v>1.192504258943782</v>
      </c>
    </row>
    <row r="25" spans="1:11" ht="14.1" customHeight="1" x14ac:dyDescent="0.2">
      <c r="A25" s="306">
        <v>25</v>
      </c>
      <c r="B25" s="307" t="s">
        <v>242</v>
      </c>
      <c r="C25" s="308"/>
      <c r="D25" s="113">
        <v>4.8634138638875735</v>
      </c>
      <c r="E25" s="115">
        <v>616</v>
      </c>
      <c r="F25" s="114">
        <v>283</v>
      </c>
      <c r="G25" s="114">
        <v>737</v>
      </c>
      <c r="H25" s="114">
        <v>428</v>
      </c>
      <c r="I25" s="140">
        <v>671</v>
      </c>
      <c r="J25" s="115">
        <v>-55</v>
      </c>
      <c r="K25" s="116">
        <v>-8.1967213114754092</v>
      </c>
    </row>
    <row r="26" spans="1:11" ht="14.1" customHeight="1" x14ac:dyDescent="0.2">
      <c r="A26" s="306">
        <v>26</v>
      </c>
      <c r="B26" s="307" t="s">
        <v>243</v>
      </c>
      <c r="C26" s="308"/>
      <c r="D26" s="113">
        <v>2.2816990367914101</v>
      </c>
      <c r="E26" s="115">
        <v>289</v>
      </c>
      <c r="F26" s="114">
        <v>166</v>
      </c>
      <c r="G26" s="114">
        <v>471</v>
      </c>
      <c r="H26" s="114">
        <v>218</v>
      </c>
      <c r="I26" s="140">
        <v>334</v>
      </c>
      <c r="J26" s="115">
        <v>-45</v>
      </c>
      <c r="K26" s="116">
        <v>-13.473053892215569</v>
      </c>
    </row>
    <row r="27" spans="1:11" ht="14.1" customHeight="1" x14ac:dyDescent="0.2">
      <c r="A27" s="306">
        <v>27</v>
      </c>
      <c r="B27" s="307" t="s">
        <v>244</v>
      </c>
      <c r="C27" s="308"/>
      <c r="D27" s="113">
        <v>1.6185062371703773</v>
      </c>
      <c r="E27" s="115">
        <v>205</v>
      </c>
      <c r="F27" s="114">
        <v>157</v>
      </c>
      <c r="G27" s="114">
        <v>290</v>
      </c>
      <c r="H27" s="114">
        <v>199</v>
      </c>
      <c r="I27" s="140">
        <v>268</v>
      </c>
      <c r="J27" s="115">
        <v>-63</v>
      </c>
      <c r="K27" s="116">
        <v>-23.507462686567163</v>
      </c>
    </row>
    <row r="28" spans="1:11" ht="14.1" customHeight="1" x14ac:dyDescent="0.2">
      <c r="A28" s="306">
        <v>28</v>
      </c>
      <c r="B28" s="307" t="s">
        <v>245</v>
      </c>
      <c r="C28" s="308"/>
      <c r="D28" s="113">
        <v>0.62371703773882836</v>
      </c>
      <c r="E28" s="115">
        <v>79</v>
      </c>
      <c r="F28" s="114">
        <v>54</v>
      </c>
      <c r="G28" s="114">
        <v>27</v>
      </c>
      <c r="H28" s="114">
        <v>17</v>
      </c>
      <c r="I28" s="140">
        <v>27</v>
      </c>
      <c r="J28" s="115">
        <v>52</v>
      </c>
      <c r="K28" s="116">
        <v>192.59259259259258</v>
      </c>
    </row>
    <row r="29" spans="1:11" ht="14.1" customHeight="1" x14ac:dyDescent="0.2">
      <c r="A29" s="306">
        <v>29</v>
      </c>
      <c r="B29" s="307" t="s">
        <v>246</v>
      </c>
      <c r="C29" s="308"/>
      <c r="D29" s="113">
        <v>6.2687509868940472</v>
      </c>
      <c r="E29" s="115">
        <v>794</v>
      </c>
      <c r="F29" s="114">
        <v>599</v>
      </c>
      <c r="G29" s="114">
        <v>841</v>
      </c>
      <c r="H29" s="114">
        <v>604</v>
      </c>
      <c r="I29" s="140">
        <v>622</v>
      </c>
      <c r="J29" s="115">
        <v>172</v>
      </c>
      <c r="K29" s="116">
        <v>27.65273311897106</v>
      </c>
    </row>
    <row r="30" spans="1:11" ht="14.1" customHeight="1" x14ac:dyDescent="0.2">
      <c r="A30" s="306" t="s">
        <v>247</v>
      </c>
      <c r="B30" s="307" t="s">
        <v>248</v>
      </c>
      <c r="C30" s="308"/>
      <c r="D30" s="113">
        <v>3.92389073109111</v>
      </c>
      <c r="E30" s="115">
        <v>497</v>
      </c>
      <c r="F30" s="114">
        <v>351</v>
      </c>
      <c r="G30" s="114">
        <v>485</v>
      </c>
      <c r="H30" s="114">
        <v>374</v>
      </c>
      <c r="I30" s="140">
        <v>373</v>
      </c>
      <c r="J30" s="115">
        <v>124</v>
      </c>
      <c r="K30" s="116">
        <v>33.243967828418228</v>
      </c>
    </row>
    <row r="31" spans="1:11" ht="14.1" customHeight="1" x14ac:dyDescent="0.2">
      <c r="A31" s="306" t="s">
        <v>249</v>
      </c>
      <c r="B31" s="307" t="s">
        <v>250</v>
      </c>
      <c r="C31" s="308"/>
      <c r="D31" s="113">
        <v>2.2580135796620873</v>
      </c>
      <c r="E31" s="115">
        <v>286</v>
      </c>
      <c r="F31" s="114">
        <v>245</v>
      </c>
      <c r="G31" s="114">
        <v>351</v>
      </c>
      <c r="H31" s="114">
        <v>227</v>
      </c>
      <c r="I31" s="140" t="s">
        <v>514</v>
      </c>
      <c r="J31" s="115" t="s">
        <v>514</v>
      </c>
      <c r="K31" s="116" t="s">
        <v>514</v>
      </c>
    </row>
    <row r="32" spans="1:11" ht="14.1" customHeight="1" x14ac:dyDescent="0.2">
      <c r="A32" s="306">
        <v>31</v>
      </c>
      <c r="B32" s="307" t="s">
        <v>251</v>
      </c>
      <c r="C32" s="308"/>
      <c r="D32" s="113">
        <v>0.53687036159797885</v>
      </c>
      <c r="E32" s="115">
        <v>68</v>
      </c>
      <c r="F32" s="114">
        <v>51</v>
      </c>
      <c r="G32" s="114">
        <v>73</v>
      </c>
      <c r="H32" s="114">
        <v>50</v>
      </c>
      <c r="I32" s="140">
        <v>59</v>
      </c>
      <c r="J32" s="115">
        <v>9</v>
      </c>
      <c r="K32" s="116">
        <v>15.254237288135593</v>
      </c>
    </row>
    <row r="33" spans="1:11" ht="14.1" customHeight="1" x14ac:dyDescent="0.2">
      <c r="A33" s="306">
        <v>32</v>
      </c>
      <c r="B33" s="307" t="s">
        <v>252</v>
      </c>
      <c r="C33" s="308"/>
      <c r="D33" s="113">
        <v>3.5607137217748304</v>
      </c>
      <c r="E33" s="115">
        <v>451</v>
      </c>
      <c r="F33" s="114">
        <v>237</v>
      </c>
      <c r="G33" s="114">
        <v>517</v>
      </c>
      <c r="H33" s="114">
        <v>429</v>
      </c>
      <c r="I33" s="140">
        <v>414</v>
      </c>
      <c r="J33" s="115">
        <v>37</v>
      </c>
      <c r="K33" s="116">
        <v>8.9371980676328509</v>
      </c>
    </row>
    <row r="34" spans="1:11" ht="14.1" customHeight="1" x14ac:dyDescent="0.2">
      <c r="A34" s="306">
        <v>33</v>
      </c>
      <c r="B34" s="307" t="s">
        <v>253</v>
      </c>
      <c r="C34" s="308"/>
      <c r="D34" s="113">
        <v>1.6737723038054635</v>
      </c>
      <c r="E34" s="115">
        <v>212</v>
      </c>
      <c r="F34" s="114">
        <v>129</v>
      </c>
      <c r="G34" s="114">
        <v>325</v>
      </c>
      <c r="H34" s="114">
        <v>190</v>
      </c>
      <c r="I34" s="140">
        <v>266</v>
      </c>
      <c r="J34" s="115">
        <v>-54</v>
      </c>
      <c r="K34" s="116">
        <v>-20.300751879699249</v>
      </c>
    </row>
    <row r="35" spans="1:11" ht="14.1" customHeight="1" x14ac:dyDescent="0.2">
      <c r="A35" s="306">
        <v>34</v>
      </c>
      <c r="B35" s="307" t="s">
        <v>254</v>
      </c>
      <c r="C35" s="308"/>
      <c r="D35" s="113">
        <v>1.8158850465813989</v>
      </c>
      <c r="E35" s="115">
        <v>230</v>
      </c>
      <c r="F35" s="114">
        <v>153</v>
      </c>
      <c r="G35" s="114">
        <v>307</v>
      </c>
      <c r="H35" s="114">
        <v>170</v>
      </c>
      <c r="I35" s="140">
        <v>260</v>
      </c>
      <c r="J35" s="115">
        <v>-30</v>
      </c>
      <c r="K35" s="116">
        <v>-11.538461538461538</v>
      </c>
    </row>
    <row r="36" spans="1:11" ht="14.1" customHeight="1" x14ac:dyDescent="0.2">
      <c r="A36" s="306">
        <v>41</v>
      </c>
      <c r="B36" s="307" t="s">
        <v>255</v>
      </c>
      <c r="C36" s="308"/>
      <c r="D36" s="113">
        <v>0.17369335228169905</v>
      </c>
      <c r="E36" s="115">
        <v>22</v>
      </c>
      <c r="F36" s="114">
        <v>22</v>
      </c>
      <c r="G36" s="114">
        <v>41</v>
      </c>
      <c r="H36" s="114">
        <v>24</v>
      </c>
      <c r="I36" s="140">
        <v>36</v>
      </c>
      <c r="J36" s="115">
        <v>-14</v>
      </c>
      <c r="K36" s="116">
        <v>-38.888888888888886</v>
      </c>
    </row>
    <row r="37" spans="1:11" ht="14.1" customHeight="1" x14ac:dyDescent="0.2">
      <c r="A37" s="306">
        <v>42</v>
      </c>
      <c r="B37" s="307" t="s">
        <v>256</v>
      </c>
      <c r="C37" s="308"/>
      <c r="D37" s="113">
        <v>7.8951523764408657E-2</v>
      </c>
      <c r="E37" s="115">
        <v>10</v>
      </c>
      <c r="F37" s="114" t="s">
        <v>514</v>
      </c>
      <c r="G37" s="114">
        <v>23</v>
      </c>
      <c r="H37" s="114">
        <v>13</v>
      </c>
      <c r="I37" s="140" t="s">
        <v>514</v>
      </c>
      <c r="J37" s="115" t="s">
        <v>514</v>
      </c>
      <c r="K37" s="116" t="s">
        <v>514</v>
      </c>
    </row>
    <row r="38" spans="1:11" ht="14.1" customHeight="1" x14ac:dyDescent="0.2">
      <c r="A38" s="306">
        <v>43</v>
      </c>
      <c r="B38" s="307" t="s">
        <v>257</v>
      </c>
      <c r="C38" s="308"/>
      <c r="D38" s="113">
        <v>3.2133270172114323</v>
      </c>
      <c r="E38" s="115">
        <v>407</v>
      </c>
      <c r="F38" s="114">
        <v>218</v>
      </c>
      <c r="G38" s="114">
        <v>367</v>
      </c>
      <c r="H38" s="114">
        <v>225</v>
      </c>
      <c r="I38" s="140">
        <v>235</v>
      </c>
      <c r="J38" s="115">
        <v>172</v>
      </c>
      <c r="K38" s="116">
        <v>73.191489361702125</v>
      </c>
    </row>
    <row r="39" spans="1:11" ht="14.1" customHeight="1" x14ac:dyDescent="0.2">
      <c r="A39" s="306">
        <v>51</v>
      </c>
      <c r="B39" s="307" t="s">
        <v>258</v>
      </c>
      <c r="C39" s="308"/>
      <c r="D39" s="113">
        <v>8.3767566714037578</v>
      </c>
      <c r="E39" s="115">
        <v>1061</v>
      </c>
      <c r="F39" s="114">
        <v>889</v>
      </c>
      <c r="G39" s="114">
        <v>1370</v>
      </c>
      <c r="H39" s="114">
        <v>1172</v>
      </c>
      <c r="I39" s="140">
        <v>1096</v>
      </c>
      <c r="J39" s="115">
        <v>-35</v>
      </c>
      <c r="K39" s="116">
        <v>-3.1934306569343067</v>
      </c>
    </row>
    <row r="40" spans="1:11" ht="14.1" customHeight="1" x14ac:dyDescent="0.2">
      <c r="A40" s="306" t="s">
        <v>259</v>
      </c>
      <c r="B40" s="307" t="s">
        <v>260</v>
      </c>
      <c r="C40" s="308"/>
      <c r="D40" s="113">
        <v>7.8319911574293384</v>
      </c>
      <c r="E40" s="115">
        <v>992</v>
      </c>
      <c r="F40" s="114">
        <v>833</v>
      </c>
      <c r="G40" s="114">
        <v>1273</v>
      </c>
      <c r="H40" s="114">
        <v>1102</v>
      </c>
      <c r="I40" s="140">
        <v>998</v>
      </c>
      <c r="J40" s="115">
        <v>-6</v>
      </c>
      <c r="K40" s="116">
        <v>-0.60120240480961928</v>
      </c>
    </row>
    <row r="41" spans="1:11" ht="14.1" customHeight="1" x14ac:dyDescent="0.2">
      <c r="A41" s="306"/>
      <c r="B41" s="307" t="s">
        <v>261</v>
      </c>
      <c r="C41" s="308"/>
      <c r="D41" s="113">
        <v>7.0898468340438967</v>
      </c>
      <c r="E41" s="115">
        <v>898</v>
      </c>
      <c r="F41" s="114">
        <v>717</v>
      </c>
      <c r="G41" s="114">
        <v>1101</v>
      </c>
      <c r="H41" s="114">
        <v>980</v>
      </c>
      <c r="I41" s="140">
        <v>864</v>
      </c>
      <c r="J41" s="115">
        <v>34</v>
      </c>
      <c r="K41" s="116">
        <v>3.9351851851851851</v>
      </c>
    </row>
    <row r="42" spans="1:11" ht="14.1" customHeight="1" x14ac:dyDescent="0.2">
      <c r="A42" s="306">
        <v>52</v>
      </c>
      <c r="B42" s="307" t="s">
        <v>262</v>
      </c>
      <c r="C42" s="308"/>
      <c r="D42" s="113">
        <v>4.9897363019106269</v>
      </c>
      <c r="E42" s="115">
        <v>632</v>
      </c>
      <c r="F42" s="114">
        <v>434</v>
      </c>
      <c r="G42" s="114">
        <v>595</v>
      </c>
      <c r="H42" s="114">
        <v>594</v>
      </c>
      <c r="I42" s="140">
        <v>695</v>
      </c>
      <c r="J42" s="115">
        <v>-63</v>
      </c>
      <c r="K42" s="116">
        <v>-9.0647482014388494</v>
      </c>
    </row>
    <row r="43" spans="1:11" ht="14.1" customHeight="1" x14ac:dyDescent="0.2">
      <c r="A43" s="306" t="s">
        <v>263</v>
      </c>
      <c r="B43" s="307" t="s">
        <v>264</v>
      </c>
      <c r="C43" s="308"/>
      <c r="D43" s="113">
        <v>4.358124111795358</v>
      </c>
      <c r="E43" s="115">
        <v>552</v>
      </c>
      <c r="F43" s="114">
        <v>382</v>
      </c>
      <c r="G43" s="114">
        <v>532</v>
      </c>
      <c r="H43" s="114">
        <v>519</v>
      </c>
      <c r="I43" s="140">
        <v>604</v>
      </c>
      <c r="J43" s="115">
        <v>-52</v>
      </c>
      <c r="K43" s="116">
        <v>-8.6092715231788084</v>
      </c>
    </row>
    <row r="44" spans="1:11" ht="14.1" customHeight="1" x14ac:dyDescent="0.2">
      <c r="A44" s="306">
        <v>53</v>
      </c>
      <c r="B44" s="307" t="s">
        <v>265</v>
      </c>
      <c r="C44" s="308"/>
      <c r="D44" s="113">
        <v>0.9711037423022264</v>
      </c>
      <c r="E44" s="115">
        <v>123</v>
      </c>
      <c r="F44" s="114">
        <v>109</v>
      </c>
      <c r="G44" s="114">
        <v>113</v>
      </c>
      <c r="H44" s="114">
        <v>141</v>
      </c>
      <c r="I44" s="140">
        <v>119</v>
      </c>
      <c r="J44" s="115">
        <v>4</v>
      </c>
      <c r="K44" s="116">
        <v>3.3613445378151261</v>
      </c>
    </row>
    <row r="45" spans="1:11" ht="14.1" customHeight="1" x14ac:dyDescent="0.2">
      <c r="A45" s="306" t="s">
        <v>266</v>
      </c>
      <c r="B45" s="307" t="s">
        <v>267</v>
      </c>
      <c r="C45" s="308"/>
      <c r="D45" s="113">
        <v>0.90004737091425868</v>
      </c>
      <c r="E45" s="115">
        <v>114</v>
      </c>
      <c r="F45" s="114">
        <v>101</v>
      </c>
      <c r="G45" s="114">
        <v>110</v>
      </c>
      <c r="H45" s="114">
        <v>133</v>
      </c>
      <c r="I45" s="140">
        <v>114</v>
      </c>
      <c r="J45" s="115">
        <v>0</v>
      </c>
      <c r="K45" s="116">
        <v>0</v>
      </c>
    </row>
    <row r="46" spans="1:11" ht="14.1" customHeight="1" x14ac:dyDescent="0.2">
      <c r="A46" s="306">
        <v>54</v>
      </c>
      <c r="B46" s="307" t="s">
        <v>268</v>
      </c>
      <c r="C46" s="308"/>
      <c r="D46" s="113">
        <v>3.9949471024790779</v>
      </c>
      <c r="E46" s="115">
        <v>506</v>
      </c>
      <c r="F46" s="114">
        <v>423</v>
      </c>
      <c r="G46" s="114">
        <v>573</v>
      </c>
      <c r="H46" s="114">
        <v>438</v>
      </c>
      <c r="I46" s="140">
        <v>517</v>
      </c>
      <c r="J46" s="115">
        <v>-11</v>
      </c>
      <c r="K46" s="116">
        <v>-2.1276595744680851</v>
      </c>
    </row>
    <row r="47" spans="1:11" ht="14.1" customHeight="1" x14ac:dyDescent="0.2">
      <c r="A47" s="306">
        <v>61</v>
      </c>
      <c r="B47" s="307" t="s">
        <v>269</v>
      </c>
      <c r="C47" s="308"/>
      <c r="D47" s="113">
        <v>3.0475288173061741</v>
      </c>
      <c r="E47" s="115">
        <v>386</v>
      </c>
      <c r="F47" s="114">
        <v>197</v>
      </c>
      <c r="G47" s="114">
        <v>375</v>
      </c>
      <c r="H47" s="114">
        <v>223</v>
      </c>
      <c r="I47" s="140">
        <v>289</v>
      </c>
      <c r="J47" s="115">
        <v>97</v>
      </c>
      <c r="K47" s="116">
        <v>33.564013840830448</v>
      </c>
    </row>
    <row r="48" spans="1:11" ht="14.1" customHeight="1" x14ac:dyDescent="0.2">
      <c r="A48" s="306">
        <v>62</v>
      </c>
      <c r="B48" s="307" t="s">
        <v>270</v>
      </c>
      <c r="C48" s="308"/>
      <c r="D48" s="113">
        <v>6.9714195483972841</v>
      </c>
      <c r="E48" s="115">
        <v>883</v>
      </c>
      <c r="F48" s="114">
        <v>896</v>
      </c>
      <c r="G48" s="114">
        <v>1277</v>
      </c>
      <c r="H48" s="114">
        <v>687</v>
      </c>
      <c r="I48" s="140">
        <v>775</v>
      </c>
      <c r="J48" s="115">
        <v>108</v>
      </c>
      <c r="K48" s="116">
        <v>13.935483870967742</v>
      </c>
    </row>
    <row r="49" spans="1:11" ht="14.1" customHeight="1" x14ac:dyDescent="0.2">
      <c r="A49" s="306">
        <v>63</v>
      </c>
      <c r="B49" s="307" t="s">
        <v>271</v>
      </c>
      <c r="C49" s="308"/>
      <c r="D49" s="113">
        <v>3.2528027790936367</v>
      </c>
      <c r="E49" s="115">
        <v>412</v>
      </c>
      <c r="F49" s="114">
        <v>392</v>
      </c>
      <c r="G49" s="114">
        <v>560</v>
      </c>
      <c r="H49" s="114">
        <v>439</v>
      </c>
      <c r="I49" s="140">
        <v>354</v>
      </c>
      <c r="J49" s="115">
        <v>58</v>
      </c>
      <c r="K49" s="116">
        <v>16.384180790960453</v>
      </c>
    </row>
    <row r="50" spans="1:11" ht="14.1" customHeight="1" x14ac:dyDescent="0.2">
      <c r="A50" s="306" t="s">
        <v>272</v>
      </c>
      <c r="B50" s="307" t="s">
        <v>273</v>
      </c>
      <c r="C50" s="308"/>
      <c r="D50" s="113">
        <v>0.35528185693983894</v>
      </c>
      <c r="E50" s="115">
        <v>45</v>
      </c>
      <c r="F50" s="114">
        <v>57</v>
      </c>
      <c r="G50" s="114">
        <v>90</v>
      </c>
      <c r="H50" s="114">
        <v>56</v>
      </c>
      <c r="I50" s="140">
        <v>28</v>
      </c>
      <c r="J50" s="115">
        <v>17</v>
      </c>
      <c r="K50" s="116">
        <v>60.714285714285715</v>
      </c>
    </row>
    <row r="51" spans="1:11" ht="14.1" customHeight="1" x14ac:dyDescent="0.2">
      <c r="A51" s="306" t="s">
        <v>274</v>
      </c>
      <c r="B51" s="307" t="s">
        <v>275</v>
      </c>
      <c r="C51" s="308"/>
      <c r="D51" s="113">
        <v>2.5738196747197222</v>
      </c>
      <c r="E51" s="115">
        <v>326</v>
      </c>
      <c r="F51" s="114">
        <v>308</v>
      </c>
      <c r="G51" s="114">
        <v>413</v>
      </c>
      <c r="H51" s="114">
        <v>358</v>
      </c>
      <c r="I51" s="140">
        <v>297</v>
      </c>
      <c r="J51" s="115">
        <v>29</v>
      </c>
      <c r="K51" s="116">
        <v>9.7643097643097647</v>
      </c>
    </row>
    <row r="52" spans="1:11" ht="14.1" customHeight="1" x14ac:dyDescent="0.2">
      <c r="A52" s="306">
        <v>71</v>
      </c>
      <c r="B52" s="307" t="s">
        <v>276</v>
      </c>
      <c r="C52" s="308"/>
      <c r="D52" s="113">
        <v>7.9188378335701879</v>
      </c>
      <c r="E52" s="115">
        <v>1003</v>
      </c>
      <c r="F52" s="114">
        <v>640</v>
      </c>
      <c r="G52" s="114">
        <v>1197</v>
      </c>
      <c r="H52" s="114">
        <v>749</v>
      </c>
      <c r="I52" s="140">
        <v>1018</v>
      </c>
      <c r="J52" s="115">
        <v>-15</v>
      </c>
      <c r="K52" s="116">
        <v>-1.4734774066797642</v>
      </c>
    </row>
    <row r="53" spans="1:11" ht="14.1" customHeight="1" x14ac:dyDescent="0.2">
      <c r="A53" s="306" t="s">
        <v>277</v>
      </c>
      <c r="B53" s="307" t="s">
        <v>278</v>
      </c>
      <c r="C53" s="308"/>
      <c r="D53" s="113">
        <v>2.6448760461076897</v>
      </c>
      <c r="E53" s="115">
        <v>335</v>
      </c>
      <c r="F53" s="114">
        <v>242</v>
      </c>
      <c r="G53" s="114">
        <v>478</v>
      </c>
      <c r="H53" s="114">
        <v>242</v>
      </c>
      <c r="I53" s="140">
        <v>380</v>
      </c>
      <c r="J53" s="115">
        <v>-45</v>
      </c>
      <c r="K53" s="116">
        <v>-11.842105263157896</v>
      </c>
    </row>
    <row r="54" spans="1:11" ht="14.1" customHeight="1" x14ac:dyDescent="0.2">
      <c r="A54" s="306" t="s">
        <v>279</v>
      </c>
      <c r="B54" s="307" t="s">
        <v>280</v>
      </c>
      <c r="C54" s="308"/>
      <c r="D54" s="113">
        <v>4.4765513974419706</v>
      </c>
      <c r="E54" s="115">
        <v>567</v>
      </c>
      <c r="F54" s="114">
        <v>330</v>
      </c>
      <c r="G54" s="114">
        <v>624</v>
      </c>
      <c r="H54" s="114">
        <v>440</v>
      </c>
      <c r="I54" s="140">
        <v>520</v>
      </c>
      <c r="J54" s="115">
        <v>47</v>
      </c>
      <c r="K54" s="116">
        <v>9.0384615384615383</v>
      </c>
    </row>
    <row r="55" spans="1:11" ht="14.1" customHeight="1" x14ac:dyDescent="0.2">
      <c r="A55" s="306">
        <v>72</v>
      </c>
      <c r="B55" s="307" t="s">
        <v>281</v>
      </c>
      <c r="C55" s="308"/>
      <c r="D55" s="113">
        <v>1.9422074846044528</v>
      </c>
      <c r="E55" s="115">
        <v>246</v>
      </c>
      <c r="F55" s="114">
        <v>131</v>
      </c>
      <c r="G55" s="114">
        <v>330</v>
      </c>
      <c r="H55" s="114">
        <v>118</v>
      </c>
      <c r="I55" s="140">
        <v>276</v>
      </c>
      <c r="J55" s="115">
        <v>-30</v>
      </c>
      <c r="K55" s="116">
        <v>-10.869565217391305</v>
      </c>
    </row>
    <row r="56" spans="1:11" ht="14.1" customHeight="1" x14ac:dyDescent="0.2">
      <c r="A56" s="306" t="s">
        <v>282</v>
      </c>
      <c r="B56" s="307" t="s">
        <v>283</v>
      </c>
      <c r="C56" s="308"/>
      <c r="D56" s="113">
        <v>0.82899099952629085</v>
      </c>
      <c r="E56" s="115">
        <v>105</v>
      </c>
      <c r="F56" s="114">
        <v>48</v>
      </c>
      <c r="G56" s="114">
        <v>171</v>
      </c>
      <c r="H56" s="114">
        <v>36</v>
      </c>
      <c r="I56" s="140">
        <v>137</v>
      </c>
      <c r="J56" s="115">
        <v>-32</v>
      </c>
      <c r="K56" s="116">
        <v>-23.357664233576642</v>
      </c>
    </row>
    <row r="57" spans="1:11" ht="14.1" customHeight="1" x14ac:dyDescent="0.2">
      <c r="A57" s="306" t="s">
        <v>284</v>
      </c>
      <c r="B57" s="307" t="s">
        <v>285</v>
      </c>
      <c r="C57" s="308"/>
      <c r="D57" s="113">
        <v>0.72635401863255966</v>
      </c>
      <c r="E57" s="115">
        <v>92</v>
      </c>
      <c r="F57" s="114">
        <v>64</v>
      </c>
      <c r="G57" s="114">
        <v>79</v>
      </c>
      <c r="H57" s="114">
        <v>49</v>
      </c>
      <c r="I57" s="140">
        <v>93</v>
      </c>
      <c r="J57" s="115">
        <v>-1</v>
      </c>
      <c r="K57" s="116">
        <v>-1.075268817204301</v>
      </c>
    </row>
    <row r="58" spans="1:11" ht="14.1" customHeight="1" x14ac:dyDescent="0.2">
      <c r="A58" s="306">
        <v>73</v>
      </c>
      <c r="B58" s="307" t="s">
        <v>286</v>
      </c>
      <c r="C58" s="308"/>
      <c r="D58" s="113">
        <v>1.7132480656876679</v>
      </c>
      <c r="E58" s="115">
        <v>217</v>
      </c>
      <c r="F58" s="114">
        <v>135</v>
      </c>
      <c r="G58" s="114">
        <v>306</v>
      </c>
      <c r="H58" s="114">
        <v>168</v>
      </c>
      <c r="I58" s="140">
        <v>169</v>
      </c>
      <c r="J58" s="115">
        <v>48</v>
      </c>
      <c r="K58" s="116">
        <v>28.402366863905325</v>
      </c>
    </row>
    <row r="59" spans="1:11" ht="14.1" customHeight="1" x14ac:dyDescent="0.2">
      <c r="A59" s="306" t="s">
        <v>287</v>
      </c>
      <c r="B59" s="307" t="s">
        <v>288</v>
      </c>
      <c r="C59" s="308"/>
      <c r="D59" s="113">
        <v>1.168482551713248</v>
      </c>
      <c r="E59" s="115">
        <v>148</v>
      </c>
      <c r="F59" s="114">
        <v>100</v>
      </c>
      <c r="G59" s="114">
        <v>217</v>
      </c>
      <c r="H59" s="114">
        <v>114</v>
      </c>
      <c r="I59" s="140">
        <v>115</v>
      </c>
      <c r="J59" s="115">
        <v>33</v>
      </c>
      <c r="K59" s="116">
        <v>28.695652173913043</v>
      </c>
    </row>
    <row r="60" spans="1:11" ht="14.1" customHeight="1" x14ac:dyDescent="0.2">
      <c r="A60" s="306">
        <v>81</v>
      </c>
      <c r="B60" s="307" t="s">
        <v>289</v>
      </c>
      <c r="C60" s="308"/>
      <c r="D60" s="113">
        <v>7.6582978051476394</v>
      </c>
      <c r="E60" s="115">
        <v>970</v>
      </c>
      <c r="F60" s="114">
        <v>883</v>
      </c>
      <c r="G60" s="114">
        <v>1033</v>
      </c>
      <c r="H60" s="114">
        <v>711</v>
      </c>
      <c r="I60" s="140">
        <v>748</v>
      </c>
      <c r="J60" s="115">
        <v>222</v>
      </c>
      <c r="K60" s="116">
        <v>29.679144385026738</v>
      </c>
    </row>
    <row r="61" spans="1:11" ht="14.1" customHeight="1" x14ac:dyDescent="0.2">
      <c r="A61" s="306" t="s">
        <v>290</v>
      </c>
      <c r="B61" s="307" t="s">
        <v>291</v>
      </c>
      <c r="C61" s="308"/>
      <c r="D61" s="113">
        <v>2.4080214748144639</v>
      </c>
      <c r="E61" s="115">
        <v>305</v>
      </c>
      <c r="F61" s="114">
        <v>181</v>
      </c>
      <c r="G61" s="114">
        <v>352</v>
      </c>
      <c r="H61" s="114">
        <v>197</v>
      </c>
      <c r="I61" s="140">
        <v>246</v>
      </c>
      <c r="J61" s="115">
        <v>59</v>
      </c>
      <c r="K61" s="116">
        <v>23.983739837398375</v>
      </c>
    </row>
    <row r="62" spans="1:11" ht="14.1" customHeight="1" x14ac:dyDescent="0.2">
      <c r="A62" s="306" t="s">
        <v>292</v>
      </c>
      <c r="B62" s="307" t="s">
        <v>293</v>
      </c>
      <c r="C62" s="308"/>
      <c r="D62" s="113">
        <v>2.2895941891678508</v>
      </c>
      <c r="E62" s="115">
        <v>290</v>
      </c>
      <c r="F62" s="114">
        <v>431</v>
      </c>
      <c r="G62" s="114">
        <v>411</v>
      </c>
      <c r="H62" s="114">
        <v>281</v>
      </c>
      <c r="I62" s="140">
        <v>242</v>
      </c>
      <c r="J62" s="115">
        <v>48</v>
      </c>
      <c r="K62" s="116">
        <v>19.834710743801654</v>
      </c>
    </row>
    <row r="63" spans="1:11" ht="14.1" customHeight="1" x14ac:dyDescent="0.2">
      <c r="A63" s="306"/>
      <c r="B63" s="307" t="s">
        <v>294</v>
      </c>
      <c r="C63" s="308"/>
      <c r="D63" s="113">
        <v>2.1159008368861518</v>
      </c>
      <c r="E63" s="115">
        <v>268</v>
      </c>
      <c r="F63" s="114">
        <v>367</v>
      </c>
      <c r="G63" s="114">
        <v>365</v>
      </c>
      <c r="H63" s="114">
        <v>241</v>
      </c>
      <c r="I63" s="140">
        <v>208</v>
      </c>
      <c r="J63" s="115">
        <v>60</v>
      </c>
      <c r="K63" s="116">
        <v>28.846153846153847</v>
      </c>
    </row>
    <row r="64" spans="1:11" ht="14.1" customHeight="1" x14ac:dyDescent="0.2">
      <c r="A64" s="306" t="s">
        <v>295</v>
      </c>
      <c r="B64" s="307" t="s">
        <v>296</v>
      </c>
      <c r="C64" s="308"/>
      <c r="D64" s="113">
        <v>0.9711037423022264</v>
      </c>
      <c r="E64" s="115">
        <v>123</v>
      </c>
      <c r="F64" s="114">
        <v>99</v>
      </c>
      <c r="G64" s="114">
        <v>123</v>
      </c>
      <c r="H64" s="114">
        <v>96</v>
      </c>
      <c r="I64" s="140">
        <v>125</v>
      </c>
      <c r="J64" s="115">
        <v>-2</v>
      </c>
      <c r="K64" s="116">
        <v>-1.6</v>
      </c>
    </row>
    <row r="65" spans="1:11" ht="14.1" customHeight="1" x14ac:dyDescent="0.2">
      <c r="A65" s="306" t="s">
        <v>297</v>
      </c>
      <c r="B65" s="307" t="s">
        <v>298</v>
      </c>
      <c r="C65" s="308"/>
      <c r="D65" s="113">
        <v>1.1211116374546028</v>
      </c>
      <c r="E65" s="115">
        <v>142</v>
      </c>
      <c r="F65" s="114">
        <v>103</v>
      </c>
      <c r="G65" s="114">
        <v>59</v>
      </c>
      <c r="H65" s="114">
        <v>48</v>
      </c>
      <c r="I65" s="140">
        <v>70</v>
      </c>
      <c r="J65" s="115">
        <v>72</v>
      </c>
      <c r="K65" s="116">
        <v>102.85714285714286</v>
      </c>
    </row>
    <row r="66" spans="1:11" ht="14.1" customHeight="1" x14ac:dyDescent="0.2">
      <c r="A66" s="306">
        <v>82</v>
      </c>
      <c r="B66" s="307" t="s">
        <v>299</v>
      </c>
      <c r="C66" s="308"/>
      <c r="D66" s="113">
        <v>2.9054160745302386</v>
      </c>
      <c r="E66" s="115">
        <v>368</v>
      </c>
      <c r="F66" s="114">
        <v>395</v>
      </c>
      <c r="G66" s="114">
        <v>496</v>
      </c>
      <c r="H66" s="114">
        <v>360</v>
      </c>
      <c r="I66" s="140">
        <v>298</v>
      </c>
      <c r="J66" s="115">
        <v>70</v>
      </c>
      <c r="K66" s="116">
        <v>23.48993288590604</v>
      </c>
    </row>
    <row r="67" spans="1:11" ht="14.1" customHeight="1" x14ac:dyDescent="0.2">
      <c r="A67" s="306" t="s">
        <v>300</v>
      </c>
      <c r="B67" s="307" t="s">
        <v>301</v>
      </c>
      <c r="C67" s="308"/>
      <c r="D67" s="113">
        <v>1.6974577609347861</v>
      </c>
      <c r="E67" s="115">
        <v>215</v>
      </c>
      <c r="F67" s="114">
        <v>298</v>
      </c>
      <c r="G67" s="114">
        <v>309</v>
      </c>
      <c r="H67" s="114">
        <v>260</v>
      </c>
      <c r="I67" s="140">
        <v>171</v>
      </c>
      <c r="J67" s="115">
        <v>44</v>
      </c>
      <c r="K67" s="116">
        <v>25.730994152046783</v>
      </c>
    </row>
    <row r="68" spans="1:11" ht="14.1" customHeight="1" x14ac:dyDescent="0.2">
      <c r="A68" s="306" t="s">
        <v>302</v>
      </c>
      <c r="B68" s="307" t="s">
        <v>303</v>
      </c>
      <c r="C68" s="308"/>
      <c r="D68" s="113">
        <v>0.60003158060950579</v>
      </c>
      <c r="E68" s="115">
        <v>76</v>
      </c>
      <c r="F68" s="114">
        <v>74</v>
      </c>
      <c r="G68" s="114">
        <v>117</v>
      </c>
      <c r="H68" s="114">
        <v>61</v>
      </c>
      <c r="I68" s="140">
        <v>87</v>
      </c>
      <c r="J68" s="115">
        <v>-11</v>
      </c>
      <c r="K68" s="116">
        <v>-12.64367816091954</v>
      </c>
    </row>
    <row r="69" spans="1:11" ht="14.1" customHeight="1" x14ac:dyDescent="0.2">
      <c r="A69" s="306">
        <v>83</v>
      </c>
      <c r="B69" s="307" t="s">
        <v>304</v>
      </c>
      <c r="C69" s="308"/>
      <c r="D69" s="113">
        <v>3.7896731406916153</v>
      </c>
      <c r="E69" s="115">
        <v>480</v>
      </c>
      <c r="F69" s="114">
        <v>496</v>
      </c>
      <c r="G69" s="114">
        <v>1426</v>
      </c>
      <c r="H69" s="114">
        <v>392</v>
      </c>
      <c r="I69" s="140">
        <v>492</v>
      </c>
      <c r="J69" s="115">
        <v>-12</v>
      </c>
      <c r="K69" s="116">
        <v>-2.4390243902439024</v>
      </c>
    </row>
    <row r="70" spans="1:11" ht="14.1" customHeight="1" x14ac:dyDescent="0.2">
      <c r="A70" s="306" t="s">
        <v>305</v>
      </c>
      <c r="B70" s="307" t="s">
        <v>306</v>
      </c>
      <c r="C70" s="308"/>
      <c r="D70" s="113">
        <v>2.7711984841307435</v>
      </c>
      <c r="E70" s="115">
        <v>351</v>
      </c>
      <c r="F70" s="114">
        <v>361</v>
      </c>
      <c r="G70" s="114">
        <v>1224</v>
      </c>
      <c r="H70" s="114">
        <v>275</v>
      </c>
      <c r="I70" s="140">
        <v>339</v>
      </c>
      <c r="J70" s="115">
        <v>12</v>
      </c>
      <c r="K70" s="116">
        <v>3.5398230088495577</v>
      </c>
    </row>
    <row r="71" spans="1:11" ht="14.1" customHeight="1" x14ac:dyDescent="0.2">
      <c r="A71" s="306"/>
      <c r="B71" s="307" t="s">
        <v>307</v>
      </c>
      <c r="C71" s="308"/>
      <c r="D71" s="113">
        <v>1.6342965419232591</v>
      </c>
      <c r="E71" s="115">
        <v>207</v>
      </c>
      <c r="F71" s="114">
        <v>201</v>
      </c>
      <c r="G71" s="114">
        <v>746</v>
      </c>
      <c r="H71" s="114">
        <v>141</v>
      </c>
      <c r="I71" s="140">
        <v>226</v>
      </c>
      <c r="J71" s="115">
        <v>-19</v>
      </c>
      <c r="K71" s="116">
        <v>-8.4070796460176993</v>
      </c>
    </row>
    <row r="72" spans="1:11" ht="14.1" customHeight="1" x14ac:dyDescent="0.2">
      <c r="A72" s="306">
        <v>84</v>
      </c>
      <c r="B72" s="307" t="s">
        <v>308</v>
      </c>
      <c r="C72" s="308"/>
      <c r="D72" s="113">
        <v>2.7948839412600663</v>
      </c>
      <c r="E72" s="115">
        <v>354</v>
      </c>
      <c r="F72" s="114">
        <v>441</v>
      </c>
      <c r="G72" s="114">
        <v>380</v>
      </c>
      <c r="H72" s="114">
        <v>464</v>
      </c>
      <c r="I72" s="140">
        <v>398</v>
      </c>
      <c r="J72" s="115">
        <v>-44</v>
      </c>
      <c r="K72" s="116">
        <v>-11.055276381909549</v>
      </c>
    </row>
    <row r="73" spans="1:11" ht="14.1" customHeight="1" x14ac:dyDescent="0.2">
      <c r="A73" s="306" t="s">
        <v>309</v>
      </c>
      <c r="B73" s="307" t="s">
        <v>310</v>
      </c>
      <c r="C73" s="308"/>
      <c r="D73" s="113">
        <v>0.54476551397441975</v>
      </c>
      <c r="E73" s="115">
        <v>69</v>
      </c>
      <c r="F73" s="114">
        <v>64</v>
      </c>
      <c r="G73" s="114">
        <v>104</v>
      </c>
      <c r="H73" s="114">
        <v>101</v>
      </c>
      <c r="I73" s="140">
        <v>91</v>
      </c>
      <c r="J73" s="115">
        <v>-22</v>
      </c>
      <c r="K73" s="116">
        <v>-24.175824175824175</v>
      </c>
    </row>
    <row r="74" spans="1:11" ht="14.1" customHeight="1" x14ac:dyDescent="0.2">
      <c r="A74" s="306" t="s">
        <v>311</v>
      </c>
      <c r="B74" s="307" t="s">
        <v>312</v>
      </c>
      <c r="C74" s="308"/>
      <c r="D74" s="113">
        <v>0.31580609505763463</v>
      </c>
      <c r="E74" s="115">
        <v>40</v>
      </c>
      <c r="F74" s="114">
        <v>21</v>
      </c>
      <c r="G74" s="114">
        <v>26</v>
      </c>
      <c r="H74" s="114">
        <v>20</v>
      </c>
      <c r="I74" s="140">
        <v>31</v>
      </c>
      <c r="J74" s="115">
        <v>9</v>
      </c>
      <c r="K74" s="116">
        <v>29.032258064516128</v>
      </c>
    </row>
    <row r="75" spans="1:11" ht="14.1" customHeight="1" x14ac:dyDescent="0.2">
      <c r="A75" s="306" t="s">
        <v>313</v>
      </c>
      <c r="B75" s="307" t="s">
        <v>314</v>
      </c>
      <c r="C75" s="308"/>
      <c r="D75" s="113">
        <v>1.5000789515237645</v>
      </c>
      <c r="E75" s="115">
        <v>190</v>
      </c>
      <c r="F75" s="114">
        <v>314</v>
      </c>
      <c r="G75" s="114">
        <v>188</v>
      </c>
      <c r="H75" s="114">
        <v>304</v>
      </c>
      <c r="I75" s="140">
        <v>211</v>
      </c>
      <c r="J75" s="115">
        <v>-21</v>
      </c>
      <c r="K75" s="116">
        <v>-9.9526066350710902</v>
      </c>
    </row>
    <row r="76" spans="1:11" ht="14.1" customHeight="1" x14ac:dyDescent="0.2">
      <c r="A76" s="306">
        <v>91</v>
      </c>
      <c r="B76" s="307" t="s">
        <v>315</v>
      </c>
      <c r="C76" s="308"/>
      <c r="D76" s="113">
        <v>9.4741828517290377E-2</v>
      </c>
      <c r="E76" s="115">
        <v>12</v>
      </c>
      <c r="F76" s="114">
        <v>29</v>
      </c>
      <c r="G76" s="114">
        <v>54</v>
      </c>
      <c r="H76" s="114">
        <v>40</v>
      </c>
      <c r="I76" s="140">
        <v>49</v>
      </c>
      <c r="J76" s="115">
        <v>-37</v>
      </c>
      <c r="K76" s="116">
        <v>-75.510204081632651</v>
      </c>
    </row>
    <row r="77" spans="1:11" ht="14.1" customHeight="1" x14ac:dyDescent="0.2">
      <c r="A77" s="306">
        <v>92</v>
      </c>
      <c r="B77" s="307" t="s">
        <v>316</v>
      </c>
      <c r="C77" s="308"/>
      <c r="D77" s="113">
        <v>0.91583767566714036</v>
      </c>
      <c r="E77" s="115">
        <v>116</v>
      </c>
      <c r="F77" s="114">
        <v>97</v>
      </c>
      <c r="G77" s="114">
        <v>140</v>
      </c>
      <c r="H77" s="114">
        <v>129</v>
      </c>
      <c r="I77" s="140">
        <v>132</v>
      </c>
      <c r="J77" s="115">
        <v>-16</v>
      </c>
      <c r="K77" s="116">
        <v>-12.121212121212121</v>
      </c>
    </row>
    <row r="78" spans="1:11" ht="14.1" customHeight="1" x14ac:dyDescent="0.2">
      <c r="A78" s="306">
        <v>93</v>
      </c>
      <c r="B78" s="307" t="s">
        <v>317</v>
      </c>
      <c r="C78" s="308"/>
      <c r="D78" s="113">
        <v>0.25264487604610769</v>
      </c>
      <c r="E78" s="115">
        <v>32</v>
      </c>
      <c r="F78" s="114">
        <v>19</v>
      </c>
      <c r="G78" s="114">
        <v>34</v>
      </c>
      <c r="H78" s="114">
        <v>12</v>
      </c>
      <c r="I78" s="140">
        <v>32</v>
      </c>
      <c r="J78" s="115">
        <v>0</v>
      </c>
      <c r="K78" s="116">
        <v>0</v>
      </c>
    </row>
    <row r="79" spans="1:11" ht="14.1" customHeight="1" x14ac:dyDescent="0.2">
      <c r="A79" s="306">
        <v>94</v>
      </c>
      <c r="B79" s="307" t="s">
        <v>318</v>
      </c>
      <c r="C79" s="308"/>
      <c r="D79" s="113">
        <v>0.33159639981051636</v>
      </c>
      <c r="E79" s="115">
        <v>42</v>
      </c>
      <c r="F79" s="114">
        <v>40</v>
      </c>
      <c r="G79" s="114">
        <v>80</v>
      </c>
      <c r="H79" s="114">
        <v>50</v>
      </c>
      <c r="I79" s="140">
        <v>52</v>
      </c>
      <c r="J79" s="115">
        <v>-10</v>
      </c>
      <c r="K79" s="116">
        <v>-19.23076923076923</v>
      </c>
    </row>
    <row r="80" spans="1:11" ht="14.1" customHeight="1" x14ac:dyDescent="0.2">
      <c r="A80" s="306" t="s">
        <v>319</v>
      </c>
      <c r="B80" s="307" t="s">
        <v>320</v>
      </c>
      <c r="C80" s="308"/>
      <c r="D80" s="113">
        <v>0</v>
      </c>
      <c r="E80" s="115">
        <v>0</v>
      </c>
      <c r="F80" s="114" t="s">
        <v>514</v>
      </c>
      <c r="G80" s="114">
        <v>3</v>
      </c>
      <c r="H80" s="114">
        <v>4</v>
      </c>
      <c r="I80" s="140" t="s">
        <v>514</v>
      </c>
      <c r="J80" s="115" t="s">
        <v>514</v>
      </c>
      <c r="K80" s="116" t="s">
        <v>514</v>
      </c>
    </row>
    <row r="81" spans="1:11" ht="14.1" customHeight="1" x14ac:dyDescent="0.2">
      <c r="A81" s="310" t="s">
        <v>321</v>
      </c>
      <c r="B81" s="311" t="s">
        <v>334</v>
      </c>
      <c r="C81" s="312"/>
      <c r="D81" s="125">
        <v>0.35528185693983894</v>
      </c>
      <c r="E81" s="143">
        <v>45</v>
      </c>
      <c r="F81" s="144">
        <v>44</v>
      </c>
      <c r="G81" s="144">
        <v>182</v>
      </c>
      <c r="H81" s="144">
        <v>48</v>
      </c>
      <c r="I81" s="145">
        <v>57</v>
      </c>
      <c r="J81" s="143">
        <v>-12</v>
      </c>
      <c r="K81" s="146">
        <v>-21.05263157894737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13435</v>
      </c>
      <c r="E11" s="114">
        <v>10759</v>
      </c>
      <c r="F11" s="114">
        <v>14334</v>
      </c>
      <c r="G11" s="114">
        <v>10473</v>
      </c>
      <c r="H11" s="140">
        <v>12862</v>
      </c>
      <c r="I11" s="115">
        <v>573</v>
      </c>
      <c r="J11" s="116">
        <v>4.4549836728347065</v>
      </c>
    </row>
    <row r="12" spans="1:15" s="110" customFormat="1" ht="24.95" customHeight="1" x14ac:dyDescent="0.2">
      <c r="A12" s="193" t="s">
        <v>132</v>
      </c>
      <c r="B12" s="194" t="s">
        <v>133</v>
      </c>
      <c r="C12" s="113">
        <v>1.0494975809452922</v>
      </c>
      <c r="D12" s="115">
        <v>141</v>
      </c>
      <c r="E12" s="114">
        <v>159</v>
      </c>
      <c r="F12" s="114">
        <v>287</v>
      </c>
      <c r="G12" s="114">
        <v>128</v>
      </c>
      <c r="H12" s="140">
        <v>107</v>
      </c>
      <c r="I12" s="115">
        <v>34</v>
      </c>
      <c r="J12" s="116">
        <v>31.77570093457944</v>
      </c>
    </row>
    <row r="13" spans="1:15" s="110" customFormat="1" ht="24.95" customHeight="1" x14ac:dyDescent="0.2">
      <c r="A13" s="193" t="s">
        <v>134</v>
      </c>
      <c r="B13" s="199" t="s">
        <v>214</v>
      </c>
      <c r="C13" s="113">
        <v>0.93040565686639376</v>
      </c>
      <c r="D13" s="115">
        <v>125</v>
      </c>
      <c r="E13" s="114">
        <v>71</v>
      </c>
      <c r="F13" s="114">
        <v>118</v>
      </c>
      <c r="G13" s="114">
        <v>60</v>
      </c>
      <c r="H13" s="140">
        <v>141</v>
      </c>
      <c r="I13" s="115">
        <v>-16</v>
      </c>
      <c r="J13" s="116">
        <v>-11.347517730496454</v>
      </c>
    </row>
    <row r="14" spans="1:15" s="287" customFormat="1" ht="24.95" customHeight="1" x14ac:dyDescent="0.2">
      <c r="A14" s="193" t="s">
        <v>215</v>
      </c>
      <c r="B14" s="199" t="s">
        <v>137</v>
      </c>
      <c r="C14" s="113">
        <v>19.48641607740975</v>
      </c>
      <c r="D14" s="115">
        <v>2618</v>
      </c>
      <c r="E14" s="114">
        <v>1824</v>
      </c>
      <c r="F14" s="114">
        <v>2720</v>
      </c>
      <c r="G14" s="114">
        <v>1775</v>
      </c>
      <c r="H14" s="140">
        <v>2688</v>
      </c>
      <c r="I14" s="115">
        <v>-70</v>
      </c>
      <c r="J14" s="116">
        <v>-2.6041666666666665</v>
      </c>
      <c r="K14" s="110"/>
      <c r="L14" s="110"/>
      <c r="M14" s="110"/>
      <c r="N14" s="110"/>
      <c r="O14" s="110"/>
    </row>
    <row r="15" spans="1:15" s="110" customFormat="1" ht="24.95" customHeight="1" x14ac:dyDescent="0.2">
      <c r="A15" s="193" t="s">
        <v>216</v>
      </c>
      <c r="B15" s="199" t="s">
        <v>217</v>
      </c>
      <c r="C15" s="113">
        <v>6.3788611834759958</v>
      </c>
      <c r="D15" s="115">
        <v>857</v>
      </c>
      <c r="E15" s="114">
        <v>638</v>
      </c>
      <c r="F15" s="114">
        <v>908</v>
      </c>
      <c r="G15" s="114">
        <v>513</v>
      </c>
      <c r="H15" s="140">
        <v>918</v>
      </c>
      <c r="I15" s="115">
        <v>-61</v>
      </c>
      <c r="J15" s="116">
        <v>-6.6448801742919388</v>
      </c>
    </row>
    <row r="16" spans="1:15" s="287" customFormat="1" ht="24.95" customHeight="1" x14ac:dyDescent="0.2">
      <c r="A16" s="193" t="s">
        <v>218</v>
      </c>
      <c r="B16" s="199" t="s">
        <v>141</v>
      </c>
      <c r="C16" s="113">
        <v>9.5124674358020105</v>
      </c>
      <c r="D16" s="115">
        <v>1278</v>
      </c>
      <c r="E16" s="114">
        <v>875</v>
      </c>
      <c r="F16" s="114">
        <v>1339</v>
      </c>
      <c r="G16" s="114">
        <v>937</v>
      </c>
      <c r="H16" s="140">
        <v>1336</v>
      </c>
      <c r="I16" s="115">
        <v>-58</v>
      </c>
      <c r="J16" s="116">
        <v>-4.341317365269461</v>
      </c>
      <c r="K16" s="110"/>
      <c r="L16" s="110"/>
      <c r="M16" s="110"/>
      <c r="N16" s="110"/>
      <c r="O16" s="110"/>
    </row>
    <row r="17" spans="1:15" s="110" customFormat="1" ht="24.95" customHeight="1" x14ac:dyDescent="0.2">
      <c r="A17" s="193" t="s">
        <v>142</v>
      </c>
      <c r="B17" s="199" t="s">
        <v>220</v>
      </c>
      <c r="C17" s="113">
        <v>3.5950874581317454</v>
      </c>
      <c r="D17" s="115">
        <v>483</v>
      </c>
      <c r="E17" s="114">
        <v>311</v>
      </c>
      <c r="F17" s="114">
        <v>473</v>
      </c>
      <c r="G17" s="114">
        <v>325</v>
      </c>
      <c r="H17" s="140">
        <v>434</v>
      </c>
      <c r="I17" s="115">
        <v>49</v>
      </c>
      <c r="J17" s="116">
        <v>11.290322580645162</v>
      </c>
    </row>
    <row r="18" spans="1:15" s="287" customFormat="1" ht="24.95" customHeight="1" x14ac:dyDescent="0.2">
      <c r="A18" s="201" t="s">
        <v>144</v>
      </c>
      <c r="B18" s="202" t="s">
        <v>145</v>
      </c>
      <c r="C18" s="113">
        <v>6.4979531075548937</v>
      </c>
      <c r="D18" s="115">
        <v>873</v>
      </c>
      <c r="E18" s="114">
        <v>774</v>
      </c>
      <c r="F18" s="114">
        <v>892</v>
      </c>
      <c r="G18" s="114">
        <v>706</v>
      </c>
      <c r="H18" s="140">
        <v>939</v>
      </c>
      <c r="I18" s="115">
        <v>-66</v>
      </c>
      <c r="J18" s="116">
        <v>-7.0287539936102235</v>
      </c>
      <c r="K18" s="110"/>
      <c r="L18" s="110"/>
      <c r="M18" s="110"/>
      <c r="N18" s="110"/>
      <c r="O18" s="110"/>
    </row>
    <row r="19" spans="1:15" s="110" customFormat="1" ht="24.95" customHeight="1" x14ac:dyDescent="0.2">
      <c r="A19" s="193" t="s">
        <v>146</v>
      </c>
      <c r="B19" s="199" t="s">
        <v>147</v>
      </c>
      <c r="C19" s="113">
        <v>12.534425009304057</v>
      </c>
      <c r="D19" s="115">
        <v>1684</v>
      </c>
      <c r="E19" s="114">
        <v>1329</v>
      </c>
      <c r="F19" s="114">
        <v>1734</v>
      </c>
      <c r="G19" s="114">
        <v>1383</v>
      </c>
      <c r="H19" s="140">
        <v>1682</v>
      </c>
      <c r="I19" s="115">
        <v>2</v>
      </c>
      <c r="J19" s="116">
        <v>0.11890606420927467</v>
      </c>
    </row>
    <row r="20" spans="1:15" s="287" customFormat="1" ht="24.95" customHeight="1" x14ac:dyDescent="0.2">
      <c r="A20" s="193" t="s">
        <v>148</v>
      </c>
      <c r="B20" s="199" t="s">
        <v>149</v>
      </c>
      <c r="C20" s="113">
        <v>5.3293636025307034</v>
      </c>
      <c r="D20" s="115">
        <v>716</v>
      </c>
      <c r="E20" s="114">
        <v>607</v>
      </c>
      <c r="F20" s="114">
        <v>702</v>
      </c>
      <c r="G20" s="114">
        <v>684</v>
      </c>
      <c r="H20" s="140">
        <v>860</v>
      </c>
      <c r="I20" s="115">
        <v>-144</v>
      </c>
      <c r="J20" s="116">
        <v>-16.744186046511629</v>
      </c>
      <c r="K20" s="110"/>
      <c r="L20" s="110"/>
      <c r="M20" s="110"/>
      <c r="N20" s="110"/>
      <c r="O20" s="110"/>
    </row>
    <row r="21" spans="1:15" s="110" customFormat="1" ht="24.95" customHeight="1" x14ac:dyDescent="0.2">
      <c r="A21" s="201" t="s">
        <v>150</v>
      </c>
      <c r="B21" s="202" t="s">
        <v>151</v>
      </c>
      <c r="C21" s="113">
        <v>6.2448827688872353</v>
      </c>
      <c r="D21" s="115">
        <v>839</v>
      </c>
      <c r="E21" s="114">
        <v>679</v>
      </c>
      <c r="F21" s="114">
        <v>746</v>
      </c>
      <c r="G21" s="114">
        <v>566</v>
      </c>
      <c r="H21" s="140">
        <v>585</v>
      </c>
      <c r="I21" s="115">
        <v>254</v>
      </c>
      <c r="J21" s="116">
        <v>43.418803418803421</v>
      </c>
    </row>
    <row r="22" spans="1:15" s="110" customFormat="1" ht="24.95" customHeight="1" x14ac:dyDescent="0.2">
      <c r="A22" s="201" t="s">
        <v>152</v>
      </c>
      <c r="B22" s="199" t="s">
        <v>153</v>
      </c>
      <c r="C22" s="113">
        <v>4.0714551544473387</v>
      </c>
      <c r="D22" s="115">
        <v>547</v>
      </c>
      <c r="E22" s="114">
        <v>274</v>
      </c>
      <c r="F22" s="114">
        <v>316</v>
      </c>
      <c r="G22" s="114">
        <v>296</v>
      </c>
      <c r="H22" s="140">
        <v>351</v>
      </c>
      <c r="I22" s="115">
        <v>196</v>
      </c>
      <c r="J22" s="116">
        <v>55.840455840455839</v>
      </c>
    </row>
    <row r="23" spans="1:15" s="110" customFormat="1" ht="24.95" customHeight="1" x14ac:dyDescent="0.2">
      <c r="A23" s="193" t="s">
        <v>154</v>
      </c>
      <c r="B23" s="199" t="s">
        <v>155</v>
      </c>
      <c r="C23" s="113">
        <v>1.6300707108299219</v>
      </c>
      <c r="D23" s="115">
        <v>219</v>
      </c>
      <c r="E23" s="114">
        <v>109</v>
      </c>
      <c r="F23" s="114">
        <v>126</v>
      </c>
      <c r="G23" s="114">
        <v>111</v>
      </c>
      <c r="H23" s="140">
        <v>269</v>
      </c>
      <c r="I23" s="115">
        <v>-50</v>
      </c>
      <c r="J23" s="116">
        <v>-18.587360594795538</v>
      </c>
    </row>
    <row r="24" spans="1:15" s="110" customFormat="1" ht="24.95" customHeight="1" x14ac:dyDescent="0.2">
      <c r="A24" s="193" t="s">
        <v>156</v>
      </c>
      <c r="B24" s="199" t="s">
        <v>221</v>
      </c>
      <c r="C24" s="113">
        <v>4.3468552288797913</v>
      </c>
      <c r="D24" s="115">
        <v>584</v>
      </c>
      <c r="E24" s="114">
        <v>396</v>
      </c>
      <c r="F24" s="114">
        <v>613</v>
      </c>
      <c r="G24" s="114">
        <v>442</v>
      </c>
      <c r="H24" s="140">
        <v>546</v>
      </c>
      <c r="I24" s="115">
        <v>38</v>
      </c>
      <c r="J24" s="116">
        <v>6.9597069597069599</v>
      </c>
    </row>
    <row r="25" spans="1:15" s="110" customFormat="1" ht="24.95" customHeight="1" x14ac:dyDescent="0.2">
      <c r="A25" s="193" t="s">
        <v>222</v>
      </c>
      <c r="B25" s="204" t="s">
        <v>159</v>
      </c>
      <c r="C25" s="113">
        <v>5.381466319315221</v>
      </c>
      <c r="D25" s="115">
        <v>723</v>
      </c>
      <c r="E25" s="114">
        <v>589</v>
      </c>
      <c r="F25" s="114">
        <v>707</v>
      </c>
      <c r="G25" s="114">
        <v>590</v>
      </c>
      <c r="H25" s="140">
        <v>661</v>
      </c>
      <c r="I25" s="115">
        <v>62</v>
      </c>
      <c r="J25" s="116">
        <v>9.379727685325264</v>
      </c>
    </row>
    <row r="26" spans="1:15" s="110" customFormat="1" ht="24.95" customHeight="1" x14ac:dyDescent="0.2">
      <c r="A26" s="201">
        <v>782.78300000000002</v>
      </c>
      <c r="B26" s="203" t="s">
        <v>160</v>
      </c>
      <c r="C26" s="113">
        <v>9.1924078898399699</v>
      </c>
      <c r="D26" s="115">
        <v>1235</v>
      </c>
      <c r="E26" s="114">
        <v>1505</v>
      </c>
      <c r="F26" s="114">
        <v>1558</v>
      </c>
      <c r="G26" s="114">
        <v>1268</v>
      </c>
      <c r="H26" s="140">
        <v>1249</v>
      </c>
      <c r="I26" s="115">
        <v>-14</v>
      </c>
      <c r="J26" s="116">
        <v>-1.1208967173738991</v>
      </c>
    </row>
    <row r="27" spans="1:15" s="110" customFormat="1" ht="24.95" customHeight="1" x14ac:dyDescent="0.2">
      <c r="A27" s="193" t="s">
        <v>161</v>
      </c>
      <c r="B27" s="199" t="s">
        <v>162</v>
      </c>
      <c r="C27" s="113">
        <v>3.8109415705247489</v>
      </c>
      <c r="D27" s="115">
        <v>512</v>
      </c>
      <c r="E27" s="114">
        <v>211</v>
      </c>
      <c r="F27" s="114">
        <v>310</v>
      </c>
      <c r="G27" s="114">
        <v>178</v>
      </c>
      <c r="H27" s="140">
        <v>226</v>
      </c>
      <c r="I27" s="115">
        <v>286</v>
      </c>
      <c r="J27" s="116">
        <v>126.54867256637168</v>
      </c>
    </row>
    <row r="28" spans="1:15" s="110" customFormat="1" ht="24.95" customHeight="1" x14ac:dyDescent="0.2">
      <c r="A28" s="193" t="s">
        <v>163</v>
      </c>
      <c r="B28" s="199" t="s">
        <v>164</v>
      </c>
      <c r="C28" s="113">
        <v>3.9895794566430962</v>
      </c>
      <c r="D28" s="115">
        <v>536</v>
      </c>
      <c r="E28" s="114">
        <v>488</v>
      </c>
      <c r="F28" s="114">
        <v>800</v>
      </c>
      <c r="G28" s="114">
        <v>508</v>
      </c>
      <c r="H28" s="140">
        <v>574</v>
      </c>
      <c r="I28" s="115">
        <v>-38</v>
      </c>
      <c r="J28" s="116">
        <v>-6.6202090592334493</v>
      </c>
    </row>
    <row r="29" spans="1:15" s="110" customFormat="1" ht="24.95" customHeight="1" x14ac:dyDescent="0.2">
      <c r="A29" s="193">
        <v>86</v>
      </c>
      <c r="B29" s="199" t="s">
        <v>165</v>
      </c>
      <c r="C29" s="113">
        <v>6.8403423892817266</v>
      </c>
      <c r="D29" s="115">
        <v>919</v>
      </c>
      <c r="E29" s="114">
        <v>730</v>
      </c>
      <c r="F29" s="114">
        <v>792</v>
      </c>
      <c r="G29" s="114">
        <v>720</v>
      </c>
      <c r="H29" s="140">
        <v>718</v>
      </c>
      <c r="I29" s="115">
        <v>201</v>
      </c>
      <c r="J29" s="116">
        <v>27.99442896935933</v>
      </c>
    </row>
    <row r="30" spans="1:15" s="110" customFormat="1" ht="24.95" customHeight="1" x14ac:dyDescent="0.2">
      <c r="A30" s="193">
        <v>87.88</v>
      </c>
      <c r="B30" s="204" t="s">
        <v>166</v>
      </c>
      <c r="C30" s="113">
        <v>5.2623743952363231</v>
      </c>
      <c r="D30" s="115">
        <v>707</v>
      </c>
      <c r="E30" s="114">
        <v>618</v>
      </c>
      <c r="F30" s="114">
        <v>1279</v>
      </c>
      <c r="G30" s="114">
        <v>618</v>
      </c>
      <c r="H30" s="140">
        <v>697</v>
      </c>
      <c r="I30" s="115">
        <v>10</v>
      </c>
      <c r="J30" s="116">
        <v>1.4347202295552368</v>
      </c>
    </row>
    <row r="31" spans="1:15" s="110" customFormat="1" ht="24.95" customHeight="1" x14ac:dyDescent="0.2">
      <c r="A31" s="193" t="s">
        <v>167</v>
      </c>
      <c r="B31" s="199" t="s">
        <v>168</v>
      </c>
      <c r="C31" s="113">
        <v>3.4015630815035354</v>
      </c>
      <c r="D31" s="115">
        <v>457</v>
      </c>
      <c r="E31" s="114">
        <v>396</v>
      </c>
      <c r="F31" s="114">
        <v>634</v>
      </c>
      <c r="G31" s="114">
        <v>440</v>
      </c>
      <c r="H31" s="140">
        <v>569</v>
      </c>
      <c r="I31" s="115">
        <v>-112</v>
      </c>
      <c r="J31" s="116">
        <v>-19.68365553602812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1.0494975809452922</v>
      </c>
      <c r="D34" s="115">
        <v>141</v>
      </c>
      <c r="E34" s="114">
        <v>159</v>
      </c>
      <c r="F34" s="114">
        <v>287</v>
      </c>
      <c r="G34" s="114">
        <v>128</v>
      </c>
      <c r="H34" s="140">
        <v>107</v>
      </c>
      <c r="I34" s="115">
        <v>34</v>
      </c>
      <c r="J34" s="116">
        <v>31.77570093457944</v>
      </c>
    </row>
    <row r="35" spans="1:10" s="110" customFormat="1" ht="24.95" customHeight="1" x14ac:dyDescent="0.2">
      <c r="A35" s="292" t="s">
        <v>171</v>
      </c>
      <c r="B35" s="293" t="s">
        <v>172</v>
      </c>
      <c r="C35" s="113">
        <v>26.91477484183104</v>
      </c>
      <c r="D35" s="115">
        <v>3616</v>
      </c>
      <c r="E35" s="114">
        <v>2669</v>
      </c>
      <c r="F35" s="114">
        <v>3730</v>
      </c>
      <c r="G35" s="114">
        <v>2541</v>
      </c>
      <c r="H35" s="140">
        <v>3768</v>
      </c>
      <c r="I35" s="115">
        <v>-152</v>
      </c>
      <c r="J35" s="116">
        <v>-4.0339702760084926</v>
      </c>
    </row>
    <row r="36" spans="1:10" s="110" customFormat="1" ht="24.95" customHeight="1" x14ac:dyDescent="0.2">
      <c r="A36" s="294" t="s">
        <v>173</v>
      </c>
      <c r="B36" s="295" t="s">
        <v>174</v>
      </c>
      <c r="C36" s="125">
        <v>72.035727577223668</v>
      </c>
      <c r="D36" s="143">
        <v>9678</v>
      </c>
      <c r="E36" s="144">
        <v>7931</v>
      </c>
      <c r="F36" s="144">
        <v>10317</v>
      </c>
      <c r="G36" s="144">
        <v>7804</v>
      </c>
      <c r="H36" s="145">
        <v>8987</v>
      </c>
      <c r="I36" s="143">
        <v>691</v>
      </c>
      <c r="J36" s="146">
        <v>7.6888839434739067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13435</v>
      </c>
      <c r="F11" s="264">
        <v>10759</v>
      </c>
      <c r="G11" s="264">
        <v>14334</v>
      </c>
      <c r="H11" s="264">
        <v>10473</v>
      </c>
      <c r="I11" s="265">
        <v>12862</v>
      </c>
      <c r="J11" s="263">
        <v>573</v>
      </c>
      <c r="K11" s="266">
        <v>4.4549836728347065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26.713807219947896</v>
      </c>
      <c r="E13" s="115">
        <v>3589</v>
      </c>
      <c r="F13" s="114">
        <v>3592</v>
      </c>
      <c r="G13" s="114">
        <v>4521</v>
      </c>
      <c r="H13" s="114">
        <v>3179</v>
      </c>
      <c r="I13" s="140">
        <v>3547</v>
      </c>
      <c r="J13" s="115">
        <v>42</v>
      </c>
      <c r="K13" s="116">
        <v>1.1840992387933464</v>
      </c>
    </row>
    <row r="14" spans="1:17" ht="15.95" customHeight="1" x14ac:dyDescent="0.2">
      <c r="A14" s="306" t="s">
        <v>230</v>
      </c>
      <c r="B14" s="307"/>
      <c r="C14" s="308"/>
      <c r="D14" s="113">
        <v>54.745068850018605</v>
      </c>
      <c r="E14" s="115">
        <v>7355</v>
      </c>
      <c r="F14" s="114">
        <v>5324</v>
      </c>
      <c r="G14" s="114">
        <v>7455</v>
      </c>
      <c r="H14" s="114">
        <v>5437</v>
      </c>
      <c r="I14" s="140">
        <v>7049</v>
      </c>
      <c r="J14" s="115">
        <v>306</v>
      </c>
      <c r="K14" s="116">
        <v>4.3410412824514113</v>
      </c>
    </row>
    <row r="15" spans="1:17" ht="15.95" customHeight="1" x14ac:dyDescent="0.2">
      <c r="A15" s="306" t="s">
        <v>231</v>
      </c>
      <c r="B15" s="307"/>
      <c r="C15" s="308"/>
      <c r="D15" s="113">
        <v>8.1801265351693342</v>
      </c>
      <c r="E15" s="115">
        <v>1099</v>
      </c>
      <c r="F15" s="114">
        <v>787</v>
      </c>
      <c r="G15" s="114">
        <v>957</v>
      </c>
      <c r="H15" s="114">
        <v>792</v>
      </c>
      <c r="I15" s="140">
        <v>978</v>
      </c>
      <c r="J15" s="115">
        <v>121</v>
      </c>
      <c r="K15" s="116">
        <v>12.372188139059304</v>
      </c>
    </row>
    <row r="16" spans="1:17" ht="15.95" customHeight="1" x14ac:dyDescent="0.2">
      <c r="A16" s="306" t="s">
        <v>232</v>
      </c>
      <c r="B16" s="307"/>
      <c r="C16" s="308"/>
      <c r="D16" s="113">
        <v>9.9144026795682922</v>
      </c>
      <c r="E16" s="115">
        <v>1332</v>
      </c>
      <c r="F16" s="114">
        <v>1003</v>
      </c>
      <c r="G16" s="114">
        <v>1286</v>
      </c>
      <c r="H16" s="114">
        <v>989</v>
      </c>
      <c r="I16" s="140">
        <v>1241</v>
      </c>
      <c r="J16" s="115">
        <v>91</v>
      </c>
      <c r="K16" s="116">
        <v>7.3327961321514907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0.96762188314104947</v>
      </c>
      <c r="E18" s="115">
        <v>130</v>
      </c>
      <c r="F18" s="114">
        <v>163</v>
      </c>
      <c r="G18" s="114">
        <v>280</v>
      </c>
      <c r="H18" s="114">
        <v>125</v>
      </c>
      <c r="I18" s="140">
        <v>102</v>
      </c>
      <c r="J18" s="115">
        <v>28</v>
      </c>
      <c r="K18" s="116">
        <v>27.450980392156861</v>
      </c>
    </row>
    <row r="19" spans="1:11" ht="14.1" customHeight="1" x14ac:dyDescent="0.2">
      <c r="A19" s="306" t="s">
        <v>235</v>
      </c>
      <c r="B19" s="307" t="s">
        <v>236</v>
      </c>
      <c r="C19" s="308"/>
      <c r="D19" s="113">
        <v>0.66244882768887237</v>
      </c>
      <c r="E19" s="115">
        <v>89</v>
      </c>
      <c r="F19" s="114">
        <v>121</v>
      </c>
      <c r="G19" s="114">
        <v>234</v>
      </c>
      <c r="H19" s="114">
        <v>83</v>
      </c>
      <c r="I19" s="140">
        <v>72</v>
      </c>
      <c r="J19" s="115">
        <v>17</v>
      </c>
      <c r="K19" s="116">
        <v>23.611111111111111</v>
      </c>
    </row>
    <row r="20" spans="1:11" ht="14.1" customHeight="1" x14ac:dyDescent="0.2">
      <c r="A20" s="306">
        <v>12</v>
      </c>
      <c r="B20" s="307" t="s">
        <v>237</v>
      </c>
      <c r="C20" s="308"/>
      <c r="D20" s="113">
        <v>0.96017863788611835</v>
      </c>
      <c r="E20" s="115">
        <v>129</v>
      </c>
      <c r="F20" s="114">
        <v>111</v>
      </c>
      <c r="G20" s="114">
        <v>134</v>
      </c>
      <c r="H20" s="114">
        <v>95</v>
      </c>
      <c r="I20" s="140">
        <v>134</v>
      </c>
      <c r="J20" s="115">
        <v>-5</v>
      </c>
      <c r="K20" s="116">
        <v>-3.7313432835820897</v>
      </c>
    </row>
    <row r="21" spans="1:11" ht="14.1" customHeight="1" x14ac:dyDescent="0.2">
      <c r="A21" s="306">
        <v>21</v>
      </c>
      <c r="B21" s="307" t="s">
        <v>238</v>
      </c>
      <c r="C21" s="308"/>
      <c r="D21" s="113">
        <v>0.27540007443245257</v>
      </c>
      <c r="E21" s="115">
        <v>37</v>
      </c>
      <c r="F21" s="114">
        <v>80</v>
      </c>
      <c r="G21" s="114">
        <v>51</v>
      </c>
      <c r="H21" s="114">
        <v>27</v>
      </c>
      <c r="I21" s="140">
        <v>56</v>
      </c>
      <c r="J21" s="115">
        <v>-19</v>
      </c>
      <c r="K21" s="116">
        <v>-33.928571428571431</v>
      </c>
    </row>
    <row r="22" spans="1:11" ht="14.1" customHeight="1" x14ac:dyDescent="0.2">
      <c r="A22" s="306">
        <v>22</v>
      </c>
      <c r="B22" s="307" t="s">
        <v>239</v>
      </c>
      <c r="C22" s="308"/>
      <c r="D22" s="113">
        <v>2.8507629326386303</v>
      </c>
      <c r="E22" s="115">
        <v>383</v>
      </c>
      <c r="F22" s="114">
        <v>330</v>
      </c>
      <c r="G22" s="114">
        <v>617</v>
      </c>
      <c r="H22" s="114">
        <v>441</v>
      </c>
      <c r="I22" s="140">
        <v>624</v>
      </c>
      <c r="J22" s="115">
        <v>-241</v>
      </c>
      <c r="K22" s="116">
        <v>-38.621794871794869</v>
      </c>
    </row>
    <row r="23" spans="1:11" ht="14.1" customHeight="1" x14ac:dyDescent="0.2">
      <c r="A23" s="306">
        <v>23</v>
      </c>
      <c r="B23" s="307" t="s">
        <v>240</v>
      </c>
      <c r="C23" s="308"/>
      <c r="D23" s="113">
        <v>1.0271678451804986</v>
      </c>
      <c r="E23" s="115">
        <v>138</v>
      </c>
      <c r="F23" s="114">
        <v>91</v>
      </c>
      <c r="G23" s="114">
        <v>113</v>
      </c>
      <c r="H23" s="114">
        <v>87</v>
      </c>
      <c r="I23" s="140">
        <v>93</v>
      </c>
      <c r="J23" s="115">
        <v>45</v>
      </c>
      <c r="K23" s="116">
        <v>48.387096774193552</v>
      </c>
    </row>
    <row r="24" spans="1:11" ht="14.1" customHeight="1" x14ac:dyDescent="0.2">
      <c r="A24" s="306">
        <v>24</v>
      </c>
      <c r="B24" s="307" t="s">
        <v>241</v>
      </c>
      <c r="C24" s="308"/>
      <c r="D24" s="113">
        <v>4.5403796055080017</v>
      </c>
      <c r="E24" s="115">
        <v>610</v>
      </c>
      <c r="F24" s="114">
        <v>511</v>
      </c>
      <c r="G24" s="114">
        <v>709</v>
      </c>
      <c r="H24" s="114">
        <v>509</v>
      </c>
      <c r="I24" s="140">
        <v>603</v>
      </c>
      <c r="J24" s="115">
        <v>7</v>
      </c>
      <c r="K24" s="116">
        <v>1.1608623548922057</v>
      </c>
    </row>
    <row r="25" spans="1:11" ht="14.1" customHeight="1" x14ac:dyDescent="0.2">
      <c r="A25" s="306">
        <v>25</v>
      </c>
      <c r="B25" s="307" t="s">
        <v>242</v>
      </c>
      <c r="C25" s="308"/>
      <c r="D25" s="113">
        <v>5.2995906215109789</v>
      </c>
      <c r="E25" s="115">
        <v>712</v>
      </c>
      <c r="F25" s="114">
        <v>427</v>
      </c>
      <c r="G25" s="114">
        <v>579</v>
      </c>
      <c r="H25" s="114">
        <v>465</v>
      </c>
      <c r="I25" s="140">
        <v>751</v>
      </c>
      <c r="J25" s="115">
        <v>-39</v>
      </c>
      <c r="K25" s="116">
        <v>-5.1930758988015979</v>
      </c>
    </row>
    <row r="26" spans="1:11" ht="14.1" customHeight="1" x14ac:dyDescent="0.2">
      <c r="A26" s="306">
        <v>26</v>
      </c>
      <c r="B26" s="307" t="s">
        <v>243</v>
      </c>
      <c r="C26" s="308"/>
      <c r="D26" s="113">
        <v>2.4562709341272795</v>
      </c>
      <c r="E26" s="115">
        <v>330</v>
      </c>
      <c r="F26" s="114">
        <v>219</v>
      </c>
      <c r="G26" s="114">
        <v>291</v>
      </c>
      <c r="H26" s="114">
        <v>231</v>
      </c>
      <c r="I26" s="140">
        <v>334</v>
      </c>
      <c r="J26" s="115">
        <v>-4</v>
      </c>
      <c r="K26" s="116">
        <v>-1.1976047904191616</v>
      </c>
    </row>
    <row r="27" spans="1:11" ht="14.1" customHeight="1" x14ac:dyDescent="0.2">
      <c r="A27" s="306">
        <v>27</v>
      </c>
      <c r="B27" s="307" t="s">
        <v>244</v>
      </c>
      <c r="C27" s="308"/>
      <c r="D27" s="113">
        <v>1.890584294752512</v>
      </c>
      <c r="E27" s="115">
        <v>254</v>
      </c>
      <c r="F27" s="114">
        <v>225</v>
      </c>
      <c r="G27" s="114">
        <v>265</v>
      </c>
      <c r="H27" s="114">
        <v>185</v>
      </c>
      <c r="I27" s="140">
        <v>248</v>
      </c>
      <c r="J27" s="115">
        <v>6</v>
      </c>
      <c r="K27" s="116">
        <v>2.4193548387096775</v>
      </c>
    </row>
    <row r="28" spans="1:11" ht="14.1" customHeight="1" x14ac:dyDescent="0.2">
      <c r="A28" s="306">
        <v>28</v>
      </c>
      <c r="B28" s="307" t="s">
        <v>245</v>
      </c>
      <c r="C28" s="308"/>
      <c r="D28" s="113">
        <v>0.63267584666914778</v>
      </c>
      <c r="E28" s="115">
        <v>85</v>
      </c>
      <c r="F28" s="114">
        <v>16</v>
      </c>
      <c r="G28" s="114">
        <v>31</v>
      </c>
      <c r="H28" s="114">
        <v>24</v>
      </c>
      <c r="I28" s="140">
        <v>30</v>
      </c>
      <c r="J28" s="115">
        <v>55</v>
      </c>
      <c r="K28" s="116">
        <v>183.33333333333334</v>
      </c>
    </row>
    <row r="29" spans="1:11" ht="14.1" customHeight="1" x14ac:dyDescent="0.2">
      <c r="A29" s="306">
        <v>29</v>
      </c>
      <c r="B29" s="307" t="s">
        <v>246</v>
      </c>
      <c r="C29" s="308"/>
      <c r="D29" s="113">
        <v>5.6717528842575362</v>
      </c>
      <c r="E29" s="115">
        <v>762</v>
      </c>
      <c r="F29" s="114">
        <v>750</v>
      </c>
      <c r="G29" s="114">
        <v>720</v>
      </c>
      <c r="H29" s="114">
        <v>601</v>
      </c>
      <c r="I29" s="140">
        <v>599</v>
      </c>
      <c r="J29" s="115">
        <v>163</v>
      </c>
      <c r="K29" s="116">
        <v>27.212020033388981</v>
      </c>
    </row>
    <row r="30" spans="1:11" ht="14.1" customHeight="1" x14ac:dyDescent="0.2">
      <c r="A30" s="306" t="s">
        <v>247</v>
      </c>
      <c r="B30" s="307" t="s">
        <v>248</v>
      </c>
      <c r="C30" s="308"/>
      <c r="D30" s="113">
        <v>2.97729810197246</v>
      </c>
      <c r="E30" s="115">
        <v>400</v>
      </c>
      <c r="F30" s="114">
        <v>483</v>
      </c>
      <c r="G30" s="114">
        <v>455</v>
      </c>
      <c r="H30" s="114">
        <v>381</v>
      </c>
      <c r="I30" s="140">
        <v>341</v>
      </c>
      <c r="J30" s="115">
        <v>59</v>
      </c>
      <c r="K30" s="116">
        <v>17.302052785923753</v>
      </c>
    </row>
    <row r="31" spans="1:11" ht="14.1" customHeight="1" x14ac:dyDescent="0.2">
      <c r="A31" s="306" t="s">
        <v>249</v>
      </c>
      <c r="B31" s="307" t="s">
        <v>250</v>
      </c>
      <c r="C31" s="308"/>
      <c r="D31" s="113">
        <v>2.6646818012653517</v>
      </c>
      <c r="E31" s="115">
        <v>358</v>
      </c>
      <c r="F31" s="114" t="s">
        <v>514</v>
      </c>
      <c r="G31" s="114" t="s">
        <v>514</v>
      </c>
      <c r="H31" s="114">
        <v>216</v>
      </c>
      <c r="I31" s="140">
        <v>255</v>
      </c>
      <c r="J31" s="115">
        <v>103</v>
      </c>
      <c r="K31" s="116">
        <v>40.392156862745097</v>
      </c>
    </row>
    <row r="32" spans="1:11" ht="14.1" customHeight="1" x14ac:dyDescent="0.2">
      <c r="A32" s="306">
        <v>31</v>
      </c>
      <c r="B32" s="307" t="s">
        <v>251</v>
      </c>
      <c r="C32" s="308"/>
      <c r="D32" s="113">
        <v>0.51358392259024932</v>
      </c>
      <c r="E32" s="115">
        <v>69</v>
      </c>
      <c r="F32" s="114">
        <v>31</v>
      </c>
      <c r="G32" s="114">
        <v>57</v>
      </c>
      <c r="H32" s="114">
        <v>31</v>
      </c>
      <c r="I32" s="140">
        <v>84</v>
      </c>
      <c r="J32" s="115">
        <v>-15</v>
      </c>
      <c r="K32" s="116">
        <v>-17.857142857142858</v>
      </c>
    </row>
    <row r="33" spans="1:11" ht="14.1" customHeight="1" x14ac:dyDescent="0.2">
      <c r="A33" s="306">
        <v>32</v>
      </c>
      <c r="B33" s="307" t="s">
        <v>252</v>
      </c>
      <c r="C33" s="308"/>
      <c r="D33" s="113">
        <v>2.5232601414216598</v>
      </c>
      <c r="E33" s="115">
        <v>339</v>
      </c>
      <c r="F33" s="114">
        <v>369</v>
      </c>
      <c r="G33" s="114">
        <v>414</v>
      </c>
      <c r="H33" s="114">
        <v>330</v>
      </c>
      <c r="I33" s="140">
        <v>343</v>
      </c>
      <c r="J33" s="115">
        <v>-4</v>
      </c>
      <c r="K33" s="116">
        <v>-1.1661807580174928</v>
      </c>
    </row>
    <row r="34" spans="1:11" ht="14.1" customHeight="1" x14ac:dyDescent="0.2">
      <c r="A34" s="306">
        <v>33</v>
      </c>
      <c r="B34" s="307" t="s">
        <v>253</v>
      </c>
      <c r="C34" s="308"/>
      <c r="D34" s="113">
        <v>1.6449572013397842</v>
      </c>
      <c r="E34" s="115">
        <v>221</v>
      </c>
      <c r="F34" s="114">
        <v>211</v>
      </c>
      <c r="G34" s="114">
        <v>279</v>
      </c>
      <c r="H34" s="114">
        <v>167</v>
      </c>
      <c r="I34" s="140">
        <v>240</v>
      </c>
      <c r="J34" s="115">
        <v>-19</v>
      </c>
      <c r="K34" s="116">
        <v>-7.916666666666667</v>
      </c>
    </row>
    <row r="35" spans="1:11" ht="14.1" customHeight="1" x14ac:dyDescent="0.2">
      <c r="A35" s="306">
        <v>34</v>
      </c>
      <c r="B35" s="307" t="s">
        <v>254</v>
      </c>
      <c r="C35" s="308"/>
      <c r="D35" s="113">
        <v>1.9799032378116859</v>
      </c>
      <c r="E35" s="115">
        <v>266</v>
      </c>
      <c r="F35" s="114">
        <v>169</v>
      </c>
      <c r="G35" s="114">
        <v>224</v>
      </c>
      <c r="H35" s="114">
        <v>162</v>
      </c>
      <c r="I35" s="140">
        <v>275</v>
      </c>
      <c r="J35" s="115">
        <v>-9</v>
      </c>
      <c r="K35" s="116">
        <v>-3.2727272727272729</v>
      </c>
    </row>
    <row r="36" spans="1:11" ht="14.1" customHeight="1" x14ac:dyDescent="0.2">
      <c r="A36" s="306">
        <v>41</v>
      </c>
      <c r="B36" s="307" t="s">
        <v>255</v>
      </c>
      <c r="C36" s="308"/>
      <c r="D36" s="113">
        <v>0.16375139560848531</v>
      </c>
      <c r="E36" s="115">
        <v>22</v>
      </c>
      <c r="F36" s="114">
        <v>28</v>
      </c>
      <c r="G36" s="114">
        <v>46</v>
      </c>
      <c r="H36" s="114">
        <v>24</v>
      </c>
      <c r="I36" s="140">
        <v>37</v>
      </c>
      <c r="J36" s="115">
        <v>-15</v>
      </c>
      <c r="K36" s="116">
        <v>-40.54054054054054</v>
      </c>
    </row>
    <row r="37" spans="1:11" ht="14.1" customHeight="1" x14ac:dyDescent="0.2">
      <c r="A37" s="306">
        <v>42</v>
      </c>
      <c r="B37" s="307" t="s">
        <v>256</v>
      </c>
      <c r="C37" s="308"/>
      <c r="D37" s="113" t="s">
        <v>514</v>
      </c>
      <c r="E37" s="115" t="s">
        <v>514</v>
      </c>
      <c r="F37" s="114" t="s">
        <v>514</v>
      </c>
      <c r="G37" s="114">
        <v>15</v>
      </c>
      <c r="H37" s="114" t="s">
        <v>514</v>
      </c>
      <c r="I37" s="140">
        <v>13</v>
      </c>
      <c r="J37" s="115" t="s">
        <v>514</v>
      </c>
      <c r="K37" s="116" t="s">
        <v>514</v>
      </c>
    </row>
    <row r="38" spans="1:11" ht="14.1" customHeight="1" x14ac:dyDescent="0.2">
      <c r="A38" s="306">
        <v>43</v>
      </c>
      <c r="B38" s="307" t="s">
        <v>257</v>
      </c>
      <c r="C38" s="308"/>
      <c r="D38" s="113">
        <v>2.9847413472273909</v>
      </c>
      <c r="E38" s="115">
        <v>401</v>
      </c>
      <c r="F38" s="114">
        <v>171</v>
      </c>
      <c r="G38" s="114">
        <v>251</v>
      </c>
      <c r="H38" s="114">
        <v>210</v>
      </c>
      <c r="I38" s="140">
        <v>207</v>
      </c>
      <c r="J38" s="115">
        <v>194</v>
      </c>
      <c r="K38" s="116">
        <v>93.719806763285021</v>
      </c>
    </row>
    <row r="39" spans="1:11" ht="14.1" customHeight="1" x14ac:dyDescent="0.2">
      <c r="A39" s="306">
        <v>51</v>
      </c>
      <c r="B39" s="307" t="s">
        <v>258</v>
      </c>
      <c r="C39" s="308"/>
      <c r="D39" s="113">
        <v>8.2768887234834381</v>
      </c>
      <c r="E39" s="115">
        <v>1112</v>
      </c>
      <c r="F39" s="114">
        <v>1112</v>
      </c>
      <c r="G39" s="114">
        <v>1264</v>
      </c>
      <c r="H39" s="114">
        <v>1017</v>
      </c>
      <c r="I39" s="140">
        <v>1088</v>
      </c>
      <c r="J39" s="115">
        <v>24</v>
      </c>
      <c r="K39" s="116">
        <v>2.2058823529411766</v>
      </c>
    </row>
    <row r="40" spans="1:11" ht="14.1" customHeight="1" x14ac:dyDescent="0.2">
      <c r="A40" s="306" t="s">
        <v>259</v>
      </c>
      <c r="B40" s="307" t="s">
        <v>260</v>
      </c>
      <c r="C40" s="308"/>
      <c r="D40" s="113">
        <v>7.5921101600297733</v>
      </c>
      <c r="E40" s="115">
        <v>1020</v>
      </c>
      <c r="F40" s="114">
        <v>1036</v>
      </c>
      <c r="G40" s="114">
        <v>1193</v>
      </c>
      <c r="H40" s="114">
        <v>951</v>
      </c>
      <c r="I40" s="140">
        <v>995</v>
      </c>
      <c r="J40" s="115">
        <v>25</v>
      </c>
      <c r="K40" s="116">
        <v>2.512562814070352</v>
      </c>
    </row>
    <row r="41" spans="1:11" ht="14.1" customHeight="1" x14ac:dyDescent="0.2">
      <c r="A41" s="306"/>
      <c r="B41" s="307" t="s">
        <v>261</v>
      </c>
      <c r="C41" s="308"/>
      <c r="D41" s="113">
        <v>6.7882396724972089</v>
      </c>
      <c r="E41" s="115">
        <v>912</v>
      </c>
      <c r="F41" s="114">
        <v>920</v>
      </c>
      <c r="G41" s="114">
        <v>1035</v>
      </c>
      <c r="H41" s="114">
        <v>816</v>
      </c>
      <c r="I41" s="140">
        <v>829</v>
      </c>
      <c r="J41" s="115">
        <v>83</v>
      </c>
      <c r="K41" s="116">
        <v>10.012062726176115</v>
      </c>
    </row>
    <row r="42" spans="1:11" ht="14.1" customHeight="1" x14ac:dyDescent="0.2">
      <c r="A42" s="306">
        <v>52</v>
      </c>
      <c r="B42" s="307" t="s">
        <v>262</v>
      </c>
      <c r="C42" s="308"/>
      <c r="D42" s="113">
        <v>4.9795310755489393</v>
      </c>
      <c r="E42" s="115">
        <v>669</v>
      </c>
      <c r="F42" s="114">
        <v>535</v>
      </c>
      <c r="G42" s="114">
        <v>573</v>
      </c>
      <c r="H42" s="114">
        <v>529</v>
      </c>
      <c r="I42" s="140">
        <v>652</v>
      </c>
      <c r="J42" s="115">
        <v>17</v>
      </c>
      <c r="K42" s="116">
        <v>2.6073619631901841</v>
      </c>
    </row>
    <row r="43" spans="1:11" ht="14.1" customHeight="1" x14ac:dyDescent="0.2">
      <c r="A43" s="306" t="s">
        <v>263</v>
      </c>
      <c r="B43" s="307" t="s">
        <v>264</v>
      </c>
      <c r="C43" s="308"/>
      <c r="D43" s="113">
        <v>4.2426497953107551</v>
      </c>
      <c r="E43" s="115">
        <v>570</v>
      </c>
      <c r="F43" s="114">
        <v>444</v>
      </c>
      <c r="G43" s="114">
        <v>507</v>
      </c>
      <c r="H43" s="114">
        <v>460</v>
      </c>
      <c r="I43" s="140">
        <v>568</v>
      </c>
      <c r="J43" s="115">
        <v>2</v>
      </c>
      <c r="K43" s="116">
        <v>0.352112676056338</v>
      </c>
    </row>
    <row r="44" spans="1:11" ht="14.1" customHeight="1" x14ac:dyDescent="0.2">
      <c r="A44" s="306">
        <v>53</v>
      </c>
      <c r="B44" s="307" t="s">
        <v>265</v>
      </c>
      <c r="C44" s="308"/>
      <c r="D44" s="113">
        <v>1.1090435429847414</v>
      </c>
      <c r="E44" s="115">
        <v>149</v>
      </c>
      <c r="F44" s="114">
        <v>123</v>
      </c>
      <c r="G44" s="114">
        <v>138</v>
      </c>
      <c r="H44" s="114">
        <v>109</v>
      </c>
      <c r="I44" s="140">
        <v>130</v>
      </c>
      <c r="J44" s="115">
        <v>19</v>
      </c>
      <c r="K44" s="116">
        <v>14.615384615384615</v>
      </c>
    </row>
    <row r="45" spans="1:11" ht="14.1" customHeight="1" x14ac:dyDescent="0.2">
      <c r="A45" s="306" t="s">
        <v>266</v>
      </c>
      <c r="B45" s="307" t="s">
        <v>267</v>
      </c>
      <c r="C45" s="308"/>
      <c r="D45" s="113">
        <v>1.0941570524748792</v>
      </c>
      <c r="E45" s="115">
        <v>147</v>
      </c>
      <c r="F45" s="114">
        <v>120</v>
      </c>
      <c r="G45" s="114">
        <v>130</v>
      </c>
      <c r="H45" s="114">
        <v>105</v>
      </c>
      <c r="I45" s="140">
        <v>124</v>
      </c>
      <c r="J45" s="115">
        <v>23</v>
      </c>
      <c r="K45" s="116">
        <v>18.548387096774192</v>
      </c>
    </row>
    <row r="46" spans="1:11" ht="14.1" customHeight="1" x14ac:dyDescent="0.2">
      <c r="A46" s="306">
        <v>54</v>
      </c>
      <c r="B46" s="307" t="s">
        <v>268</v>
      </c>
      <c r="C46" s="308"/>
      <c r="D46" s="113">
        <v>4.2277633048008934</v>
      </c>
      <c r="E46" s="115">
        <v>568</v>
      </c>
      <c r="F46" s="114">
        <v>444</v>
      </c>
      <c r="G46" s="114">
        <v>500</v>
      </c>
      <c r="H46" s="114">
        <v>447</v>
      </c>
      <c r="I46" s="140">
        <v>510</v>
      </c>
      <c r="J46" s="115">
        <v>58</v>
      </c>
      <c r="K46" s="116">
        <v>11.372549019607844</v>
      </c>
    </row>
    <row r="47" spans="1:11" ht="14.1" customHeight="1" x14ac:dyDescent="0.2">
      <c r="A47" s="306">
        <v>61</v>
      </c>
      <c r="B47" s="307" t="s">
        <v>269</v>
      </c>
      <c r="C47" s="308"/>
      <c r="D47" s="113">
        <v>2.3148492742835876</v>
      </c>
      <c r="E47" s="115">
        <v>311</v>
      </c>
      <c r="F47" s="114">
        <v>231</v>
      </c>
      <c r="G47" s="114">
        <v>334</v>
      </c>
      <c r="H47" s="114">
        <v>237</v>
      </c>
      <c r="I47" s="140">
        <v>320</v>
      </c>
      <c r="J47" s="115">
        <v>-9</v>
      </c>
      <c r="K47" s="116">
        <v>-2.8125</v>
      </c>
    </row>
    <row r="48" spans="1:11" ht="14.1" customHeight="1" x14ac:dyDescent="0.2">
      <c r="A48" s="306">
        <v>62</v>
      </c>
      <c r="B48" s="307" t="s">
        <v>270</v>
      </c>
      <c r="C48" s="308"/>
      <c r="D48" s="113">
        <v>7.4060290286564943</v>
      </c>
      <c r="E48" s="115">
        <v>995</v>
      </c>
      <c r="F48" s="114">
        <v>830</v>
      </c>
      <c r="G48" s="114">
        <v>1144</v>
      </c>
      <c r="H48" s="114">
        <v>762</v>
      </c>
      <c r="I48" s="140">
        <v>956</v>
      </c>
      <c r="J48" s="115">
        <v>39</v>
      </c>
      <c r="K48" s="116">
        <v>4.0794979079497908</v>
      </c>
    </row>
    <row r="49" spans="1:11" ht="14.1" customHeight="1" x14ac:dyDescent="0.2">
      <c r="A49" s="306">
        <v>63</v>
      </c>
      <c r="B49" s="307" t="s">
        <v>271</v>
      </c>
      <c r="C49" s="308"/>
      <c r="D49" s="113">
        <v>4.0640119091924083</v>
      </c>
      <c r="E49" s="115">
        <v>546</v>
      </c>
      <c r="F49" s="114">
        <v>431</v>
      </c>
      <c r="G49" s="114">
        <v>487</v>
      </c>
      <c r="H49" s="114">
        <v>364</v>
      </c>
      <c r="I49" s="140">
        <v>346</v>
      </c>
      <c r="J49" s="115">
        <v>200</v>
      </c>
      <c r="K49" s="116">
        <v>57.803468208092482</v>
      </c>
    </row>
    <row r="50" spans="1:11" ht="14.1" customHeight="1" x14ac:dyDescent="0.2">
      <c r="A50" s="306" t="s">
        <v>272</v>
      </c>
      <c r="B50" s="307" t="s">
        <v>273</v>
      </c>
      <c r="C50" s="308"/>
      <c r="D50" s="113">
        <v>0.58801637513956084</v>
      </c>
      <c r="E50" s="115">
        <v>79</v>
      </c>
      <c r="F50" s="114">
        <v>48</v>
      </c>
      <c r="G50" s="114">
        <v>63</v>
      </c>
      <c r="H50" s="114">
        <v>59</v>
      </c>
      <c r="I50" s="140">
        <v>28</v>
      </c>
      <c r="J50" s="115">
        <v>51</v>
      </c>
      <c r="K50" s="116">
        <v>182.14285714285714</v>
      </c>
    </row>
    <row r="51" spans="1:11" ht="14.1" customHeight="1" x14ac:dyDescent="0.2">
      <c r="A51" s="306" t="s">
        <v>274</v>
      </c>
      <c r="B51" s="307" t="s">
        <v>275</v>
      </c>
      <c r="C51" s="308"/>
      <c r="D51" s="113">
        <v>3.0591737997767026</v>
      </c>
      <c r="E51" s="115">
        <v>411</v>
      </c>
      <c r="F51" s="114">
        <v>338</v>
      </c>
      <c r="G51" s="114">
        <v>384</v>
      </c>
      <c r="H51" s="114">
        <v>269</v>
      </c>
      <c r="I51" s="140">
        <v>273</v>
      </c>
      <c r="J51" s="115">
        <v>138</v>
      </c>
      <c r="K51" s="116">
        <v>50.549450549450547</v>
      </c>
    </row>
    <row r="52" spans="1:11" ht="14.1" customHeight="1" x14ac:dyDescent="0.2">
      <c r="A52" s="306">
        <v>71</v>
      </c>
      <c r="B52" s="307" t="s">
        <v>276</v>
      </c>
      <c r="C52" s="308"/>
      <c r="D52" s="113">
        <v>8.6713807219947903</v>
      </c>
      <c r="E52" s="115">
        <v>1165</v>
      </c>
      <c r="F52" s="114">
        <v>710</v>
      </c>
      <c r="G52" s="114">
        <v>1025</v>
      </c>
      <c r="H52" s="114">
        <v>784</v>
      </c>
      <c r="I52" s="140">
        <v>1135</v>
      </c>
      <c r="J52" s="115">
        <v>30</v>
      </c>
      <c r="K52" s="116">
        <v>2.643171806167401</v>
      </c>
    </row>
    <row r="53" spans="1:11" ht="14.1" customHeight="1" x14ac:dyDescent="0.2">
      <c r="A53" s="306" t="s">
        <v>277</v>
      </c>
      <c r="B53" s="307" t="s">
        <v>278</v>
      </c>
      <c r="C53" s="308"/>
      <c r="D53" s="113">
        <v>2.7018980275400075</v>
      </c>
      <c r="E53" s="115">
        <v>363</v>
      </c>
      <c r="F53" s="114">
        <v>243</v>
      </c>
      <c r="G53" s="114">
        <v>399</v>
      </c>
      <c r="H53" s="114">
        <v>269</v>
      </c>
      <c r="I53" s="140">
        <v>471</v>
      </c>
      <c r="J53" s="115">
        <v>-108</v>
      </c>
      <c r="K53" s="116">
        <v>-22.929936305732483</v>
      </c>
    </row>
    <row r="54" spans="1:11" ht="14.1" customHeight="1" x14ac:dyDescent="0.2">
      <c r="A54" s="306" t="s">
        <v>279</v>
      </c>
      <c r="B54" s="307" t="s">
        <v>280</v>
      </c>
      <c r="C54" s="308"/>
      <c r="D54" s="113">
        <v>5.098622999627838</v>
      </c>
      <c r="E54" s="115">
        <v>685</v>
      </c>
      <c r="F54" s="114">
        <v>394</v>
      </c>
      <c r="G54" s="114">
        <v>539</v>
      </c>
      <c r="H54" s="114">
        <v>449</v>
      </c>
      <c r="I54" s="140">
        <v>557</v>
      </c>
      <c r="J54" s="115">
        <v>128</v>
      </c>
      <c r="K54" s="116">
        <v>22.980251346499102</v>
      </c>
    </row>
    <row r="55" spans="1:11" ht="14.1" customHeight="1" x14ac:dyDescent="0.2">
      <c r="A55" s="306">
        <v>72</v>
      </c>
      <c r="B55" s="307" t="s">
        <v>281</v>
      </c>
      <c r="C55" s="308"/>
      <c r="D55" s="113">
        <v>2.4488276888723481</v>
      </c>
      <c r="E55" s="115">
        <v>329</v>
      </c>
      <c r="F55" s="114">
        <v>184</v>
      </c>
      <c r="G55" s="114">
        <v>208</v>
      </c>
      <c r="H55" s="114">
        <v>180</v>
      </c>
      <c r="I55" s="140">
        <v>390</v>
      </c>
      <c r="J55" s="115">
        <v>-61</v>
      </c>
      <c r="K55" s="116">
        <v>-15.641025641025641</v>
      </c>
    </row>
    <row r="56" spans="1:11" ht="14.1" customHeight="1" x14ac:dyDescent="0.2">
      <c r="A56" s="306" t="s">
        <v>282</v>
      </c>
      <c r="B56" s="307" t="s">
        <v>283</v>
      </c>
      <c r="C56" s="308"/>
      <c r="D56" s="113">
        <v>1.2876814291030889</v>
      </c>
      <c r="E56" s="115">
        <v>173</v>
      </c>
      <c r="F56" s="114">
        <v>86</v>
      </c>
      <c r="G56" s="114">
        <v>88</v>
      </c>
      <c r="H56" s="114">
        <v>80</v>
      </c>
      <c r="I56" s="140">
        <v>229</v>
      </c>
      <c r="J56" s="115">
        <v>-56</v>
      </c>
      <c r="K56" s="116">
        <v>-24.454148471615721</v>
      </c>
    </row>
    <row r="57" spans="1:11" ht="14.1" customHeight="1" x14ac:dyDescent="0.2">
      <c r="A57" s="306" t="s">
        <v>284</v>
      </c>
      <c r="B57" s="307" t="s">
        <v>285</v>
      </c>
      <c r="C57" s="308"/>
      <c r="D57" s="113">
        <v>0.66244882768887237</v>
      </c>
      <c r="E57" s="115">
        <v>89</v>
      </c>
      <c r="F57" s="114">
        <v>73</v>
      </c>
      <c r="G57" s="114">
        <v>76</v>
      </c>
      <c r="H57" s="114">
        <v>57</v>
      </c>
      <c r="I57" s="140">
        <v>112</v>
      </c>
      <c r="J57" s="115">
        <v>-23</v>
      </c>
      <c r="K57" s="116">
        <v>-20.535714285714285</v>
      </c>
    </row>
    <row r="58" spans="1:11" ht="14.1" customHeight="1" x14ac:dyDescent="0.2">
      <c r="A58" s="306">
        <v>73</v>
      </c>
      <c r="B58" s="307" t="s">
        <v>286</v>
      </c>
      <c r="C58" s="308"/>
      <c r="D58" s="113">
        <v>1.339784145887607</v>
      </c>
      <c r="E58" s="115">
        <v>180</v>
      </c>
      <c r="F58" s="114">
        <v>139</v>
      </c>
      <c r="G58" s="114">
        <v>205</v>
      </c>
      <c r="H58" s="114">
        <v>175</v>
      </c>
      <c r="I58" s="140">
        <v>218</v>
      </c>
      <c r="J58" s="115">
        <v>-38</v>
      </c>
      <c r="K58" s="116">
        <v>-17.431192660550458</v>
      </c>
    </row>
    <row r="59" spans="1:11" ht="14.1" customHeight="1" x14ac:dyDescent="0.2">
      <c r="A59" s="306" t="s">
        <v>287</v>
      </c>
      <c r="B59" s="307" t="s">
        <v>288</v>
      </c>
      <c r="C59" s="308"/>
      <c r="D59" s="113">
        <v>0.87085969482694459</v>
      </c>
      <c r="E59" s="115">
        <v>117</v>
      </c>
      <c r="F59" s="114">
        <v>79</v>
      </c>
      <c r="G59" s="114">
        <v>160</v>
      </c>
      <c r="H59" s="114">
        <v>109</v>
      </c>
      <c r="I59" s="140">
        <v>148</v>
      </c>
      <c r="J59" s="115">
        <v>-31</v>
      </c>
      <c r="K59" s="116">
        <v>-20.945945945945947</v>
      </c>
    </row>
    <row r="60" spans="1:11" ht="14.1" customHeight="1" x14ac:dyDescent="0.2">
      <c r="A60" s="306">
        <v>81</v>
      </c>
      <c r="B60" s="307" t="s">
        <v>289</v>
      </c>
      <c r="C60" s="308"/>
      <c r="D60" s="113">
        <v>7.0710829921845928</v>
      </c>
      <c r="E60" s="115">
        <v>950</v>
      </c>
      <c r="F60" s="114">
        <v>753</v>
      </c>
      <c r="G60" s="114">
        <v>821</v>
      </c>
      <c r="H60" s="114">
        <v>730</v>
      </c>
      <c r="I60" s="140">
        <v>766</v>
      </c>
      <c r="J60" s="115">
        <v>184</v>
      </c>
      <c r="K60" s="116">
        <v>24.020887728459531</v>
      </c>
    </row>
    <row r="61" spans="1:11" ht="14.1" customHeight="1" x14ac:dyDescent="0.2">
      <c r="A61" s="306" t="s">
        <v>290</v>
      </c>
      <c r="B61" s="307" t="s">
        <v>291</v>
      </c>
      <c r="C61" s="308"/>
      <c r="D61" s="113">
        <v>2.292519538518794</v>
      </c>
      <c r="E61" s="115">
        <v>308</v>
      </c>
      <c r="F61" s="114">
        <v>189</v>
      </c>
      <c r="G61" s="114">
        <v>238</v>
      </c>
      <c r="H61" s="114">
        <v>259</v>
      </c>
      <c r="I61" s="140">
        <v>248</v>
      </c>
      <c r="J61" s="115">
        <v>60</v>
      </c>
      <c r="K61" s="116">
        <v>24.193548387096776</v>
      </c>
    </row>
    <row r="62" spans="1:11" ht="14.1" customHeight="1" x14ac:dyDescent="0.2">
      <c r="A62" s="306" t="s">
        <v>292</v>
      </c>
      <c r="B62" s="307" t="s">
        <v>293</v>
      </c>
      <c r="C62" s="308"/>
      <c r="D62" s="113">
        <v>2.344622255303312</v>
      </c>
      <c r="E62" s="115">
        <v>315</v>
      </c>
      <c r="F62" s="114">
        <v>350</v>
      </c>
      <c r="G62" s="114">
        <v>330</v>
      </c>
      <c r="H62" s="114">
        <v>238</v>
      </c>
      <c r="I62" s="140">
        <v>273</v>
      </c>
      <c r="J62" s="115">
        <v>42</v>
      </c>
      <c r="K62" s="116">
        <v>15.384615384615385</v>
      </c>
    </row>
    <row r="63" spans="1:11" ht="14.1" customHeight="1" x14ac:dyDescent="0.2">
      <c r="A63" s="306"/>
      <c r="B63" s="307" t="s">
        <v>294</v>
      </c>
      <c r="C63" s="308"/>
      <c r="D63" s="113">
        <v>2.1883141049497583</v>
      </c>
      <c r="E63" s="115">
        <v>294</v>
      </c>
      <c r="F63" s="114">
        <v>290</v>
      </c>
      <c r="G63" s="114">
        <v>290</v>
      </c>
      <c r="H63" s="114">
        <v>215</v>
      </c>
      <c r="I63" s="140">
        <v>238</v>
      </c>
      <c r="J63" s="115">
        <v>56</v>
      </c>
      <c r="K63" s="116">
        <v>23.529411764705884</v>
      </c>
    </row>
    <row r="64" spans="1:11" ht="14.1" customHeight="1" x14ac:dyDescent="0.2">
      <c r="A64" s="306" t="s">
        <v>295</v>
      </c>
      <c r="B64" s="307" t="s">
        <v>296</v>
      </c>
      <c r="C64" s="308"/>
      <c r="D64" s="113">
        <v>0.90063267584666917</v>
      </c>
      <c r="E64" s="115">
        <v>121</v>
      </c>
      <c r="F64" s="114">
        <v>91</v>
      </c>
      <c r="G64" s="114">
        <v>118</v>
      </c>
      <c r="H64" s="114">
        <v>96</v>
      </c>
      <c r="I64" s="140">
        <v>102</v>
      </c>
      <c r="J64" s="115">
        <v>19</v>
      </c>
      <c r="K64" s="116">
        <v>18.627450980392158</v>
      </c>
    </row>
    <row r="65" spans="1:11" ht="14.1" customHeight="1" x14ac:dyDescent="0.2">
      <c r="A65" s="306" t="s">
        <v>297</v>
      </c>
      <c r="B65" s="307" t="s">
        <v>298</v>
      </c>
      <c r="C65" s="308"/>
      <c r="D65" s="113">
        <v>0.64756233717901002</v>
      </c>
      <c r="E65" s="115">
        <v>87</v>
      </c>
      <c r="F65" s="114">
        <v>60</v>
      </c>
      <c r="G65" s="114">
        <v>55</v>
      </c>
      <c r="H65" s="114">
        <v>52</v>
      </c>
      <c r="I65" s="140">
        <v>73</v>
      </c>
      <c r="J65" s="115">
        <v>14</v>
      </c>
      <c r="K65" s="116">
        <v>19.17808219178082</v>
      </c>
    </row>
    <row r="66" spans="1:11" ht="14.1" customHeight="1" x14ac:dyDescent="0.2">
      <c r="A66" s="306">
        <v>82</v>
      </c>
      <c r="B66" s="307" t="s">
        <v>299</v>
      </c>
      <c r="C66" s="308"/>
      <c r="D66" s="113">
        <v>2.9549683662076665</v>
      </c>
      <c r="E66" s="115">
        <v>397</v>
      </c>
      <c r="F66" s="114">
        <v>317</v>
      </c>
      <c r="G66" s="114">
        <v>454</v>
      </c>
      <c r="H66" s="114">
        <v>347</v>
      </c>
      <c r="I66" s="140">
        <v>380</v>
      </c>
      <c r="J66" s="115">
        <v>17</v>
      </c>
      <c r="K66" s="116">
        <v>4.4736842105263159</v>
      </c>
    </row>
    <row r="67" spans="1:11" ht="14.1" customHeight="1" x14ac:dyDescent="0.2">
      <c r="A67" s="306" t="s">
        <v>300</v>
      </c>
      <c r="B67" s="307" t="s">
        <v>301</v>
      </c>
      <c r="C67" s="308"/>
      <c r="D67" s="113">
        <v>1.6524004465947153</v>
      </c>
      <c r="E67" s="115">
        <v>222</v>
      </c>
      <c r="F67" s="114">
        <v>211</v>
      </c>
      <c r="G67" s="114">
        <v>302</v>
      </c>
      <c r="H67" s="114">
        <v>227</v>
      </c>
      <c r="I67" s="140">
        <v>242</v>
      </c>
      <c r="J67" s="115">
        <v>-20</v>
      </c>
      <c r="K67" s="116">
        <v>-8.2644628099173545</v>
      </c>
    </row>
    <row r="68" spans="1:11" ht="14.1" customHeight="1" x14ac:dyDescent="0.2">
      <c r="A68" s="306" t="s">
        <v>302</v>
      </c>
      <c r="B68" s="307" t="s">
        <v>303</v>
      </c>
      <c r="C68" s="308"/>
      <c r="D68" s="113">
        <v>0.72199478972832154</v>
      </c>
      <c r="E68" s="115">
        <v>97</v>
      </c>
      <c r="F68" s="114">
        <v>78</v>
      </c>
      <c r="G68" s="114">
        <v>104</v>
      </c>
      <c r="H68" s="114">
        <v>70</v>
      </c>
      <c r="I68" s="140">
        <v>94</v>
      </c>
      <c r="J68" s="115">
        <v>3</v>
      </c>
      <c r="K68" s="116">
        <v>3.1914893617021276</v>
      </c>
    </row>
    <row r="69" spans="1:11" ht="14.1" customHeight="1" x14ac:dyDescent="0.2">
      <c r="A69" s="306">
        <v>83</v>
      </c>
      <c r="B69" s="307" t="s">
        <v>304</v>
      </c>
      <c r="C69" s="308"/>
      <c r="D69" s="113">
        <v>3.4611090435429848</v>
      </c>
      <c r="E69" s="115">
        <v>465</v>
      </c>
      <c r="F69" s="114">
        <v>408</v>
      </c>
      <c r="G69" s="114">
        <v>1215</v>
      </c>
      <c r="H69" s="114">
        <v>402</v>
      </c>
      <c r="I69" s="140">
        <v>502</v>
      </c>
      <c r="J69" s="115">
        <v>-37</v>
      </c>
      <c r="K69" s="116">
        <v>-7.3705179282868523</v>
      </c>
    </row>
    <row r="70" spans="1:11" ht="14.1" customHeight="1" x14ac:dyDescent="0.2">
      <c r="A70" s="306" t="s">
        <v>305</v>
      </c>
      <c r="B70" s="307" t="s">
        <v>306</v>
      </c>
      <c r="C70" s="308"/>
      <c r="D70" s="113">
        <v>2.5232601414216598</v>
      </c>
      <c r="E70" s="115">
        <v>339</v>
      </c>
      <c r="F70" s="114">
        <v>296</v>
      </c>
      <c r="G70" s="114">
        <v>1056</v>
      </c>
      <c r="H70" s="114">
        <v>280</v>
      </c>
      <c r="I70" s="140">
        <v>349</v>
      </c>
      <c r="J70" s="115">
        <v>-10</v>
      </c>
      <c r="K70" s="116">
        <v>-2.8653295128939829</v>
      </c>
    </row>
    <row r="71" spans="1:11" ht="14.1" customHeight="1" x14ac:dyDescent="0.2">
      <c r="A71" s="306"/>
      <c r="B71" s="307" t="s">
        <v>307</v>
      </c>
      <c r="C71" s="308"/>
      <c r="D71" s="113">
        <v>1.29512467435802</v>
      </c>
      <c r="E71" s="115">
        <v>174</v>
      </c>
      <c r="F71" s="114">
        <v>172</v>
      </c>
      <c r="G71" s="114">
        <v>613</v>
      </c>
      <c r="H71" s="114">
        <v>128</v>
      </c>
      <c r="I71" s="140">
        <v>190</v>
      </c>
      <c r="J71" s="115">
        <v>-16</v>
      </c>
      <c r="K71" s="116">
        <v>-8.4210526315789469</v>
      </c>
    </row>
    <row r="72" spans="1:11" ht="14.1" customHeight="1" x14ac:dyDescent="0.2">
      <c r="A72" s="306">
        <v>84</v>
      </c>
      <c r="B72" s="307" t="s">
        <v>308</v>
      </c>
      <c r="C72" s="308"/>
      <c r="D72" s="113">
        <v>3.0294008187569781</v>
      </c>
      <c r="E72" s="115">
        <v>407</v>
      </c>
      <c r="F72" s="114">
        <v>353</v>
      </c>
      <c r="G72" s="114">
        <v>508</v>
      </c>
      <c r="H72" s="114">
        <v>384</v>
      </c>
      <c r="I72" s="140">
        <v>430</v>
      </c>
      <c r="J72" s="115">
        <v>-23</v>
      </c>
      <c r="K72" s="116">
        <v>-5.3488372093023253</v>
      </c>
    </row>
    <row r="73" spans="1:11" ht="14.1" customHeight="1" x14ac:dyDescent="0.2">
      <c r="A73" s="306" t="s">
        <v>309</v>
      </c>
      <c r="B73" s="307" t="s">
        <v>310</v>
      </c>
      <c r="C73" s="308"/>
      <c r="D73" s="113">
        <v>0.62523260141421655</v>
      </c>
      <c r="E73" s="115">
        <v>84</v>
      </c>
      <c r="F73" s="114">
        <v>38</v>
      </c>
      <c r="G73" s="114">
        <v>195</v>
      </c>
      <c r="H73" s="114">
        <v>94</v>
      </c>
      <c r="I73" s="140">
        <v>106</v>
      </c>
      <c r="J73" s="115">
        <v>-22</v>
      </c>
      <c r="K73" s="116">
        <v>-20.754716981132077</v>
      </c>
    </row>
    <row r="74" spans="1:11" ht="14.1" customHeight="1" x14ac:dyDescent="0.2">
      <c r="A74" s="306" t="s">
        <v>311</v>
      </c>
      <c r="B74" s="307" t="s">
        <v>312</v>
      </c>
      <c r="C74" s="308"/>
      <c r="D74" s="113">
        <v>0.20841086713807219</v>
      </c>
      <c r="E74" s="115">
        <v>28</v>
      </c>
      <c r="F74" s="114">
        <v>19</v>
      </c>
      <c r="G74" s="114">
        <v>40</v>
      </c>
      <c r="H74" s="114">
        <v>14</v>
      </c>
      <c r="I74" s="140">
        <v>22</v>
      </c>
      <c r="J74" s="115">
        <v>6</v>
      </c>
      <c r="K74" s="116">
        <v>27.272727272727273</v>
      </c>
    </row>
    <row r="75" spans="1:11" ht="14.1" customHeight="1" x14ac:dyDescent="0.2">
      <c r="A75" s="306" t="s">
        <v>313</v>
      </c>
      <c r="B75" s="307" t="s">
        <v>314</v>
      </c>
      <c r="C75" s="308"/>
      <c r="D75" s="113">
        <v>1.7714923706736136</v>
      </c>
      <c r="E75" s="115">
        <v>238</v>
      </c>
      <c r="F75" s="114">
        <v>267</v>
      </c>
      <c r="G75" s="114">
        <v>215</v>
      </c>
      <c r="H75" s="114">
        <v>246</v>
      </c>
      <c r="I75" s="140">
        <v>247</v>
      </c>
      <c r="J75" s="115">
        <v>-9</v>
      </c>
      <c r="K75" s="116">
        <v>-3.6437246963562755</v>
      </c>
    </row>
    <row r="76" spans="1:11" ht="14.1" customHeight="1" x14ac:dyDescent="0.2">
      <c r="A76" s="306">
        <v>91</v>
      </c>
      <c r="B76" s="307" t="s">
        <v>315</v>
      </c>
      <c r="C76" s="308"/>
      <c r="D76" s="113">
        <v>0.20096762188314105</v>
      </c>
      <c r="E76" s="115">
        <v>27</v>
      </c>
      <c r="F76" s="114">
        <v>37</v>
      </c>
      <c r="G76" s="114">
        <v>37</v>
      </c>
      <c r="H76" s="114">
        <v>25</v>
      </c>
      <c r="I76" s="140">
        <v>35</v>
      </c>
      <c r="J76" s="115">
        <v>-8</v>
      </c>
      <c r="K76" s="116">
        <v>-22.857142857142858</v>
      </c>
    </row>
    <row r="77" spans="1:11" ht="14.1" customHeight="1" x14ac:dyDescent="0.2">
      <c r="A77" s="306">
        <v>92</v>
      </c>
      <c r="B77" s="307" t="s">
        <v>316</v>
      </c>
      <c r="C77" s="308"/>
      <c r="D77" s="113">
        <v>0.88574618533680682</v>
      </c>
      <c r="E77" s="115">
        <v>119</v>
      </c>
      <c r="F77" s="114">
        <v>106</v>
      </c>
      <c r="G77" s="114">
        <v>132</v>
      </c>
      <c r="H77" s="114">
        <v>110</v>
      </c>
      <c r="I77" s="140">
        <v>108</v>
      </c>
      <c r="J77" s="115">
        <v>11</v>
      </c>
      <c r="K77" s="116">
        <v>10.185185185185185</v>
      </c>
    </row>
    <row r="78" spans="1:11" ht="14.1" customHeight="1" x14ac:dyDescent="0.2">
      <c r="A78" s="306">
        <v>93</v>
      </c>
      <c r="B78" s="307" t="s">
        <v>317</v>
      </c>
      <c r="C78" s="308"/>
      <c r="D78" s="113">
        <v>0.21585411239300334</v>
      </c>
      <c r="E78" s="115">
        <v>29</v>
      </c>
      <c r="F78" s="114">
        <v>28</v>
      </c>
      <c r="G78" s="114">
        <v>30</v>
      </c>
      <c r="H78" s="114">
        <v>20</v>
      </c>
      <c r="I78" s="140">
        <v>24</v>
      </c>
      <c r="J78" s="115">
        <v>5</v>
      </c>
      <c r="K78" s="116">
        <v>20.833333333333332</v>
      </c>
    </row>
    <row r="79" spans="1:11" ht="14.1" customHeight="1" x14ac:dyDescent="0.2">
      <c r="A79" s="306">
        <v>94</v>
      </c>
      <c r="B79" s="307" t="s">
        <v>318</v>
      </c>
      <c r="C79" s="308"/>
      <c r="D79" s="113">
        <v>0.3721622627465575</v>
      </c>
      <c r="E79" s="115">
        <v>50</v>
      </c>
      <c r="F79" s="114">
        <v>51</v>
      </c>
      <c r="G79" s="114">
        <v>68</v>
      </c>
      <c r="H79" s="114">
        <v>53</v>
      </c>
      <c r="I79" s="140">
        <v>52</v>
      </c>
      <c r="J79" s="115">
        <v>-2</v>
      </c>
      <c r="K79" s="116">
        <v>-3.8461538461538463</v>
      </c>
    </row>
    <row r="80" spans="1:11" ht="14.1" customHeight="1" x14ac:dyDescent="0.2">
      <c r="A80" s="306" t="s">
        <v>319</v>
      </c>
      <c r="B80" s="307" t="s">
        <v>320</v>
      </c>
      <c r="C80" s="308"/>
      <c r="D80" s="113" t="s">
        <v>514</v>
      </c>
      <c r="E80" s="115" t="s">
        <v>514</v>
      </c>
      <c r="F80" s="114" t="s">
        <v>514</v>
      </c>
      <c r="G80" s="114">
        <v>0</v>
      </c>
      <c r="H80" s="114" t="s">
        <v>514</v>
      </c>
      <c r="I80" s="140">
        <v>0</v>
      </c>
      <c r="J80" s="115" t="s">
        <v>514</v>
      </c>
      <c r="K80" s="116" t="s">
        <v>514</v>
      </c>
    </row>
    <row r="81" spans="1:11" ht="14.1" customHeight="1" x14ac:dyDescent="0.2">
      <c r="A81" s="310" t="s">
        <v>321</v>
      </c>
      <c r="B81" s="311" t="s">
        <v>334</v>
      </c>
      <c r="C81" s="312"/>
      <c r="D81" s="125">
        <v>0.44659471529586897</v>
      </c>
      <c r="E81" s="143">
        <v>60</v>
      </c>
      <c r="F81" s="144">
        <v>53</v>
      </c>
      <c r="G81" s="144">
        <v>115</v>
      </c>
      <c r="H81" s="144">
        <v>76</v>
      </c>
      <c r="I81" s="145">
        <v>47</v>
      </c>
      <c r="J81" s="143">
        <v>13</v>
      </c>
      <c r="K81" s="146">
        <v>27.659574468085108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141392</v>
      </c>
      <c r="C10" s="114">
        <v>80762</v>
      </c>
      <c r="D10" s="114">
        <v>60630</v>
      </c>
      <c r="E10" s="114">
        <v>109137</v>
      </c>
      <c r="F10" s="114">
        <v>28943</v>
      </c>
      <c r="G10" s="114">
        <v>18926</v>
      </c>
      <c r="H10" s="114">
        <v>36664</v>
      </c>
      <c r="I10" s="115">
        <v>43136</v>
      </c>
      <c r="J10" s="114">
        <v>32926</v>
      </c>
      <c r="K10" s="114">
        <v>10210</v>
      </c>
      <c r="L10" s="423">
        <v>10774</v>
      </c>
      <c r="M10" s="424">
        <v>11589</v>
      </c>
    </row>
    <row r="11" spans="1:13" ht="11.1" customHeight="1" x14ac:dyDescent="0.2">
      <c r="A11" s="422" t="s">
        <v>388</v>
      </c>
      <c r="B11" s="115">
        <v>142839</v>
      </c>
      <c r="C11" s="114">
        <v>82128</v>
      </c>
      <c r="D11" s="114">
        <v>60711</v>
      </c>
      <c r="E11" s="114">
        <v>110230</v>
      </c>
      <c r="F11" s="114">
        <v>29324</v>
      </c>
      <c r="G11" s="114">
        <v>18448</v>
      </c>
      <c r="H11" s="114">
        <v>37685</v>
      </c>
      <c r="I11" s="115">
        <v>44515</v>
      </c>
      <c r="J11" s="114">
        <v>33837</v>
      </c>
      <c r="K11" s="114">
        <v>10678</v>
      </c>
      <c r="L11" s="423">
        <v>9945</v>
      </c>
      <c r="M11" s="424">
        <v>8635</v>
      </c>
    </row>
    <row r="12" spans="1:13" ht="11.1" customHeight="1" x14ac:dyDescent="0.2">
      <c r="A12" s="422" t="s">
        <v>389</v>
      </c>
      <c r="B12" s="115">
        <v>146379</v>
      </c>
      <c r="C12" s="114">
        <v>84366</v>
      </c>
      <c r="D12" s="114">
        <v>62013</v>
      </c>
      <c r="E12" s="114">
        <v>113393</v>
      </c>
      <c r="F12" s="114">
        <v>29613</v>
      </c>
      <c r="G12" s="114">
        <v>20487</v>
      </c>
      <c r="H12" s="114">
        <v>38503</v>
      </c>
      <c r="I12" s="115">
        <v>44393</v>
      </c>
      <c r="J12" s="114">
        <v>33091</v>
      </c>
      <c r="K12" s="114">
        <v>11302</v>
      </c>
      <c r="L12" s="423">
        <v>15556</v>
      </c>
      <c r="M12" s="424">
        <v>12348</v>
      </c>
    </row>
    <row r="13" spans="1:13" s="110" customFormat="1" ht="11.1" customHeight="1" x14ac:dyDescent="0.2">
      <c r="A13" s="422" t="s">
        <v>390</v>
      </c>
      <c r="B13" s="115">
        <v>145025</v>
      </c>
      <c r="C13" s="114">
        <v>82955</v>
      </c>
      <c r="D13" s="114">
        <v>62070</v>
      </c>
      <c r="E13" s="114">
        <v>111514</v>
      </c>
      <c r="F13" s="114">
        <v>30183</v>
      </c>
      <c r="G13" s="114">
        <v>19685</v>
      </c>
      <c r="H13" s="114">
        <v>38816</v>
      </c>
      <c r="I13" s="115">
        <v>44862</v>
      </c>
      <c r="J13" s="114">
        <v>33659</v>
      </c>
      <c r="K13" s="114">
        <v>11203</v>
      </c>
      <c r="L13" s="423">
        <v>8944</v>
      </c>
      <c r="M13" s="424">
        <v>10725</v>
      </c>
    </row>
    <row r="14" spans="1:13" ht="15" customHeight="1" x14ac:dyDescent="0.2">
      <c r="A14" s="422" t="s">
        <v>391</v>
      </c>
      <c r="B14" s="115">
        <v>145258</v>
      </c>
      <c r="C14" s="114">
        <v>83254</v>
      </c>
      <c r="D14" s="114">
        <v>62004</v>
      </c>
      <c r="E14" s="114">
        <v>108195</v>
      </c>
      <c r="F14" s="114">
        <v>34417</v>
      </c>
      <c r="G14" s="114">
        <v>18940</v>
      </c>
      <c r="H14" s="114">
        <v>39540</v>
      </c>
      <c r="I14" s="115">
        <v>44518</v>
      </c>
      <c r="J14" s="114">
        <v>33288</v>
      </c>
      <c r="K14" s="114">
        <v>11230</v>
      </c>
      <c r="L14" s="423">
        <v>10854</v>
      </c>
      <c r="M14" s="424">
        <v>10673</v>
      </c>
    </row>
    <row r="15" spans="1:13" ht="11.1" customHeight="1" x14ac:dyDescent="0.2">
      <c r="A15" s="422" t="s">
        <v>388</v>
      </c>
      <c r="B15" s="115">
        <v>146775</v>
      </c>
      <c r="C15" s="114">
        <v>84423</v>
      </c>
      <c r="D15" s="114">
        <v>62352</v>
      </c>
      <c r="E15" s="114">
        <v>108779</v>
      </c>
      <c r="F15" s="114">
        <v>35406</v>
      </c>
      <c r="G15" s="114">
        <v>18427</v>
      </c>
      <c r="H15" s="114">
        <v>40576</v>
      </c>
      <c r="I15" s="115">
        <v>45626</v>
      </c>
      <c r="J15" s="114">
        <v>34033</v>
      </c>
      <c r="K15" s="114">
        <v>11593</v>
      </c>
      <c r="L15" s="423">
        <v>10002</v>
      </c>
      <c r="M15" s="424">
        <v>8649</v>
      </c>
    </row>
    <row r="16" spans="1:13" ht="11.1" customHeight="1" x14ac:dyDescent="0.2">
      <c r="A16" s="422" t="s">
        <v>389</v>
      </c>
      <c r="B16" s="115">
        <v>149515</v>
      </c>
      <c r="C16" s="114">
        <v>86036</v>
      </c>
      <c r="D16" s="114">
        <v>63479</v>
      </c>
      <c r="E16" s="114">
        <v>111604</v>
      </c>
      <c r="F16" s="114">
        <v>35682</v>
      </c>
      <c r="G16" s="114">
        <v>20299</v>
      </c>
      <c r="H16" s="114">
        <v>41152</v>
      </c>
      <c r="I16" s="115">
        <v>45065</v>
      </c>
      <c r="J16" s="114">
        <v>33133</v>
      </c>
      <c r="K16" s="114">
        <v>11932</v>
      </c>
      <c r="L16" s="423">
        <v>15924</v>
      </c>
      <c r="M16" s="424">
        <v>13454</v>
      </c>
    </row>
    <row r="17" spans="1:13" s="110" customFormat="1" ht="11.1" customHeight="1" x14ac:dyDescent="0.2">
      <c r="A17" s="422" t="s">
        <v>390</v>
      </c>
      <c r="B17" s="115">
        <v>148738</v>
      </c>
      <c r="C17" s="114">
        <v>84987</v>
      </c>
      <c r="D17" s="114">
        <v>63751</v>
      </c>
      <c r="E17" s="114">
        <v>112513</v>
      </c>
      <c r="F17" s="114">
        <v>36099</v>
      </c>
      <c r="G17" s="114">
        <v>19644</v>
      </c>
      <c r="H17" s="114">
        <v>41616</v>
      </c>
      <c r="I17" s="115">
        <v>44868</v>
      </c>
      <c r="J17" s="114">
        <v>33172</v>
      </c>
      <c r="K17" s="114">
        <v>11696</v>
      </c>
      <c r="L17" s="423">
        <v>8374</v>
      </c>
      <c r="M17" s="424">
        <v>9453</v>
      </c>
    </row>
    <row r="18" spans="1:13" ht="15" customHeight="1" x14ac:dyDescent="0.2">
      <c r="A18" s="422" t="s">
        <v>392</v>
      </c>
      <c r="B18" s="115">
        <v>148514</v>
      </c>
      <c r="C18" s="114">
        <v>84756</v>
      </c>
      <c r="D18" s="114">
        <v>63758</v>
      </c>
      <c r="E18" s="114">
        <v>111125</v>
      </c>
      <c r="F18" s="114">
        <v>36909</v>
      </c>
      <c r="G18" s="114">
        <v>18877</v>
      </c>
      <c r="H18" s="114">
        <v>42175</v>
      </c>
      <c r="I18" s="115">
        <v>44118</v>
      </c>
      <c r="J18" s="114">
        <v>32571</v>
      </c>
      <c r="K18" s="114">
        <v>11547</v>
      </c>
      <c r="L18" s="423">
        <v>10967</v>
      </c>
      <c r="M18" s="424">
        <v>11434</v>
      </c>
    </row>
    <row r="19" spans="1:13" ht="11.1" customHeight="1" x14ac:dyDescent="0.2">
      <c r="A19" s="422" t="s">
        <v>388</v>
      </c>
      <c r="B19" s="115">
        <v>149076</v>
      </c>
      <c r="C19" s="114">
        <v>85419</v>
      </c>
      <c r="D19" s="114">
        <v>63657</v>
      </c>
      <c r="E19" s="114">
        <v>111083</v>
      </c>
      <c r="F19" s="114">
        <v>37465</v>
      </c>
      <c r="G19" s="114">
        <v>18041</v>
      </c>
      <c r="H19" s="114">
        <v>43090</v>
      </c>
      <c r="I19" s="115">
        <v>45536</v>
      </c>
      <c r="J19" s="114">
        <v>33619</v>
      </c>
      <c r="K19" s="114">
        <v>11917</v>
      </c>
      <c r="L19" s="423">
        <v>9301</v>
      </c>
      <c r="M19" s="424">
        <v>8868</v>
      </c>
    </row>
    <row r="20" spans="1:13" ht="11.1" customHeight="1" x14ac:dyDescent="0.2">
      <c r="A20" s="422" t="s">
        <v>389</v>
      </c>
      <c r="B20" s="115">
        <v>152338</v>
      </c>
      <c r="C20" s="114">
        <v>87079</v>
      </c>
      <c r="D20" s="114">
        <v>65259</v>
      </c>
      <c r="E20" s="114">
        <v>113503</v>
      </c>
      <c r="F20" s="114">
        <v>38017</v>
      </c>
      <c r="G20" s="114">
        <v>19996</v>
      </c>
      <c r="H20" s="114">
        <v>43943</v>
      </c>
      <c r="I20" s="115">
        <v>45343</v>
      </c>
      <c r="J20" s="114">
        <v>32944</v>
      </c>
      <c r="K20" s="114">
        <v>12399</v>
      </c>
      <c r="L20" s="423">
        <v>14563</v>
      </c>
      <c r="M20" s="424">
        <v>12314</v>
      </c>
    </row>
    <row r="21" spans="1:13" s="110" customFormat="1" ht="11.1" customHeight="1" x14ac:dyDescent="0.2">
      <c r="A21" s="422" t="s">
        <v>390</v>
      </c>
      <c r="B21" s="115">
        <v>151225</v>
      </c>
      <c r="C21" s="114">
        <v>85619</v>
      </c>
      <c r="D21" s="114">
        <v>65606</v>
      </c>
      <c r="E21" s="114">
        <v>112892</v>
      </c>
      <c r="F21" s="114">
        <v>38232</v>
      </c>
      <c r="G21" s="114">
        <v>19432</v>
      </c>
      <c r="H21" s="114">
        <v>44271</v>
      </c>
      <c r="I21" s="115">
        <v>45659</v>
      </c>
      <c r="J21" s="114">
        <v>33225</v>
      </c>
      <c r="K21" s="114">
        <v>12434</v>
      </c>
      <c r="L21" s="423">
        <v>8040</v>
      </c>
      <c r="M21" s="424">
        <v>9448</v>
      </c>
    </row>
    <row r="22" spans="1:13" ht="15" customHeight="1" x14ac:dyDescent="0.2">
      <c r="A22" s="422" t="s">
        <v>393</v>
      </c>
      <c r="B22" s="115">
        <v>150431</v>
      </c>
      <c r="C22" s="114">
        <v>85297</v>
      </c>
      <c r="D22" s="114">
        <v>65134</v>
      </c>
      <c r="E22" s="114">
        <v>111679</v>
      </c>
      <c r="F22" s="114">
        <v>38135</v>
      </c>
      <c r="G22" s="114">
        <v>18468</v>
      </c>
      <c r="H22" s="114">
        <v>44780</v>
      </c>
      <c r="I22" s="115">
        <v>45004</v>
      </c>
      <c r="J22" s="114">
        <v>32811</v>
      </c>
      <c r="K22" s="114">
        <v>12193</v>
      </c>
      <c r="L22" s="423">
        <v>9866</v>
      </c>
      <c r="M22" s="424">
        <v>11018</v>
      </c>
    </row>
    <row r="23" spans="1:13" ht="11.1" customHeight="1" x14ac:dyDescent="0.2">
      <c r="A23" s="422" t="s">
        <v>388</v>
      </c>
      <c r="B23" s="115">
        <v>150510</v>
      </c>
      <c r="C23" s="114">
        <v>85885</v>
      </c>
      <c r="D23" s="114">
        <v>64625</v>
      </c>
      <c r="E23" s="114">
        <v>111713</v>
      </c>
      <c r="F23" s="114">
        <v>38154</v>
      </c>
      <c r="G23" s="114">
        <v>17852</v>
      </c>
      <c r="H23" s="114">
        <v>45485</v>
      </c>
      <c r="I23" s="115">
        <v>46357</v>
      </c>
      <c r="J23" s="114">
        <v>33764</v>
      </c>
      <c r="K23" s="114">
        <v>12593</v>
      </c>
      <c r="L23" s="423">
        <v>9220</v>
      </c>
      <c r="M23" s="424">
        <v>8796</v>
      </c>
    </row>
    <row r="24" spans="1:13" ht="11.1" customHeight="1" x14ac:dyDescent="0.2">
      <c r="A24" s="422" t="s">
        <v>389</v>
      </c>
      <c r="B24" s="115">
        <v>153417</v>
      </c>
      <c r="C24" s="114">
        <v>87486</v>
      </c>
      <c r="D24" s="114">
        <v>65931</v>
      </c>
      <c r="E24" s="114">
        <v>111738</v>
      </c>
      <c r="F24" s="114">
        <v>38506</v>
      </c>
      <c r="G24" s="114">
        <v>19764</v>
      </c>
      <c r="H24" s="114">
        <v>46262</v>
      </c>
      <c r="I24" s="115">
        <v>46171</v>
      </c>
      <c r="J24" s="114">
        <v>32994</v>
      </c>
      <c r="K24" s="114">
        <v>13177</v>
      </c>
      <c r="L24" s="423">
        <v>15826</v>
      </c>
      <c r="M24" s="424">
        <v>13711</v>
      </c>
    </row>
    <row r="25" spans="1:13" s="110" customFormat="1" ht="11.1" customHeight="1" x14ac:dyDescent="0.2">
      <c r="A25" s="422" t="s">
        <v>390</v>
      </c>
      <c r="B25" s="115">
        <v>151365</v>
      </c>
      <c r="C25" s="114">
        <v>85597</v>
      </c>
      <c r="D25" s="114">
        <v>65768</v>
      </c>
      <c r="E25" s="114">
        <v>109539</v>
      </c>
      <c r="F25" s="114">
        <v>38653</v>
      </c>
      <c r="G25" s="114">
        <v>18908</v>
      </c>
      <c r="H25" s="114">
        <v>46196</v>
      </c>
      <c r="I25" s="115">
        <v>46167</v>
      </c>
      <c r="J25" s="114">
        <v>33310</v>
      </c>
      <c r="K25" s="114">
        <v>12857</v>
      </c>
      <c r="L25" s="423">
        <v>7772</v>
      </c>
      <c r="M25" s="424">
        <v>9753</v>
      </c>
    </row>
    <row r="26" spans="1:13" ht="15" customHeight="1" x14ac:dyDescent="0.2">
      <c r="A26" s="422" t="s">
        <v>394</v>
      </c>
      <c r="B26" s="115">
        <v>151859</v>
      </c>
      <c r="C26" s="114">
        <v>85941</v>
      </c>
      <c r="D26" s="114">
        <v>65918</v>
      </c>
      <c r="E26" s="114">
        <v>109788</v>
      </c>
      <c r="F26" s="114">
        <v>38957</v>
      </c>
      <c r="G26" s="114">
        <v>18260</v>
      </c>
      <c r="H26" s="114">
        <v>46946</v>
      </c>
      <c r="I26" s="115">
        <v>45783</v>
      </c>
      <c r="J26" s="114">
        <v>32958</v>
      </c>
      <c r="K26" s="114">
        <v>12825</v>
      </c>
      <c r="L26" s="423">
        <v>12442</v>
      </c>
      <c r="M26" s="424">
        <v>12263</v>
      </c>
    </row>
    <row r="27" spans="1:13" ht="11.1" customHeight="1" x14ac:dyDescent="0.2">
      <c r="A27" s="422" t="s">
        <v>388</v>
      </c>
      <c r="B27" s="115">
        <v>152446</v>
      </c>
      <c r="C27" s="114">
        <v>86541</v>
      </c>
      <c r="D27" s="114">
        <v>65905</v>
      </c>
      <c r="E27" s="114">
        <v>109957</v>
      </c>
      <c r="F27" s="114">
        <v>39486</v>
      </c>
      <c r="G27" s="114">
        <v>17513</v>
      </c>
      <c r="H27" s="114">
        <v>47833</v>
      </c>
      <c r="I27" s="115">
        <v>47296</v>
      </c>
      <c r="J27" s="114">
        <v>34032</v>
      </c>
      <c r="K27" s="114">
        <v>13264</v>
      </c>
      <c r="L27" s="423">
        <v>10126</v>
      </c>
      <c r="M27" s="424">
        <v>9775</v>
      </c>
    </row>
    <row r="28" spans="1:13" ht="11.1" customHeight="1" x14ac:dyDescent="0.2">
      <c r="A28" s="422" t="s">
        <v>389</v>
      </c>
      <c r="B28" s="115">
        <v>155413</v>
      </c>
      <c r="C28" s="114">
        <v>88032</v>
      </c>
      <c r="D28" s="114">
        <v>67381</v>
      </c>
      <c r="E28" s="114">
        <v>114854</v>
      </c>
      <c r="F28" s="114">
        <v>40297</v>
      </c>
      <c r="G28" s="114">
        <v>19433</v>
      </c>
      <c r="H28" s="114">
        <v>48271</v>
      </c>
      <c r="I28" s="115">
        <v>47043</v>
      </c>
      <c r="J28" s="114">
        <v>33337</v>
      </c>
      <c r="K28" s="114">
        <v>13706</v>
      </c>
      <c r="L28" s="423">
        <v>14727</v>
      </c>
      <c r="M28" s="424">
        <v>12401</v>
      </c>
    </row>
    <row r="29" spans="1:13" s="110" customFormat="1" ht="11.1" customHeight="1" x14ac:dyDescent="0.2">
      <c r="A29" s="422" t="s">
        <v>390</v>
      </c>
      <c r="B29" s="115">
        <v>153659</v>
      </c>
      <c r="C29" s="114">
        <v>86294</v>
      </c>
      <c r="D29" s="114">
        <v>67365</v>
      </c>
      <c r="E29" s="114">
        <v>112921</v>
      </c>
      <c r="F29" s="114">
        <v>40646</v>
      </c>
      <c r="G29" s="114">
        <v>18785</v>
      </c>
      <c r="H29" s="114">
        <v>48200</v>
      </c>
      <c r="I29" s="115">
        <v>46796</v>
      </c>
      <c r="J29" s="114">
        <v>33370</v>
      </c>
      <c r="K29" s="114">
        <v>13426</v>
      </c>
      <c r="L29" s="423">
        <v>7807</v>
      </c>
      <c r="M29" s="424">
        <v>9608</v>
      </c>
    </row>
    <row r="30" spans="1:13" ht="15" customHeight="1" x14ac:dyDescent="0.2">
      <c r="A30" s="422" t="s">
        <v>395</v>
      </c>
      <c r="B30" s="115">
        <v>154230</v>
      </c>
      <c r="C30" s="114">
        <v>86450</v>
      </c>
      <c r="D30" s="114">
        <v>67780</v>
      </c>
      <c r="E30" s="114">
        <v>112544</v>
      </c>
      <c r="F30" s="114">
        <v>41611</v>
      </c>
      <c r="G30" s="114">
        <v>18203</v>
      </c>
      <c r="H30" s="114">
        <v>48934</v>
      </c>
      <c r="I30" s="115">
        <v>45268</v>
      </c>
      <c r="J30" s="114">
        <v>32059</v>
      </c>
      <c r="K30" s="114">
        <v>13209</v>
      </c>
      <c r="L30" s="423">
        <v>11395</v>
      </c>
      <c r="M30" s="424">
        <v>10830</v>
      </c>
    </row>
    <row r="31" spans="1:13" ht="11.1" customHeight="1" x14ac:dyDescent="0.2">
      <c r="A31" s="422" t="s">
        <v>388</v>
      </c>
      <c r="B31" s="115">
        <v>153952</v>
      </c>
      <c r="C31" s="114">
        <v>86819</v>
      </c>
      <c r="D31" s="114">
        <v>67133</v>
      </c>
      <c r="E31" s="114">
        <v>112067</v>
      </c>
      <c r="F31" s="114">
        <v>41840</v>
      </c>
      <c r="G31" s="114">
        <v>17354</v>
      </c>
      <c r="H31" s="114">
        <v>49545</v>
      </c>
      <c r="I31" s="115">
        <v>46479</v>
      </c>
      <c r="J31" s="114">
        <v>32895</v>
      </c>
      <c r="K31" s="114">
        <v>13584</v>
      </c>
      <c r="L31" s="423">
        <v>11466</v>
      </c>
      <c r="M31" s="424">
        <v>11737</v>
      </c>
    </row>
    <row r="32" spans="1:13" ht="11.1" customHeight="1" x14ac:dyDescent="0.2">
      <c r="A32" s="422" t="s">
        <v>389</v>
      </c>
      <c r="B32" s="115">
        <v>158244</v>
      </c>
      <c r="C32" s="114">
        <v>88870</v>
      </c>
      <c r="D32" s="114">
        <v>69374</v>
      </c>
      <c r="E32" s="114">
        <v>115587</v>
      </c>
      <c r="F32" s="114">
        <v>42631</v>
      </c>
      <c r="G32" s="114">
        <v>19466</v>
      </c>
      <c r="H32" s="114">
        <v>50493</v>
      </c>
      <c r="I32" s="115">
        <v>46077</v>
      </c>
      <c r="J32" s="114">
        <v>31895</v>
      </c>
      <c r="K32" s="114">
        <v>14182</v>
      </c>
      <c r="L32" s="423">
        <v>15744</v>
      </c>
      <c r="M32" s="424">
        <v>12047</v>
      </c>
    </row>
    <row r="33" spans="1:13" s="110" customFormat="1" ht="11.1" customHeight="1" x14ac:dyDescent="0.2">
      <c r="A33" s="422" t="s">
        <v>390</v>
      </c>
      <c r="B33" s="115">
        <v>157094</v>
      </c>
      <c r="C33" s="114">
        <v>87610</v>
      </c>
      <c r="D33" s="114">
        <v>69484</v>
      </c>
      <c r="E33" s="114">
        <v>113975</v>
      </c>
      <c r="F33" s="114">
        <v>43094</v>
      </c>
      <c r="G33" s="114">
        <v>18842</v>
      </c>
      <c r="H33" s="114">
        <v>50652</v>
      </c>
      <c r="I33" s="115">
        <v>46145</v>
      </c>
      <c r="J33" s="114">
        <v>32134</v>
      </c>
      <c r="K33" s="114">
        <v>14011</v>
      </c>
      <c r="L33" s="423">
        <v>8813</v>
      </c>
      <c r="M33" s="424">
        <v>9896</v>
      </c>
    </row>
    <row r="34" spans="1:13" ht="15" customHeight="1" x14ac:dyDescent="0.2">
      <c r="A34" s="422" t="s">
        <v>396</v>
      </c>
      <c r="B34" s="115">
        <v>157719</v>
      </c>
      <c r="C34" s="114">
        <v>88099</v>
      </c>
      <c r="D34" s="114">
        <v>69620</v>
      </c>
      <c r="E34" s="114">
        <v>113913</v>
      </c>
      <c r="F34" s="114">
        <v>43784</v>
      </c>
      <c r="G34" s="114">
        <v>18164</v>
      </c>
      <c r="H34" s="114">
        <v>51485</v>
      </c>
      <c r="I34" s="115">
        <v>45677</v>
      </c>
      <c r="J34" s="114">
        <v>31778</v>
      </c>
      <c r="K34" s="114">
        <v>13899</v>
      </c>
      <c r="L34" s="423">
        <v>11278</v>
      </c>
      <c r="M34" s="424">
        <v>10693</v>
      </c>
    </row>
    <row r="35" spans="1:13" ht="11.1" customHeight="1" x14ac:dyDescent="0.2">
      <c r="A35" s="422" t="s">
        <v>388</v>
      </c>
      <c r="B35" s="115">
        <v>157936</v>
      </c>
      <c r="C35" s="114">
        <v>88405</v>
      </c>
      <c r="D35" s="114">
        <v>69531</v>
      </c>
      <c r="E35" s="114">
        <v>113801</v>
      </c>
      <c r="F35" s="114">
        <v>44124</v>
      </c>
      <c r="G35" s="114">
        <v>17556</v>
      </c>
      <c r="H35" s="114">
        <v>52115</v>
      </c>
      <c r="I35" s="115">
        <v>47128</v>
      </c>
      <c r="J35" s="114">
        <v>32770</v>
      </c>
      <c r="K35" s="114">
        <v>14358</v>
      </c>
      <c r="L35" s="423">
        <v>10452</v>
      </c>
      <c r="M35" s="424">
        <v>10429</v>
      </c>
    </row>
    <row r="36" spans="1:13" ht="11.1" customHeight="1" x14ac:dyDescent="0.2">
      <c r="A36" s="422" t="s">
        <v>389</v>
      </c>
      <c r="B36" s="115">
        <v>160360</v>
      </c>
      <c r="C36" s="114">
        <v>89662</v>
      </c>
      <c r="D36" s="114">
        <v>70698</v>
      </c>
      <c r="E36" s="114">
        <v>116082</v>
      </c>
      <c r="F36" s="114">
        <v>44271</v>
      </c>
      <c r="G36" s="114">
        <v>19378</v>
      </c>
      <c r="H36" s="114">
        <v>52547</v>
      </c>
      <c r="I36" s="115">
        <v>46528</v>
      </c>
      <c r="J36" s="114">
        <v>31767</v>
      </c>
      <c r="K36" s="114">
        <v>14761</v>
      </c>
      <c r="L36" s="423">
        <v>15373</v>
      </c>
      <c r="M36" s="424">
        <v>12997</v>
      </c>
    </row>
    <row r="37" spans="1:13" s="110" customFormat="1" ht="11.1" customHeight="1" x14ac:dyDescent="0.2">
      <c r="A37" s="422" t="s">
        <v>390</v>
      </c>
      <c r="B37" s="115">
        <v>159596</v>
      </c>
      <c r="C37" s="114">
        <v>88686</v>
      </c>
      <c r="D37" s="114">
        <v>70910</v>
      </c>
      <c r="E37" s="114">
        <v>114791</v>
      </c>
      <c r="F37" s="114">
        <v>44798</v>
      </c>
      <c r="G37" s="114">
        <v>18993</v>
      </c>
      <c r="H37" s="114">
        <v>52938</v>
      </c>
      <c r="I37" s="115">
        <v>46571</v>
      </c>
      <c r="J37" s="114">
        <v>32122</v>
      </c>
      <c r="K37" s="114">
        <v>14449</v>
      </c>
      <c r="L37" s="423">
        <v>9102</v>
      </c>
      <c r="M37" s="424">
        <v>10338</v>
      </c>
    </row>
    <row r="38" spans="1:13" ht="15" customHeight="1" x14ac:dyDescent="0.2">
      <c r="A38" s="425" t="s">
        <v>397</v>
      </c>
      <c r="B38" s="115">
        <v>159612</v>
      </c>
      <c r="C38" s="114">
        <v>88892</v>
      </c>
      <c r="D38" s="114">
        <v>70720</v>
      </c>
      <c r="E38" s="114">
        <v>114558</v>
      </c>
      <c r="F38" s="114">
        <v>45048</v>
      </c>
      <c r="G38" s="114">
        <v>18281</v>
      </c>
      <c r="H38" s="114">
        <v>53512</v>
      </c>
      <c r="I38" s="115">
        <v>45993</v>
      </c>
      <c r="J38" s="114">
        <v>31653</v>
      </c>
      <c r="K38" s="114">
        <v>14340</v>
      </c>
      <c r="L38" s="423">
        <v>11904</v>
      </c>
      <c r="M38" s="424">
        <v>12085</v>
      </c>
    </row>
    <row r="39" spans="1:13" ht="11.1" customHeight="1" x14ac:dyDescent="0.2">
      <c r="A39" s="422" t="s">
        <v>388</v>
      </c>
      <c r="B39" s="115">
        <v>160457</v>
      </c>
      <c r="C39" s="114">
        <v>89499</v>
      </c>
      <c r="D39" s="114">
        <v>70958</v>
      </c>
      <c r="E39" s="114">
        <v>114779</v>
      </c>
      <c r="F39" s="114">
        <v>45672</v>
      </c>
      <c r="G39" s="114">
        <v>17727</v>
      </c>
      <c r="H39" s="114">
        <v>54418</v>
      </c>
      <c r="I39" s="115">
        <v>47064</v>
      </c>
      <c r="J39" s="114">
        <v>32138</v>
      </c>
      <c r="K39" s="114">
        <v>14926</v>
      </c>
      <c r="L39" s="423">
        <v>10750</v>
      </c>
      <c r="M39" s="424">
        <v>9803</v>
      </c>
    </row>
    <row r="40" spans="1:13" ht="11.1" customHeight="1" x14ac:dyDescent="0.2">
      <c r="A40" s="425" t="s">
        <v>389</v>
      </c>
      <c r="B40" s="115">
        <v>163633</v>
      </c>
      <c r="C40" s="114">
        <v>91308</v>
      </c>
      <c r="D40" s="114">
        <v>72325</v>
      </c>
      <c r="E40" s="114">
        <v>117442</v>
      </c>
      <c r="F40" s="114">
        <v>46191</v>
      </c>
      <c r="G40" s="114">
        <v>19710</v>
      </c>
      <c r="H40" s="114">
        <v>55020</v>
      </c>
      <c r="I40" s="115">
        <v>46624</v>
      </c>
      <c r="J40" s="114">
        <v>31160</v>
      </c>
      <c r="K40" s="114">
        <v>15464</v>
      </c>
      <c r="L40" s="423">
        <v>16673</v>
      </c>
      <c r="M40" s="424">
        <v>13906</v>
      </c>
    </row>
    <row r="41" spans="1:13" s="110" customFormat="1" ht="11.1" customHeight="1" x14ac:dyDescent="0.2">
      <c r="A41" s="422" t="s">
        <v>390</v>
      </c>
      <c r="B41" s="115">
        <v>162526</v>
      </c>
      <c r="C41" s="114">
        <v>90154</v>
      </c>
      <c r="D41" s="114">
        <v>72372</v>
      </c>
      <c r="E41" s="114">
        <v>115991</v>
      </c>
      <c r="F41" s="114">
        <v>46535</v>
      </c>
      <c r="G41" s="114">
        <v>19235</v>
      </c>
      <c r="H41" s="114">
        <v>55060</v>
      </c>
      <c r="I41" s="115">
        <v>46470</v>
      </c>
      <c r="J41" s="114">
        <v>31286</v>
      </c>
      <c r="K41" s="114">
        <v>15184</v>
      </c>
      <c r="L41" s="423">
        <v>9498</v>
      </c>
      <c r="M41" s="424">
        <v>10673</v>
      </c>
    </row>
    <row r="42" spans="1:13" ht="15" customHeight="1" x14ac:dyDescent="0.2">
      <c r="A42" s="422" t="s">
        <v>398</v>
      </c>
      <c r="B42" s="115">
        <v>162508</v>
      </c>
      <c r="C42" s="114">
        <v>90214</v>
      </c>
      <c r="D42" s="114">
        <v>72294</v>
      </c>
      <c r="E42" s="114">
        <v>115731</v>
      </c>
      <c r="F42" s="114">
        <v>46777</v>
      </c>
      <c r="G42" s="114">
        <v>18651</v>
      </c>
      <c r="H42" s="114">
        <v>55429</v>
      </c>
      <c r="I42" s="115">
        <v>45654</v>
      </c>
      <c r="J42" s="114">
        <v>30625</v>
      </c>
      <c r="K42" s="114">
        <v>15029</v>
      </c>
      <c r="L42" s="423">
        <v>12626</v>
      </c>
      <c r="M42" s="424">
        <v>12880</v>
      </c>
    </row>
    <row r="43" spans="1:13" ht="11.1" customHeight="1" x14ac:dyDescent="0.2">
      <c r="A43" s="422" t="s">
        <v>388</v>
      </c>
      <c r="B43" s="115">
        <v>163056</v>
      </c>
      <c r="C43" s="114">
        <v>90894</v>
      </c>
      <c r="D43" s="114">
        <v>72162</v>
      </c>
      <c r="E43" s="114">
        <v>115859</v>
      </c>
      <c r="F43" s="114">
        <v>47197</v>
      </c>
      <c r="G43" s="114">
        <v>18136</v>
      </c>
      <c r="H43" s="114">
        <v>56091</v>
      </c>
      <c r="I43" s="115">
        <v>46835</v>
      </c>
      <c r="J43" s="114">
        <v>31292</v>
      </c>
      <c r="K43" s="114">
        <v>15543</v>
      </c>
      <c r="L43" s="423">
        <v>10973</v>
      </c>
      <c r="M43" s="424">
        <v>10264</v>
      </c>
    </row>
    <row r="44" spans="1:13" ht="11.1" customHeight="1" x14ac:dyDescent="0.2">
      <c r="A44" s="422" t="s">
        <v>389</v>
      </c>
      <c r="B44" s="115">
        <v>166309</v>
      </c>
      <c r="C44" s="114">
        <v>92904</v>
      </c>
      <c r="D44" s="114">
        <v>73405</v>
      </c>
      <c r="E44" s="114">
        <v>118683</v>
      </c>
      <c r="F44" s="114">
        <v>47626</v>
      </c>
      <c r="G44" s="114">
        <v>20251</v>
      </c>
      <c r="H44" s="114">
        <v>56733</v>
      </c>
      <c r="I44" s="115">
        <v>46235</v>
      </c>
      <c r="J44" s="114">
        <v>30262</v>
      </c>
      <c r="K44" s="114">
        <v>15973</v>
      </c>
      <c r="L44" s="423">
        <v>16746</v>
      </c>
      <c r="M44" s="424">
        <v>14136</v>
      </c>
    </row>
    <row r="45" spans="1:13" s="110" customFormat="1" ht="11.1" customHeight="1" x14ac:dyDescent="0.2">
      <c r="A45" s="422" t="s">
        <v>390</v>
      </c>
      <c r="B45" s="115">
        <v>165391</v>
      </c>
      <c r="C45" s="114">
        <v>91964</v>
      </c>
      <c r="D45" s="114">
        <v>73427</v>
      </c>
      <c r="E45" s="114">
        <v>117348</v>
      </c>
      <c r="F45" s="114">
        <v>48043</v>
      </c>
      <c r="G45" s="114">
        <v>19690</v>
      </c>
      <c r="H45" s="114">
        <v>56813</v>
      </c>
      <c r="I45" s="115">
        <v>46076</v>
      </c>
      <c r="J45" s="114">
        <v>30432</v>
      </c>
      <c r="K45" s="114">
        <v>15644</v>
      </c>
      <c r="L45" s="423">
        <v>10127</v>
      </c>
      <c r="M45" s="424">
        <v>11197</v>
      </c>
    </row>
    <row r="46" spans="1:13" ht="15" customHeight="1" x14ac:dyDescent="0.2">
      <c r="A46" s="422" t="s">
        <v>399</v>
      </c>
      <c r="B46" s="115">
        <v>165246</v>
      </c>
      <c r="C46" s="114">
        <v>91897</v>
      </c>
      <c r="D46" s="114">
        <v>73349</v>
      </c>
      <c r="E46" s="114">
        <v>117029</v>
      </c>
      <c r="F46" s="114">
        <v>48217</v>
      </c>
      <c r="G46" s="114">
        <v>18991</v>
      </c>
      <c r="H46" s="114">
        <v>57244</v>
      </c>
      <c r="I46" s="115">
        <v>45972</v>
      </c>
      <c r="J46" s="114">
        <v>30132</v>
      </c>
      <c r="K46" s="114">
        <v>15840</v>
      </c>
      <c r="L46" s="423">
        <v>12352</v>
      </c>
      <c r="M46" s="424">
        <v>12862</v>
      </c>
    </row>
    <row r="47" spans="1:13" ht="11.1" customHeight="1" x14ac:dyDescent="0.2">
      <c r="A47" s="422" t="s">
        <v>388</v>
      </c>
      <c r="B47" s="115">
        <v>165527</v>
      </c>
      <c r="C47" s="114">
        <v>92231</v>
      </c>
      <c r="D47" s="114">
        <v>73296</v>
      </c>
      <c r="E47" s="114">
        <v>116849</v>
      </c>
      <c r="F47" s="114">
        <v>48678</v>
      </c>
      <c r="G47" s="114">
        <v>18439</v>
      </c>
      <c r="H47" s="114">
        <v>57746</v>
      </c>
      <c r="I47" s="115">
        <v>47177</v>
      </c>
      <c r="J47" s="114">
        <v>30942</v>
      </c>
      <c r="K47" s="114">
        <v>16235</v>
      </c>
      <c r="L47" s="423">
        <v>10803</v>
      </c>
      <c r="M47" s="424">
        <v>10473</v>
      </c>
    </row>
    <row r="48" spans="1:13" ht="11.1" customHeight="1" x14ac:dyDescent="0.2">
      <c r="A48" s="422" t="s">
        <v>389</v>
      </c>
      <c r="B48" s="115">
        <v>168238</v>
      </c>
      <c r="C48" s="114">
        <v>93694</v>
      </c>
      <c r="D48" s="114">
        <v>74544</v>
      </c>
      <c r="E48" s="114">
        <v>118877</v>
      </c>
      <c r="F48" s="114">
        <v>49361</v>
      </c>
      <c r="G48" s="114">
        <v>20258</v>
      </c>
      <c r="H48" s="114">
        <v>58063</v>
      </c>
      <c r="I48" s="115">
        <v>46804</v>
      </c>
      <c r="J48" s="114">
        <v>29987</v>
      </c>
      <c r="K48" s="114">
        <v>16817</v>
      </c>
      <c r="L48" s="423">
        <v>16481</v>
      </c>
      <c r="M48" s="424">
        <v>14334</v>
      </c>
    </row>
    <row r="49" spans="1:17" s="110" customFormat="1" ht="11.1" customHeight="1" x14ac:dyDescent="0.2">
      <c r="A49" s="422" t="s">
        <v>390</v>
      </c>
      <c r="B49" s="115">
        <v>167172</v>
      </c>
      <c r="C49" s="114">
        <v>92588</v>
      </c>
      <c r="D49" s="114">
        <v>74584</v>
      </c>
      <c r="E49" s="114">
        <v>117299</v>
      </c>
      <c r="F49" s="114">
        <v>49873</v>
      </c>
      <c r="G49" s="114">
        <v>19711</v>
      </c>
      <c r="H49" s="114">
        <v>58086</v>
      </c>
      <c r="I49" s="115">
        <v>46623</v>
      </c>
      <c r="J49" s="114">
        <v>30031</v>
      </c>
      <c r="K49" s="114">
        <v>16592</v>
      </c>
      <c r="L49" s="423">
        <v>9598</v>
      </c>
      <c r="M49" s="424">
        <v>10759</v>
      </c>
    </row>
    <row r="50" spans="1:17" ht="15" customHeight="1" x14ac:dyDescent="0.2">
      <c r="A50" s="422" t="s">
        <v>400</v>
      </c>
      <c r="B50" s="143">
        <v>166557</v>
      </c>
      <c r="C50" s="144">
        <v>92263</v>
      </c>
      <c r="D50" s="144">
        <v>74294</v>
      </c>
      <c r="E50" s="144">
        <v>116589</v>
      </c>
      <c r="F50" s="144">
        <v>49968</v>
      </c>
      <c r="G50" s="144">
        <v>19172</v>
      </c>
      <c r="H50" s="144">
        <v>58134</v>
      </c>
      <c r="I50" s="143">
        <v>44737</v>
      </c>
      <c r="J50" s="144">
        <v>28874</v>
      </c>
      <c r="K50" s="144">
        <v>15863</v>
      </c>
      <c r="L50" s="426">
        <v>12666</v>
      </c>
      <c r="M50" s="427">
        <v>13435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0.79336262299843874</v>
      </c>
      <c r="C6" s="480">
        <f>'Tabelle 3.3'!J11</f>
        <v>-2.6864178195423301</v>
      </c>
      <c r="D6" s="481">
        <f t="shared" ref="D6:E9" si="0">IF(OR(AND(B6&gt;=-50,B6&lt;=50),ISNUMBER(B6)=FALSE),B6,"")</f>
        <v>0.79336262299843874</v>
      </c>
      <c r="E6" s="481">
        <f t="shared" si="0"/>
        <v>-2.6864178195423301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0.79336262299843874</v>
      </c>
      <c r="C14" s="480">
        <f>'Tabelle 3.3'!J11</f>
        <v>-2.6864178195423301</v>
      </c>
      <c r="D14" s="481">
        <f>IF(OR(AND(B14&gt;=-50,B14&lt;=50),ISNUMBER(B14)=FALSE),B14,"")</f>
        <v>0.79336262299843874</v>
      </c>
      <c r="E14" s="481">
        <f>IF(OR(AND(C14&gt;=-50,C14&lt;=50),ISNUMBER(C14)=FALSE),C14,"")</f>
        <v>-2.6864178195423301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2.3117076808351977</v>
      </c>
      <c r="C15" s="480">
        <f>'Tabelle 3.3'!J12</f>
        <v>5.2274927395934174</v>
      </c>
      <c r="D15" s="481">
        <f t="shared" ref="D15:E45" si="3">IF(OR(AND(B15&gt;=-50,B15&lt;=50),ISNUMBER(B15)=FALSE),B15,"")</f>
        <v>2.3117076808351977</v>
      </c>
      <c r="E15" s="481">
        <f t="shared" si="3"/>
        <v>5.2274927395934174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4.1527126590756867</v>
      </c>
      <c r="C16" s="480">
        <f>'Tabelle 3.3'!J13</f>
        <v>17.261904761904763</v>
      </c>
      <c r="D16" s="481">
        <f t="shared" si="3"/>
        <v>4.1527126590756867</v>
      </c>
      <c r="E16" s="481">
        <f t="shared" si="3"/>
        <v>17.261904761904763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-2.3299763174891752</v>
      </c>
      <c r="C17" s="480">
        <f>'Tabelle 3.3'!J14</f>
        <v>-7.2074010327022373</v>
      </c>
      <c r="D17" s="481">
        <f t="shared" si="3"/>
        <v>-2.3299763174891752</v>
      </c>
      <c r="E17" s="481">
        <f t="shared" si="3"/>
        <v>-7.2074010327022373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-5.6152927120669061</v>
      </c>
      <c r="C18" s="480">
        <f>'Tabelle 3.3'!J15</f>
        <v>-9.6577590248476319</v>
      </c>
      <c r="D18" s="481">
        <f t="shared" si="3"/>
        <v>-5.6152927120669061</v>
      </c>
      <c r="E18" s="481">
        <f t="shared" si="3"/>
        <v>-9.6577590248476319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-1.554907677356657</v>
      </c>
      <c r="C19" s="480">
        <f>'Tabelle 3.3'!J16</f>
        <v>-5.777537796976242</v>
      </c>
      <c r="D19" s="481">
        <f t="shared" si="3"/>
        <v>-1.554907677356657</v>
      </c>
      <c r="E19" s="481">
        <f t="shared" si="3"/>
        <v>-5.777537796976242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-1.3492475350285418</v>
      </c>
      <c r="C20" s="480">
        <f>'Tabelle 3.3'!J17</f>
        <v>-3.3182503770739067</v>
      </c>
      <c r="D20" s="481">
        <f t="shared" si="3"/>
        <v>-1.3492475350285418</v>
      </c>
      <c r="E20" s="481">
        <f t="shared" si="3"/>
        <v>-3.3182503770739067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2.137187054752697</v>
      </c>
      <c r="C21" s="480">
        <f>'Tabelle 3.3'!J18</f>
        <v>1.0357327809425168</v>
      </c>
      <c r="D21" s="481">
        <f t="shared" si="3"/>
        <v>2.137187054752697</v>
      </c>
      <c r="E21" s="481">
        <f t="shared" si="3"/>
        <v>1.0357327809425168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2.5932143488248807</v>
      </c>
      <c r="C22" s="480">
        <f>'Tabelle 3.3'!J19</f>
        <v>-1.1410788381742738</v>
      </c>
      <c r="D22" s="481">
        <f t="shared" si="3"/>
        <v>2.5932143488248807</v>
      </c>
      <c r="E22" s="481">
        <f t="shared" si="3"/>
        <v>-1.1410788381742738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-1.186417564434747</v>
      </c>
      <c r="C23" s="480">
        <f>'Tabelle 3.3'!J20</f>
        <v>-2.5692492974708951</v>
      </c>
      <c r="D23" s="481">
        <f t="shared" si="3"/>
        <v>-1.186417564434747</v>
      </c>
      <c r="E23" s="481">
        <f t="shared" si="3"/>
        <v>-2.5692492974708951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2.0362992474546258</v>
      </c>
      <c r="C24" s="480">
        <f>'Tabelle 3.3'!J21</f>
        <v>-8.4788398934596039</v>
      </c>
      <c r="D24" s="481">
        <f t="shared" si="3"/>
        <v>2.0362992474546258</v>
      </c>
      <c r="E24" s="481">
        <f t="shared" si="3"/>
        <v>-8.4788398934596039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5.1340645947592929</v>
      </c>
      <c r="C25" s="480">
        <f>'Tabelle 3.3'!J22</f>
        <v>-3.8860103626943006</v>
      </c>
      <c r="D25" s="481">
        <f t="shared" si="3"/>
        <v>5.1340645947592929</v>
      </c>
      <c r="E25" s="481">
        <f t="shared" si="3"/>
        <v>-3.8860103626943006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0.26399155227032733</v>
      </c>
      <c r="C26" s="480">
        <f>'Tabelle 3.3'!J23</f>
        <v>-0.76923076923076927</v>
      </c>
      <c r="D26" s="481">
        <f t="shared" si="3"/>
        <v>0.26399155227032733</v>
      </c>
      <c r="E26" s="481">
        <f t="shared" si="3"/>
        <v>-0.76923076923076927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11.772134137785885</v>
      </c>
      <c r="C27" s="480">
        <f>'Tabelle 3.3'!J24</f>
        <v>0.6615944426066821</v>
      </c>
      <c r="D27" s="481">
        <f t="shared" si="3"/>
        <v>11.772134137785885</v>
      </c>
      <c r="E27" s="481">
        <f t="shared" si="3"/>
        <v>0.6615944426066821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1.2248995983935742</v>
      </c>
      <c r="C28" s="480">
        <f>'Tabelle 3.3'!J25</f>
        <v>-1.9584569732937684</v>
      </c>
      <c r="D28" s="481">
        <f t="shared" si="3"/>
        <v>1.2248995983935742</v>
      </c>
      <c r="E28" s="481">
        <f t="shared" si="3"/>
        <v>-1.9584569732937684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-5.9487951807228914</v>
      </c>
      <c r="C29" s="480">
        <f>'Tabelle 3.3'!J26</f>
        <v>-18.450184501845019</v>
      </c>
      <c r="D29" s="481">
        <f t="shared" si="3"/>
        <v>-5.9487951807228914</v>
      </c>
      <c r="E29" s="481">
        <f t="shared" si="3"/>
        <v>-18.450184501845019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-2.3352361183186301</v>
      </c>
      <c r="C30" s="480">
        <f>'Tabelle 3.3'!J27</f>
        <v>-6.9767441860465116</v>
      </c>
      <c r="D30" s="481">
        <f t="shared" si="3"/>
        <v>-2.3352361183186301</v>
      </c>
      <c r="E30" s="481">
        <f t="shared" si="3"/>
        <v>-6.9767441860465116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1.7254220456802383</v>
      </c>
      <c r="C31" s="480">
        <f>'Tabelle 3.3'!J28</f>
        <v>2.2881880024737167</v>
      </c>
      <c r="D31" s="481">
        <f t="shared" si="3"/>
        <v>1.7254220456802383</v>
      </c>
      <c r="E31" s="481">
        <f t="shared" si="3"/>
        <v>2.2881880024737167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3.5060975609756095</v>
      </c>
      <c r="C32" s="480">
        <f>'Tabelle 3.3'!J29</f>
        <v>-1.8009905447996397</v>
      </c>
      <c r="D32" s="481">
        <f t="shared" si="3"/>
        <v>3.5060975609756095</v>
      </c>
      <c r="E32" s="481">
        <f t="shared" si="3"/>
        <v>-1.8009905447996397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-0.7993662681837822</v>
      </c>
      <c r="C33" s="480">
        <f>'Tabelle 3.3'!J30</f>
        <v>1.9091847265221877</v>
      </c>
      <c r="D33" s="481">
        <f t="shared" si="3"/>
        <v>-0.7993662681837822</v>
      </c>
      <c r="E33" s="481">
        <f t="shared" si="3"/>
        <v>1.9091847265221877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0.76240858876614281</v>
      </c>
      <c r="C34" s="480">
        <f>'Tabelle 3.3'!J31</f>
        <v>-2.25</v>
      </c>
      <c r="D34" s="481">
        <f t="shared" si="3"/>
        <v>0.76240858876614281</v>
      </c>
      <c r="E34" s="481">
        <f t="shared" si="3"/>
        <v>-2.25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2.3117076808351977</v>
      </c>
      <c r="C37" s="480">
        <f>'Tabelle 3.3'!J34</f>
        <v>5.2274927395934174</v>
      </c>
      <c r="D37" s="481">
        <f t="shared" si="3"/>
        <v>2.3117076808351977</v>
      </c>
      <c r="E37" s="481">
        <f t="shared" si="3"/>
        <v>5.2274927395934174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-1.3214863898196605</v>
      </c>
      <c r="C38" s="480">
        <f>'Tabelle 3.3'!J35</f>
        <v>-4.2389210019267827</v>
      </c>
      <c r="D38" s="481">
        <f t="shared" si="3"/>
        <v>-1.3214863898196605</v>
      </c>
      <c r="E38" s="481">
        <f t="shared" si="3"/>
        <v>-4.2389210019267827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1.7890831625790962</v>
      </c>
      <c r="C39" s="480">
        <f>'Tabelle 3.3'!J36</f>
        <v>-2.6262044407205698</v>
      </c>
      <c r="D39" s="481">
        <f t="shared" si="3"/>
        <v>1.7890831625790962</v>
      </c>
      <c r="E39" s="481">
        <f t="shared" si="3"/>
        <v>-2.6262044407205698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1.7890831625790962</v>
      </c>
      <c r="C45" s="480">
        <f>'Tabelle 3.3'!J36</f>
        <v>-2.6262044407205698</v>
      </c>
      <c r="D45" s="481">
        <f t="shared" si="3"/>
        <v>1.7890831625790962</v>
      </c>
      <c r="E45" s="481">
        <f t="shared" si="3"/>
        <v>-2.6262044407205698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151859</v>
      </c>
      <c r="C51" s="487">
        <v>32958</v>
      </c>
      <c r="D51" s="487">
        <v>12825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152446</v>
      </c>
      <c r="C52" s="487">
        <v>34032</v>
      </c>
      <c r="D52" s="487">
        <v>13264</v>
      </c>
      <c r="E52" s="488">
        <f t="shared" ref="E52:G70" si="11">IF($A$51=37802,IF(COUNTBLANK(B$51:B$70)&gt;0,#N/A,B52/B$51*100),IF(COUNTBLANK(B$51:B$75)&gt;0,#N/A,B52/B$51*100))</f>
        <v>100.38654277981549</v>
      </c>
      <c r="F52" s="488">
        <f t="shared" si="11"/>
        <v>103.25869288184964</v>
      </c>
      <c r="G52" s="488">
        <f t="shared" si="11"/>
        <v>103.42300194931772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155413</v>
      </c>
      <c r="C53" s="487">
        <v>33337</v>
      </c>
      <c r="D53" s="487">
        <v>13706</v>
      </c>
      <c r="E53" s="488">
        <f t="shared" si="11"/>
        <v>102.34032885769035</v>
      </c>
      <c r="F53" s="488">
        <f t="shared" si="11"/>
        <v>101.1499484192002</v>
      </c>
      <c r="G53" s="488">
        <f t="shared" si="11"/>
        <v>106.86939571150099</v>
      </c>
      <c r="H53" s="489">
        <f>IF(ISERROR(L53)=TRUE,IF(MONTH(A53)=MONTH(MAX(A$51:A$75)),A53,""),"")</f>
        <v>41883</v>
      </c>
      <c r="I53" s="488">
        <f t="shared" si="12"/>
        <v>102.34032885769035</v>
      </c>
      <c r="J53" s="488">
        <f t="shared" si="10"/>
        <v>101.1499484192002</v>
      </c>
      <c r="K53" s="488">
        <f t="shared" si="10"/>
        <v>106.86939571150099</v>
      </c>
      <c r="L53" s="488" t="e">
        <f t="shared" si="13"/>
        <v>#N/A</v>
      </c>
    </row>
    <row r="54" spans="1:14" ht="15" customHeight="1" x14ac:dyDescent="0.2">
      <c r="A54" s="490" t="s">
        <v>463</v>
      </c>
      <c r="B54" s="487">
        <v>153659</v>
      </c>
      <c r="C54" s="487">
        <v>33370</v>
      </c>
      <c r="D54" s="487">
        <v>13426</v>
      </c>
      <c r="E54" s="488">
        <f t="shared" si="11"/>
        <v>101.18531005735582</v>
      </c>
      <c r="F54" s="488">
        <f t="shared" si="11"/>
        <v>101.25007585411736</v>
      </c>
      <c r="G54" s="488">
        <f t="shared" si="11"/>
        <v>104.68615984405459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154230</v>
      </c>
      <c r="C55" s="487">
        <v>32059</v>
      </c>
      <c r="D55" s="487">
        <v>13209</v>
      </c>
      <c r="E55" s="488">
        <f t="shared" si="11"/>
        <v>101.56131674777259</v>
      </c>
      <c r="F55" s="488">
        <f t="shared" si="11"/>
        <v>97.272285939680799</v>
      </c>
      <c r="G55" s="488">
        <f t="shared" si="11"/>
        <v>102.99415204678361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153952</v>
      </c>
      <c r="C56" s="487">
        <v>32895</v>
      </c>
      <c r="D56" s="487">
        <v>13584</v>
      </c>
      <c r="E56" s="488">
        <f t="shared" si="11"/>
        <v>101.37825219446988</v>
      </c>
      <c r="F56" s="488">
        <f t="shared" si="11"/>
        <v>99.80884762424904</v>
      </c>
      <c r="G56" s="488">
        <f t="shared" si="11"/>
        <v>105.91812865497077</v>
      </c>
      <c r="H56" s="489" t="str">
        <f t="shared" si="14"/>
        <v/>
      </c>
      <c r="I56" s="488" t="str">
        <f t="shared" si="12"/>
        <v/>
      </c>
      <c r="J56" s="488" t="str">
        <f t="shared" si="10"/>
        <v/>
      </c>
      <c r="K56" s="488" t="str">
        <f t="shared" si="10"/>
        <v/>
      </c>
      <c r="L56" s="488" t="e">
        <f t="shared" si="13"/>
        <v>#N/A</v>
      </c>
    </row>
    <row r="57" spans="1:14" ht="15" customHeight="1" x14ac:dyDescent="0.2">
      <c r="A57" s="490">
        <v>42248</v>
      </c>
      <c r="B57" s="487">
        <v>158244</v>
      </c>
      <c r="C57" s="487">
        <v>31895</v>
      </c>
      <c r="D57" s="487">
        <v>14182</v>
      </c>
      <c r="E57" s="488">
        <f t="shared" si="11"/>
        <v>104.20455817567611</v>
      </c>
      <c r="F57" s="488">
        <f t="shared" si="11"/>
        <v>96.774682929789421</v>
      </c>
      <c r="G57" s="488">
        <f t="shared" si="11"/>
        <v>110.58089668615985</v>
      </c>
      <c r="H57" s="489">
        <f t="shared" si="14"/>
        <v>42248</v>
      </c>
      <c r="I57" s="488">
        <f t="shared" si="12"/>
        <v>104.20455817567611</v>
      </c>
      <c r="J57" s="488">
        <f t="shared" si="10"/>
        <v>96.774682929789421</v>
      </c>
      <c r="K57" s="488">
        <f t="shared" si="10"/>
        <v>110.58089668615985</v>
      </c>
      <c r="L57" s="488" t="e">
        <f t="shared" si="13"/>
        <v>#N/A</v>
      </c>
    </row>
    <row r="58" spans="1:14" ht="15" customHeight="1" x14ac:dyDescent="0.2">
      <c r="A58" s="490" t="s">
        <v>466</v>
      </c>
      <c r="B58" s="487">
        <v>157094</v>
      </c>
      <c r="C58" s="487">
        <v>32134</v>
      </c>
      <c r="D58" s="487">
        <v>14011</v>
      </c>
      <c r="E58" s="488">
        <f t="shared" si="11"/>
        <v>103.44727675014323</v>
      </c>
      <c r="F58" s="488">
        <f t="shared" si="11"/>
        <v>97.499848291765275</v>
      </c>
      <c r="G58" s="488">
        <f t="shared" si="11"/>
        <v>109.2475633528265</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157719</v>
      </c>
      <c r="C59" s="487">
        <v>31778</v>
      </c>
      <c r="D59" s="487">
        <v>13899</v>
      </c>
      <c r="E59" s="488">
        <f t="shared" si="11"/>
        <v>103.85884274228067</v>
      </c>
      <c r="F59" s="488">
        <f t="shared" si="11"/>
        <v>96.419685660537652</v>
      </c>
      <c r="G59" s="488">
        <f t="shared" si="11"/>
        <v>108.37426900584795</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157936</v>
      </c>
      <c r="C60" s="487">
        <v>32770</v>
      </c>
      <c r="D60" s="487">
        <v>14358</v>
      </c>
      <c r="E60" s="488">
        <f t="shared" si="11"/>
        <v>104.00173845475078</v>
      </c>
      <c r="F60" s="488">
        <f t="shared" si="11"/>
        <v>99.429577037441589</v>
      </c>
      <c r="G60" s="488">
        <f t="shared" si="11"/>
        <v>111.953216374269</v>
      </c>
      <c r="H60" s="489" t="str">
        <f t="shared" si="14"/>
        <v/>
      </c>
      <c r="I60" s="488" t="str">
        <f t="shared" si="12"/>
        <v/>
      </c>
      <c r="J60" s="488" t="str">
        <f t="shared" si="10"/>
        <v/>
      </c>
      <c r="K60" s="488" t="str">
        <f t="shared" si="10"/>
        <v/>
      </c>
      <c r="L60" s="488" t="e">
        <f t="shared" si="13"/>
        <v>#N/A</v>
      </c>
    </row>
    <row r="61" spans="1:14" ht="15" customHeight="1" x14ac:dyDescent="0.2">
      <c r="A61" s="490">
        <v>42614</v>
      </c>
      <c r="B61" s="487">
        <v>160360</v>
      </c>
      <c r="C61" s="487">
        <v>31767</v>
      </c>
      <c r="D61" s="487">
        <v>14761</v>
      </c>
      <c r="E61" s="488">
        <f t="shared" si="11"/>
        <v>105.59795599865664</v>
      </c>
      <c r="F61" s="488">
        <f t="shared" si="11"/>
        <v>96.386309848898605</v>
      </c>
      <c r="G61" s="488">
        <f t="shared" si="11"/>
        <v>115.09551656920078</v>
      </c>
      <c r="H61" s="489">
        <f t="shared" si="14"/>
        <v>42614</v>
      </c>
      <c r="I61" s="488">
        <f t="shared" si="12"/>
        <v>105.59795599865664</v>
      </c>
      <c r="J61" s="488">
        <f t="shared" si="10"/>
        <v>96.386309848898605</v>
      </c>
      <c r="K61" s="488">
        <f t="shared" si="10"/>
        <v>115.09551656920078</v>
      </c>
      <c r="L61" s="488" t="e">
        <f t="shared" si="13"/>
        <v>#N/A</v>
      </c>
    </row>
    <row r="62" spans="1:14" ht="15" customHeight="1" x14ac:dyDescent="0.2">
      <c r="A62" s="490" t="s">
        <v>469</v>
      </c>
      <c r="B62" s="487">
        <v>159596</v>
      </c>
      <c r="C62" s="487">
        <v>32122</v>
      </c>
      <c r="D62" s="487">
        <v>14449</v>
      </c>
      <c r="E62" s="488">
        <f t="shared" si="11"/>
        <v>105.09485772986784</v>
      </c>
      <c r="F62" s="488">
        <f t="shared" si="11"/>
        <v>97.463438315431759</v>
      </c>
      <c r="G62" s="488">
        <f t="shared" si="11"/>
        <v>112.66276803118909</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159612</v>
      </c>
      <c r="C63" s="487">
        <v>31653</v>
      </c>
      <c r="D63" s="487">
        <v>14340</v>
      </c>
      <c r="E63" s="488">
        <f t="shared" si="11"/>
        <v>105.10539381926655</v>
      </c>
      <c r="F63" s="488">
        <f t="shared" si="11"/>
        <v>96.040415073730202</v>
      </c>
      <c r="G63" s="488">
        <f t="shared" si="11"/>
        <v>111.81286549707603</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160457</v>
      </c>
      <c r="C64" s="487">
        <v>32138</v>
      </c>
      <c r="D64" s="487">
        <v>14926</v>
      </c>
      <c r="E64" s="488">
        <f t="shared" si="11"/>
        <v>105.66183104063637</v>
      </c>
      <c r="F64" s="488">
        <f t="shared" si="11"/>
        <v>97.511984950543123</v>
      </c>
      <c r="G64" s="488">
        <f t="shared" si="11"/>
        <v>116.38206627680312</v>
      </c>
      <c r="H64" s="489" t="str">
        <f t="shared" si="14"/>
        <v/>
      </c>
      <c r="I64" s="488" t="str">
        <f t="shared" si="12"/>
        <v/>
      </c>
      <c r="J64" s="488" t="str">
        <f t="shared" si="10"/>
        <v/>
      </c>
      <c r="K64" s="488" t="str">
        <f t="shared" si="10"/>
        <v/>
      </c>
      <c r="L64" s="488" t="e">
        <f t="shared" si="13"/>
        <v>#N/A</v>
      </c>
    </row>
    <row r="65" spans="1:12" ht="15" customHeight="1" x14ac:dyDescent="0.2">
      <c r="A65" s="490">
        <v>42979</v>
      </c>
      <c r="B65" s="487">
        <v>163633</v>
      </c>
      <c r="C65" s="487">
        <v>31160</v>
      </c>
      <c r="D65" s="487">
        <v>15464</v>
      </c>
      <c r="E65" s="488">
        <f t="shared" si="11"/>
        <v>107.75324478628201</v>
      </c>
      <c r="F65" s="488">
        <f t="shared" si="11"/>
        <v>94.544571879361612</v>
      </c>
      <c r="G65" s="488">
        <f t="shared" si="11"/>
        <v>120.57699805068228</v>
      </c>
      <c r="H65" s="489">
        <f t="shared" si="14"/>
        <v>42979</v>
      </c>
      <c r="I65" s="488">
        <f t="shared" si="12"/>
        <v>107.75324478628201</v>
      </c>
      <c r="J65" s="488">
        <f t="shared" si="10"/>
        <v>94.544571879361612</v>
      </c>
      <c r="K65" s="488">
        <f t="shared" si="10"/>
        <v>120.57699805068228</v>
      </c>
      <c r="L65" s="488" t="e">
        <f t="shared" si="13"/>
        <v>#N/A</v>
      </c>
    </row>
    <row r="66" spans="1:12" ht="15" customHeight="1" x14ac:dyDescent="0.2">
      <c r="A66" s="490" t="s">
        <v>472</v>
      </c>
      <c r="B66" s="487">
        <v>162526</v>
      </c>
      <c r="C66" s="487">
        <v>31286</v>
      </c>
      <c r="D66" s="487">
        <v>15184</v>
      </c>
      <c r="E66" s="488">
        <f t="shared" si="11"/>
        <v>107.02427910100818</v>
      </c>
      <c r="F66" s="488">
        <f t="shared" si="11"/>
        <v>94.926876630863518</v>
      </c>
      <c r="G66" s="488">
        <f t="shared" si="11"/>
        <v>118.39376218323588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162508</v>
      </c>
      <c r="C67" s="487">
        <v>30625</v>
      </c>
      <c r="D67" s="487">
        <v>15029</v>
      </c>
      <c r="E67" s="488">
        <f t="shared" si="11"/>
        <v>107.01242600043462</v>
      </c>
      <c r="F67" s="488">
        <f t="shared" si="11"/>
        <v>92.921293767825716</v>
      </c>
      <c r="G67" s="488">
        <f t="shared" si="11"/>
        <v>117.18518518518519</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163056</v>
      </c>
      <c r="C68" s="487">
        <v>31292</v>
      </c>
      <c r="D68" s="487">
        <v>15543</v>
      </c>
      <c r="E68" s="488">
        <f t="shared" si="11"/>
        <v>107.37328706234072</v>
      </c>
      <c r="F68" s="488">
        <f t="shared" si="11"/>
        <v>94.945081619030276</v>
      </c>
      <c r="G68" s="488">
        <f t="shared" si="11"/>
        <v>121.19298245614034</v>
      </c>
      <c r="H68" s="489" t="str">
        <f t="shared" si="14"/>
        <v/>
      </c>
      <c r="I68" s="488" t="str">
        <f t="shared" si="12"/>
        <v/>
      </c>
      <c r="J68" s="488" t="str">
        <f t="shared" si="12"/>
        <v/>
      </c>
      <c r="K68" s="488" t="str">
        <f t="shared" si="12"/>
        <v/>
      </c>
      <c r="L68" s="488" t="e">
        <f t="shared" si="13"/>
        <v>#N/A</v>
      </c>
    </row>
    <row r="69" spans="1:12" ht="15" customHeight="1" x14ac:dyDescent="0.2">
      <c r="A69" s="490">
        <v>43344</v>
      </c>
      <c r="B69" s="487">
        <v>166309</v>
      </c>
      <c r="C69" s="487">
        <v>30262</v>
      </c>
      <c r="D69" s="487">
        <v>15973</v>
      </c>
      <c r="E69" s="488">
        <f t="shared" si="11"/>
        <v>109.51540573821769</v>
      </c>
      <c r="F69" s="488">
        <f t="shared" si="11"/>
        <v>91.819891983736881</v>
      </c>
      <c r="G69" s="488">
        <f t="shared" si="11"/>
        <v>124.5458089668616</v>
      </c>
      <c r="H69" s="489">
        <f t="shared" si="14"/>
        <v>43344</v>
      </c>
      <c r="I69" s="488">
        <f t="shared" si="12"/>
        <v>109.51540573821769</v>
      </c>
      <c r="J69" s="488">
        <f t="shared" si="12"/>
        <v>91.819891983736881</v>
      </c>
      <c r="K69" s="488">
        <f t="shared" si="12"/>
        <v>124.5458089668616</v>
      </c>
      <c r="L69" s="488" t="e">
        <f t="shared" si="13"/>
        <v>#N/A</v>
      </c>
    </row>
    <row r="70" spans="1:12" ht="15" customHeight="1" x14ac:dyDescent="0.2">
      <c r="A70" s="490" t="s">
        <v>475</v>
      </c>
      <c r="B70" s="487">
        <v>165391</v>
      </c>
      <c r="C70" s="487">
        <v>30432</v>
      </c>
      <c r="D70" s="487">
        <v>15644</v>
      </c>
      <c r="E70" s="488">
        <f t="shared" si="11"/>
        <v>108.91089760896622</v>
      </c>
      <c r="F70" s="488">
        <f t="shared" si="11"/>
        <v>92.335699981795017</v>
      </c>
      <c r="G70" s="488">
        <f t="shared" si="11"/>
        <v>121.98050682261209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165246</v>
      </c>
      <c r="C71" s="487">
        <v>30132</v>
      </c>
      <c r="D71" s="487">
        <v>15840</v>
      </c>
      <c r="E71" s="491">
        <f t="shared" ref="E71:G75" si="15">IF($A$51=37802,IF(COUNTBLANK(B$51:B$70)&gt;0,#N/A,IF(ISBLANK(B71)=FALSE,B71/B$51*100,#N/A)),IF(COUNTBLANK(B$51:B$75)&gt;0,#N/A,B71/B$51*100))</f>
        <v>108.81541429879033</v>
      </c>
      <c r="F71" s="491">
        <f t="shared" si="15"/>
        <v>91.425450573457127</v>
      </c>
      <c r="G71" s="491">
        <f t="shared" si="15"/>
        <v>123.50877192982456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165527</v>
      </c>
      <c r="C72" s="487">
        <v>30942</v>
      </c>
      <c r="D72" s="487">
        <v>16235</v>
      </c>
      <c r="E72" s="491">
        <f t="shared" si="15"/>
        <v>109.00045436885533</v>
      </c>
      <c r="F72" s="491">
        <f t="shared" si="15"/>
        <v>93.883123975969411</v>
      </c>
      <c r="G72" s="491">
        <f t="shared" si="15"/>
        <v>126.58869395711501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168238</v>
      </c>
      <c r="C73" s="487">
        <v>29987</v>
      </c>
      <c r="D73" s="487">
        <v>16817</v>
      </c>
      <c r="E73" s="491">
        <f t="shared" si="15"/>
        <v>110.78566301635068</v>
      </c>
      <c r="F73" s="491">
        <f t="shared" si="15"/>
        <v>90.985496692760478</v>
      </c>
      <c r="G73" s="491">
        <f t="shared" si="15"/>
        <v>131.12670565302145</v>
      </c>
      <c r="H73" s="492">
        <f>IF(A$51=37802,IF(ISERROR(L73)=TRUE,IF(ISBLANK(A73)=FALSE,IF(MONTH(A73)=MONTH(MAX(A$51:A$75)),A73,""),""),""),IF(ISERROR(L73)=TRUE,IF(MONTH(A73)=MONTH(MAX(A$51:A$75)),A73,""),""))</f>
        <v>43709</v>
      </c>
      <c r="I73" s="488">
        <f t="shared" si="12"/>
        <v>110.78566301635068</v>
      </c>
      <c r="J73" s="488">
        <f t="shared" si="12"/>
        <v>90.985496692760478</v>
      </c>
      <c r="K73" s="488">
        <f t="shared" si="12"/>
        <v>131.12670565302145</v>
      </c>
      <c r="L73" s="488" t="e">
        <f t="shared" si="13"/>
        <v>#N/A</v>
      </c>
    </row>
    <row r="74" spans="1:12" ht="15" customHeight="1" x14ac:dyDescent="0.2">
      <c r="A74" s="490" t="s">
        <v>478</v>
      </c>
      <c r="B74" s="487">
        <v>167172</v>
      </c>
      <c r="C74" s="487">
        <v>30031</v>
      </c>
      <c r="D74" s="487">
        <v>16592</v>
      </c>
      <c r="E74" s="491">
        <f t="shared" si="15"/>
        <v>110.08369606016106</v>
      </c>
      <c r="F74" s="491">
        <f t="shared" si="15"/>
        <v>91.118999939316708</v>
      </c>
      <c r="G74" s="491">
        <f t="shared" si="15"/>
        <v>129.37231968810917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166557</v>
      </c>
      <c r="C75" s="493">
        <v>28874</v>
      </c>
      <c r="D75" s="493">
        <v>15863</v>
      </c>
      <c r="E75" s="491">
        <f t="shared" si="15"/>
        <v>109.67871512389782</v>
      </c>
      <c r="F75" s="491">
        <f t="shared" si="15"/>
        <v>87.608471387826938</v>
      </c>
      <c r="G75" s="491">
        <f t="shared" si="15"/>
        <v>123.68810916179338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110.78566301635068</v>
      </c>
      <c r="J77" s="488">
        <f>IF(J75&lt;&gt;"",J75,IF(J74&lt;&gt;"",J74,IF(J73&lt;&gt;"",J73,IF(J72&lt;&gt;"",J72,IF(J71&lt;&gt;"",J71,IF(J70&lt;&gt;"",J70,""))))))</f>
        <v>90.985496692760478</v>
      </c>
      <c r="K77" s="488">
        <f>IF(K75&lt;&gt;"",K75,IF(K74&lt;&gt;"",K74,IF(K73&lt;&gt;"",K73,IF(K72&lt;&gt;"",K72,IF(K71&lt;&gt;"",K71,IF(K70&lt;&gt;"",K70,""))))))</f>
        <v>131.12670565302145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+10,8%</v>
      </c>
      <c r="J79" s="488" t="str">
        <f>"GeB - ausschließlich: "&amp;IF(J77&gt;100,"+","")&amp;TEXT(J77-100,"0,0")&amp;"%"</f>
        <v>GeB - ausschließlich: -9,0%</v>
      </c>
      <c r="K79" s="488" t="str">
        <f>"GeB - im Nebenjob: "&amp;IF(K77&gt;100,"+","")&amp;TEXT(K77-100,"0,0")&amp;"%"</f>
        <v>GeB - im Nebenjob: +31,1%</v>
      </c>
    </row>
    <row r="81" spans="9:9" ht="15" customHeight="1" x14ac:dyDescent="0.2">
      <c r="I81" s="488" t="str">
        <f>IF(ISERROR(HLOOKUP(1,I$78:K$79,2,FALSE)),"",HLOOKUP(1,I$78:K$79,2,FALSE))</f>
        <v>GeB - im Nebenjob: +31,1%</v>
      </c>
    </row>
    <row r="82" spans="9:9" ht="15" customHeight="1" x14ac:dyDescent="0.2">
      <c r="I82" s="488" t="str">
        <f>IF(ISERROR(HLOOKUP(2,I$78:K$79,2,FALSE)),"",HLOOKUP(2,I$78:K$79,2,FALSE))</f>
        <v>SvB: +10,8%</v>
      </c>
    </row>
    <row r="83" spans="9:9" ht="15" customHeight="1" x14ac:dyDescent="0.2">
      <c r="I83" s="488" t="str">
        <f>IF(ISERROR(HLOOKUP(3,I$78:K$79,2,FALSE)),"",HLOOKUP(3,I$78:K$79,2,FALSE))</f>
        <v>GeB - ausschließlich: -9,0%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166557</v>
      </c>
      <c r="E12" s="114">
        <v>167172</v>
      </c>
      <c r="F12" s="114">
        <v>168238</v>
      </c>
      <c r="G12" s="114">
        <v>165527</v>
      </c>
      <c r="H12" s="114">
        <v>165246</v>
      </c>
      <c r="I12" s="115">
        <v>1311</v>
      </c>
      <c r="J12" s="116">
        <v>0.79336262299843874</v>
      </c>
      <c r="N12" s="117"/>
    </row>
    <row r="13" spans="1:15" s="110" customFormat="1" ht="13.5" customHeight="1" x14ac:dyDescent="0.2">
      <c r="A13" s="118" t="s">
        <v>105</v>
      </c>
      <c r="B13" s="119" t="s">
        <v>106</v>
      </c>
      <c r="C13" s="113">
        <v>55.394249416115805</v>
      </c>
      <c r="D13" s="114">
        <v>92263</v>
      </c>
      <c r="E13" s="114">
        <v>92588</v>
      </c>
      <c r="F13" s="114">
        <v>93694</v>
      </c>
      <c r="G13" s="114">
        <v>92231</v>
      </c>
      <c r="H13" s="114">
        <v>91897</v>
      </c>
      <c r="I13" s="115">
        <v>366</v>
      </c>
      <c r="J13" s="116">
        <v>0.3982719784106119</v>
      </c>
    </row>
    <row r="14" spans="1:15" s="110" customFormat="1" ht="13.5" customHeight="1" x14ac:dyDescent="0.2">
      <c r="A14" s="120"/>
      <c r="B14" s="119" t="s">
        <v>107</v>
      </c>
      <c r="C14" s="113">
        <v>44.605750583884195</v>
      </c>
      <c r="D14" s="114">
        <v>74294</v>
      </c>
      <c r="E14" s="114">
        <v>74584</v>
      </c>
      <c r="F14" s="114">
        <v>74544</v>
      </c>
      <c r="G14" s="114">
        <v>73296</v>
      </c>
      <c r="H14" s="114">
        <v>73349</v>
      </c>
      <c r="I14" s="115">
        <v>945</v>
      </c>
      <c r="J14" s="116">
        <v>1.2883611228510272</v>
      </c>
    </row>
    <row r="15" spans="1:15" s="110" customFormat="1" ht="13.5" customHeight="1" x14ac:dyDescent="0.2">
      <c r="A15" s="118" t="s">
        <v>105</v>
      </c>
      <c r="B15" s="121" t="s">
        <v>108</v>
      </c>
      <c r="C15" s="113">
        <v>11.510774089350793</v>
      </c>
      <c r="D15" s="114">
        <v>19172</v>
      </c>
      <c r="E15" s="114">
        <v>19711</v>
      </c>
      <c r="F15" s="114">
        <v>20258</v>
      </c>
      <c r="G15" s="114">
        <v>18439</v>
      </c>
      <c r="H15" s="114">
        <v>18991</v>
      </c>
      <c r="I15" s="115">
        <v>181</v>
      </c>
      <c r="J15" s="116">
        <v>0.95308303933442162</v>
      </c>
    </row>
    <row r="16" spans="1:15" s="110" customFormat="1" ht="13.5" customHeight="1" x14ac:dyDescent="0.2">
      <c r="A16" s="118"/>
      <c r="B16" s="121" t="s">
        <v>109</v>
      </c>
      <c r="C16" s="113">
        <v>66.034450668539904</v>
      </c>
      <c r="D16" s="114">
        <v>109985</v>
      </c>
      <c r="E16" s="114">
        <v>110226</v>
      </c>
      <c r="F16" s="114">
        <v>110933</v>
      </c>
      <c r="G16" s="114">
        <v>110584</v>
      </c>
      <c r="H16" s="114">
        <v>110389</v>
      </c>
      <c r="I16" s="115">
        <v>-404</v>
      </c>
      <c r="J16" s="116">
        <v>-0.36597849423402695</v>
      </c>
    </row>
    <row r="17" spans="1:10" s="110" customFormat="1" ht="13.5" customHeight="1" x14ac:dyDescent="0.2">
      <c r="A17" s="118"/>
      <c r="B17" s="121" t="s">
        <v>110</v>
      </c>
      <c r="C17" s="113">
        <v>21.237174060531832</v>
      </c>
      <c r="D17" s="114">
        <v>35372</v>
      </c>
      <c r="E17" s="114">
        <v>35184</v>
      </c>
      <c r="F17" s="114">
        <v>35027</v>
      </c>
      <c r="G17" s="114">
        <v>34591</v>
      </c>
      <c r="H17" s="114">
        <v>34056</v>
      </c>
      <c r="I17" s="115">
        <v>1316</v>
      </c>
      <c r="J17" s="116">
        <v>3.8642236316654923</v>
      </c>
    </row>
    <row r="18" spans="1:10" s="110" customFormat="1" ht="13.5" customHeight="1" x14ac:dyDescent="0.2">
      <c r="A18" s="120"/>
      <c r="B18" s="121" t="s">
        <v>111</v>
      </c>
      <c r="C18" s="113">
        <v>1.2176011815774779</v>
      </c>
      <c r="D18" s="114">
        <v>2028</v>
      </c>
      <c r="E18" s="114">
        <v>2051</v>
      </c>
      <c r="F18" s="114">
        <v>2020</v>
      </c>
      <c r="G18" s="114">
        <v>1913</v>
      </c>
      <c r="H18" s="114">
        <v>1810</v>
      </c>
      <c r="I18" s="115">
        <v>218</v>
      </c>
      <c r="J18" s="116">
        <v>12.044198895027625</v>
      </c>
    </row>
    <row r="19" spans="1:10" s="110" customFormat="1" ht="13.5" customHeight="1" x14ac:dyDescent="0.2">
      <c r="A19" s="120"/>
      <c r="B19" s="121" t="s">
        <v>112</v>
      </c>
      <c r="C19" s="113">
        <v>0.3560342705500219</v>
      </c>
      <c r="D19" s="114">
        <v>593</v>
      </c>
      <c r="E19" s="114">
        <v>604</v>
      </c>
      <c r="F19" s="114">
        <v>631</v>
      </c>
      <c r="G19" s="114">
        <v>545</v>
      </c>
      <c r="H19" s="114">
        <v>464</v>
      </c>
      <c r="I19" s="115">
        <v>129</v>
      </c>
      <c r="J19" s="116">
        <v>27.801724137931036</v>
      </c>
    </row>
    <row r="20" spans="1:10" s="110" customFormat="1" ht="13.5" customHeight="1" x14ac:dyDescent="0.2">
      <c r="A20" s="118" t="s">
        <v>113</v>
      </c>
      <c r="B20" s="122" t="s">
        <v>114</v>
      </c>
      <c r="C20" s="113">
        <v>69.999459644446048</v>
      </c>
      <c r="D20" s="114">
        <v>116589</v>
      </c>
      <c r="E20" s="114">
        <v>117299</v>
      </c>
      <c r="F20" s="114">
        <v>118877</v>
      </c>
      <c r="G20" s="114">
        <v>116849</v>
      </c>
      <c r="H20" s="114">
        <v>117029</v>
      </c>
      <c r="I20" s="115">
        <v>-440</v>
      </c>
      <c r="J20" s="116">
        <v>-0.3759751856377479</v>
      </c>
    </row>
    <row r="21" spans="1:10" s="110" customFormat="1" ht="13.5" customHeight="1" x14ac:dyDescent="0.2">
      <c r="A21" s="120"/>
      <c r="B21" s="122" t="s">
        <v>115</v>
      </c>
      <c r="C21" s="113">
        <v>30.000540355553955</v>
      </c>
      <c r="D21" s="114">
        <v>49968</v>
      </c>
      <c r="E21" s="114">
        <v>49873</v>
      </c>
      <c r="F21" s="114">
        <v>49361</v>
      </c>
      <c r="G21" s="114">
        <v>48678</v>
      </c>
      <c r="H21" s="114">
        <v>48217</v>
      </c>
      <c r="I21" s="115">
        <v>1751</v>
      </c>
      <c r="J21" s="116">
        <v>3.6314992637451522</v>
      </c>
    </row>
    <row r="22" spans="1:10" s="110" customFormat="1" ht="13.5" customHeight="1" x14ac:dyDescent="0.2">
      <c r="A22" s="118" t="s">
        <v>113</v>
      </c>
      <c r="B22" s="122" t="s">
        <v>116</v>
      </c>
      <c r="C22" s="113">
        <v>92.540091380128118</v>
      </c>
      <c r="D22" s="114">
        <v>154132</v>
      </c>
      <c r="E22" s="114">
        <v>155090</v>
      </c>
      <c r="F22" s="114">
        <v>155799</v>
      </c>
      <c r="G22" s="114">
        <v>153450</v>
      </c>
      <c r="H22" s="114">
        <v>153703</v>
      </c>
      <c r="I22" s="115">
        <v>429</v>
      </c>
      <c r="J22" s="116">
        <v>0.27910971158663134</v>
      </c>
    </row>
    <row r="23" spans="1:10" s="110" customFormat="1" ht="13.5" customHeight="1" x14ac:dyDescent="0.2">
      <c r="A23" s="123"/>
      <c r="B23" s="124" t="s">
        <v>117</v>
      </c>
      <c r="C23" s="125">
        <v>7.4124774101358692</v>
      </c>
      <c r="D23" s="114">
        <v>12346</v>
      </c>
      <c r="E23" s="114">
        <v>12002</v>
      </c>
      <c r="F23" s="114">
        <v>12357</v>
      </c>
      <c r="G23" s="114">
        <v>11990</v>
      </c>
      <c r="H23" s="114">
        <v>11452</v>
      </c>
      <c r="I23" s="115">
        <v>894</v>
      </c>
      <c r="J23" s="116">
        <v>7.8064966818023054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44737</v>
      </c>
      <c r="E26" s="114">
        <v>46623</v>
      </c>
      <c r="F26" s="114">
        <v>46804</v>
      </c>
      <c r="G26" s="114">
        <v>47177</v>
      </c>
      <c r="H26" s="140">
        <v>45972</v>
      </c>
      <c r="I26" s="115">
        <v>-1235</v>
      </c>
      <c r="J26" s="116">
        <v>-2.6864178195423301</v>
      </c>
    </row>
    <row r="27" spans="1:10" s="110" customFormat="1" ht="13.5" customHeight="1" x14ac:dyDescent="0.2">
      <c r="A27" s="118" t="s">
        <v>105</v>
      </c>
      <c r="B27" s="119" t="s">
        <v>106</v>
      </c>
      <c r="C27" s="113">
        <v>40.369269284931939</v>
      </c>
      <c r="D27" s="115">
        <v>18060</v>
      </c>
      <c r="E27" s="114">
        <v>18650</v>
      </c>
      <c r="F27" s="114">
        <v>18669</v>
      </c>
      <c r="G27" s="114">
        <v>18650</v>
      </c>
      <c r="H27" s="140">
        <v>18042</v>
      </c>
      <c r="I27" s="115">
        <v>18</v>
      </c>
      <c r="J27" s="116">
        <v>9.9767209843698038E-2</v>
      </c>
    </row>
    <row r="28" spans="1:10" s="110" customFormat="1" ht="13.5" customHeight="1" x14ac:dyDescent="0.2">
      <c r="A28" s="120"/>
      <c r="B28" s="119" t="s">
        <v>107</v>
      </c>
      <c r="C28" s="113">
        <v>59.630730715068061</v>
      </c>
      <c r="D28" s="115">
        <v>26677</v>
      </c>
      <c r="E28" s="114">
        <v>27973</v>
      </c>
      <c r="F28" s="114">
        <v>28135</v>
      </c>
      <c r="G28" s="114">
        <v>28527</v>
      </c>
      <c r="H28" s="140">
        <v>27930</v>
      </c>
      <c r="I28" s="115">
        <v>-1253</v>
      </c>
      <c r="J28" s="116">
        <v>-4.4862155388471177</v>
      </c>
    </row>
    <row r="29" spans="1:10" s="110" customFormat="1" ht="13.5" customHeight="1" x14ac:dyDescent="0.2">
      <c r="A29" s="118" t="s">
        <v>105</v>
      </c>
      <c r="B29" s="121" t="s">
        <v>108</v>
      </c>
      <c r="C29" s="113">
        <v>19.670518809933611</v>
      </c>
      <c r="D29" s="115">
        <v>8800</v>
      </c>
      <c r="E29" s="114">
        <v>9388</v>
      </c>
      <c r="F29" s="114">
        <v>9409</v>
      </c>
      <c r="G29" s="114">
        <v>9781</v>
      </c>
      <c r="H29" s="140">
        <v>8987</v>
      </c>
      <c r="I29" s="115">
        <v>-187</v>
      </c>
      <c r="J29" s="116">
        <v>-2.0807833537331701</v>
      </c>
    </row>
    <row r="30" spans="1:10" s="110" customFormat="1" ht="13.5" customHeight="1" x14ac:dyDescent="0.2">
      <c r="A30" s="118"/>
      <c r="B30" s="121" t="s">
        <v>109</v>
      </c>
      <c r="C30" s="113">
        <v>46.628070724456265</v>
      </c>
      <c r="D30" s="115">
        <v>20860</v>
      </c>
      <c r="E30" s="114">
        <v>21901</v>
      </c>
      <c r="F30" s="114">
        <v>22050</v>
      </c>
      <c r="G30" s="114">
        <v>22152</v>
      </c>
      <c r="H30" s="140">
        <v>22008</v>
      </c>
      <c r="I30" s="115">
        <v>-1148</v>
      </c>
      <c r="J30" s="116">
        <v>-5.216284987277354</v>
      </c>
    </row>
    <row r="31" spans="1:10" s="110" customFormat="1" ht="13.5" customHeight="1" x14ac:dyDescent="0.2">
      <c r="A31" s="118"/>
      <c r="B31" s="121" t="s">
        <v>110</v>
      </c>
      <c r="C31" s="113">
        <v>19.252520285222523</v>
      </c>
      <c r="D31" s="115">
        <v>8613</v>
      </c>
      <c r="E31" s="114">
        <v>8837</v>
      </c>
      <c r="F31" s="114">
        <v>8897</v>
      </c>
      <c r="G31" s="114">
        <v>8876</v>
      </c>
      <c r="H31" s="140">
        <v>8820</v>
      </c>
      <c r="I31" s="115">
        <v>-207</v>
      </c>
      <c r="J31" s="116">
        <v>-2.3469387755102042</v>
      </c>
    </row>
    <row r="32" spans="1:10" s="110" customFormat="1" ht="13.5" customHeight="1" x14ac:dyDescent="0.2">
      <c r="A32" s="120"/>
      <c r="B32" s="121" t="s">
        <v>111</v>
      </c>
      <c r="C32" s="113">
        <v>14.448890180387599</v>
      </c>
      <c r="D32" s="115">
        <v>6464</v>
      </c>
      <c r="E32" s="114">
        <v>6497</v>
      </c>
      <c r="F32" s="114">
        <v>6448</v>
      </c>
      <c r="G32" s="114">
        <v>6368</v>
      </c>
      <c r="H32" s="140">
        <v>6157</v>
      </c>
      <c r="I32" s="115">
        <v>307</v>
      </c>
      <c r="J32" s="116">
        <v>4.9861945752801686</v>
      </c>
    </row>
    <row r="33" spans="1:10" s="110" customFormat="1" ht="13.5" customHeight="1" x14ac:dyDescent="0.2">
      <c r="A33" s="120"/>
      <c r="B33" s="121" t="s">
        <v>112</v>
      </c>
      <c r="C33" s="113">
        <v>1.5334063526834611</v>
      </c>
      <c r="D33" s="115">
        <v>686</v>
      </c>
      <c r="E33" s="114">
        <v>718</v>
      </c>
      <c r="F33" s="114">
        <v>734</v>
      </c>
      <c r="G33" s="114">
        <v>641</v>
      </c>
      <c r="H33" s="140">
        <v>561</v>
      </c>
      <c r="I33" s="115">
        <v>125</v>
      </c>
      <c r="J33" s="116">
        <v>22.281639928698752</v>
      </c>
    </row>
    <row r="34" spans="1:10" s="110" customFormat="1" ht="13.5" customHeight="1" x14ac:dyDescent="0.2">
      <c r="A34" s="118" t="s">
        <v>113</v>
      </c>
      <c r="B34" s="122" t="s">
        <v>116</v>
      </c>
      <c r="C34" s="113">
        <v>92.337438809039497</v>
      </c>
      <c r="D34" s="115">
        <v>41309</v>
      </c>
      <c r="E34" s="114">
        <v>43084</v>
      </c>
      <c r="F34" s="114">
        <v>43317</v>
      </c>
      <c r="G34" s="114">
        <v>43736</v>
      </c>
      <c r="H34" s="140">
        <v>42665</v>
      </c>
      <c r="I34" s="115">
        <v>-1356</v>
      </c>
      <c r="J34" s="116">
        <v>-3.1782491503574359</v>
      </c>
    </row>
    <row r="35" spans="1:10" s="110" customFormat="1" ht="13.5" customHeight="1" x14ac:dyDescent="0.2">
      <c r="A35" s="118"/>
      <c r="B35" s="119" t="s">
        <v>117</v>
      </c>
      <c r="C35" s="113">
        <v>7.4770324340031742</v>
      </c>
      <c r="D35" s="115">
        <v>3345</v>
      </c>
      <c r="E35" s="114">
        <v>3466</v>
      </c>
      <c r="F35" s="114">
        <v>3420</v>
      </c>
      <c r="G35" s="114">
        <v>3364</v>
      </c>
      <c r="H35" s="140">
        <v>3226</v>
      </c>
      <c r="I35" s="115">
        <v>119</v>
      </c>
      <c r="J35" s="116">
        <v>3.6887786732796033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28874</v>
      </c>
      <c r="E37" s="114">
        <v>30031</v>
      </c>
      <c r="F37" s="114">
        <v>29987</v>
      </c>
      <c r="G37" s="114">
        <v>30942</v>
      </c>
      <c r="H37" s="140">
        <v>30132</v>
      </c>
      <c r="I37" s="115">
        <v>-1258</v>
      </c>
      <c r="J37" s="116">
        <v>-4.1749634939599094</v>
      </c>
    </row>
    <row r="38" spans="1:10" s="110" customFormat="1" ht="13.5" customHeight="1" x14ac:dyDescent="0.2">
      <c r="A38" s="118" t="s">
        <v>105</v>
      </c>
      <c r="B38" s="119" t="s">
        <v>106</v>
      </c>
      <c r="C38" s="113">
        <v>36.354505783750085</v>
      </c>
      <c r="D38" s="115">
        <v>10497</v>
      </c>
      <c r="E38" s="114">
        <v>10752</v>
      </c>
      <c r="F38" s="114">
        <v>10632</v>
      </c>
      <c r="G38" s="114">
        <v>10907</v>
      </c>
      <c r="H38" s="140">
        <v>10482</v>
      </c>
      <c r="I38" s="115">
        <v>15</v>
      </c>
      <c r="J38" s="116">
        <v>0.14310246136233543</v>
      </c>
    </row>
    <row r="39" spans="1:10" s="110" customFormat="1" ht="13.5" customHeight="1" x14ac:dyDescent="0.2">
      <c r="A39" s="120"/>
      <c r="B39" s="119" t="s">
        <v>107</v>
      </c>
      <c r="C39" s="113">
        <v>63.645494216249915</v>
      </c>
      <c r="D39" s="115">
        <v>18377</v>
      </c>
      <c r="E39" s="114">
        <v>19279</v>
      </c>
      <c r="F39" s="114">
        <v>19355</v>
      </c>
      <c r="G39" s="114">
        <v>20035</v>
      </c>
      <c r="H39" s="140">
        <v>19650</v>
      </c>
      <c r="I39" s="115">
        <v>-1273</v>
      </c>
      <c r="J39" s="116">
        <v>-6.4783715012722647</v>
      </c>
    </row>
    <row r="40" spans="1:10" s="110" customFormat="1" ht="13.5" customHeight="1" x14ac:dyDescent="0.2">
      <c r="A40" s="118" t="s">
        <v>105</v>
      </c>
      <c r="B40" s="121" t="s">
        <v>108</v>
      </c>
      <c r="C40" s="113">
        <v>22.709011567500173</v>
      </c>
      <c r="D40" s="115">
        <v>6557</v>
      </c>
      <c r="E40" s="114">
        <v>6990</v>
      </c>
      <c r="F40" s="114">
        <v>6916</v>
      </c>
      <c r="G40" s="114">
        <v>7579</v>
      </c>
      <c r="H40" s="140">
        <v>6835</v>
      </c>
      <c r="I40" s="115">
        <v>-278</v>
      </c>
      <c r="J40" s="116">
        <v>-4.0673006583760056</v>
      </c>
    </row>
    <row r="41" spans="1:10" s="110" customFormat="1" ht="13.5" customHeight="1" x14ac:dyDescent="0.2">
      <c r="A41" s="118"/>
      <c r="B41" s="121" t="s">
        <v>109</v>
      </c>
      <c r="C41" s="113">
        <v>35.166585855787211</v>
      </c>
      <c r="D41" s="115">
        <v>10154</v>
      </c>
      <c r="E41" s="114">
        <v>10730</v>
      </c>
      <c r="F41" s="114">
        <v>10742</v>
      </c>
      <c r="G41" s="114">
        <v>11087</v>
      </c>
      <c r="H41" s="140">
        <v>11178</v>
      </c>
      <c r="I41" s="115">
        <v>-1024</v>
      </c>
      <c r="J41" s="116">
        <v>-9.1608516729289668</v>
      </c>
    </row>
    <row r="42" spans="1:10" s="110" customFormat="1" ht="13.5" customHeight="1" x14ac:dyDescent="0.2">
      <c r="A42" s="118"/>
      <c r="B42" s="121" t="s">
        <v>110</v>
      </c>
      <c r="C42" s="113">
        <v>20.322781741359009</v>
      </c>
      <c r="D42" s="115">
        <v>5868</v>
      </c>
      <c r="E42" s="114">
        <v>5982</v>
      </c>
      <c r="F42" s="114">
        <v>6045</v>
      </c>
      <c r="G42" s="114">
        <v>6055</v>
      </c>
      <c r="H42" s="140">
        <v>6098</v>
      </c>
      <c r="I42" s="115">
        <v>-230</v>
      </c>
      <c r="J42" s="116">
        <v>-3.7717284355526401</v>
      </c>
    </row>
    <row r="43" spans="1:10" s="110" customFormat="1" ht="13.5" customHeight="1" x14ac:dyDescent="0.2">
      <c r="A43" s="120"/>
      <c r="B43" s="121" t="s">
        <v>111</v>
      </c>
      <c r="C43" s="113">
        <v>21.801620835353607</v>
      </c>
      <c r="D43" s="115">
        <v>6295</v>
      </c>
      <c r="E43" s="114">
        <v>6329</v>
      </c>
      <c r="F43" s="114">
        <v>6284</v>
      </c>
      <c r="G43" s="114">
        <v>6221</v>
      </c>
      <c r="H43" s="140">
        <v>6021</v>
      </c>
      <c r="I43" s="115">
        <v>274</v>
      </c>
      <c r="J43" s="116">
        <v>4.5507390798870624</v>
      </c>
    </row>
    <row r="44" spans="1:10" s="110" customFormat="1" ht="13.5" customHeight="1" x14ac:dyDescent="0.2">
      <c r="A44" s="120"/>
      <c r="B44" s="121" t="s">
        <v>112</v>
      </c>
      <c r="C44" s="113">
        <v>2.1888203920482097</v>
      </c>
      <c r="D44" s="115">
        <v>632</v>
      </c>
      <c r="E44" s="114">
        <v>668</v>
      </c>
      <c r="F44" s="114">
        <v>685</v>
      </c>
      <c r="G44" s="114">
        <v>607</v>
      </c>
      <c r="H44" s="140">
        <v>527</v>
      </c>
      <c r="I44" s="115">
        <v>105</v>
      </c>
      <c r="J44" s="116">
        <v>19.924098671726757</v>
      </c>
    </row>
    <row r="45" spans="1:10" s="110" customFormat="1" ht="13.5" customHeight="1" x14ac:dyDescent="0.2">
      <c r="A45" s="118" t="s">
        <v>113</v>
      </c>
      <c r="B45" s="122" t="s">
        <v>116</v>
      </c>
      <c r="C45" s="113">
        <v>92.006649580937875</v>
      </c>
      <c r="D45" s="115">
        <v>26566</v>
      </c>
      <c r="E45" s="114">
        <v>27629</v>
      </c>
      <c r="F45" s="114">
        <v>27623</v>
      </c>
      <c r="G45" s="114">
        <v>28541</v>
      </c>
      <c r="H45" s="140">
        <v>27792</v>
      </c>
      <c r="I45" s="115">
        <v>-1226</v>
      </c>
      <c r="J45" s="116">
        <v>-4.4113413932066781</v>
      </c>
    </row>
    <row r="46" spans="1:10" s="110" customFormat="1" ht="13.5" customHeight="1" x14ac:dyDescent="0.2">
      <c r="A46" s="118"/>
      <c r="B46" s="119" t="s">
        <v>117</v>
      </c>
      <c r="C46" s="113">
        <v>7.705894576435548</v>
      </c>
      <c r="D46" s="115">
        <v>2225</v>
      </c>
      <c r="E46" s="114">
        <v>2329</v>
      </c>
      <c r="F46" s="114">
        <v>2298</v>
      </c>
      <c r="G46" s="114">
        <v>2325</v>
      </c>
      <c r="H46" s="140">
        <v>2260</v>
      </c>
      <c r="I46" s="115">
        <v>-35</v>
      </c>
      <c r="J46" s="116">
        <v>-1.5486725663716814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15863</v>
      </c>
      <c r="E48" s="114">
        <v>16592</v>
      </c>
      <c r="F48" s="114">
        <v>16817</v>
      </c>
      <c r="G48" s="114">
        <v>16235</v>
      </c>
      <c r="H48" s="140">
        <v>15840</v>
      </c>
      <c r="I48" s="115">
        <v>23</v>
      </c>
      <c r="J48" s="116">
        <v>0.14520202020202019</v>
      </c>
    </row>
    <row r="49" spans="1:12" s="110" customFormat="1" ht="13.5" customHeight="1" x14ac:dyDescent="0.2">
      <c r="A49" s="118" t="s">
        <v>105</v>
      </c>
      <c r="B49" s="119" t="s">
        <v>106</v>
      </c>
      <c r="C49" s="113">
        <v>47.676984177015697</v>
      </c>
      <c r="D49" s="115">
        <v>7563</v>
      </c>
      <c r="E49" s="114">
        <v>7898</v>
      </c>
      <c r="F49" s="114">
        <v>8037</v>
      </c>
      <c r="G49" s="114">
        <v>7743</v>
      </c>
      <c r="H49" s="140">
        <v>7560</v>
      </c>
      <c r="I49" s="115">
        <v>3</v>
      </c>
      <c r="J49" s="116">
        <v>3.968253968253968E-2</v>
      </c>
    </row>
    <row r="50" spans="1:12" s="110" customFormat="1" ht="13.5" customHeight="1" x14ac:dyDescent="0.2">
      <c r="A50" s="120"/>
      <c r="B50" s="119" t="s">
        <v>107</v>
      </c>
      <c r="C50" s="113">
        <v>52.323015822984303</v>
      </c>
      <c r="D50" s="115">
        <v>8300</v>
      </c>
      <c r="E50" s="114">
        <v>8694</v>
      </c>
      <c r="F50" s="114">
        <v>8780</v>
      </c>
      <c r="G50" s="114">
        <v>8492</v>
      </c>
      <c r="H50" s="140">
        <v>8280</v>
      </c>
      <c r="I50" s="115">
        <v>20</v>
      </c>
      <c r="J50" s="116">
        <v>0.24154589371980675</v>
      </c>
    </row>
    <row r="51" spans="1:12" s="110" customFormat="1" ht="13.5" customHeight="1" x14ac:dyDescent="0.2">
      <c r="A51" s="118" t="s">
        <v>105</v>
      </c>
      <c r="B51" s="121" t="s">
        <v>108</v>
      </c>
      <c r="C51" s="113">
        <v>14.139822227825759</v>
      </c>
      <c r="D51" s="115">
        <v>2243</v>
      </c>
      <c r="E51" s="114">
        <v>2398</v>
      </c>
      <c r="F51" s="114">
        <v>2493</v>
      </c>
      <c r="G51" s="114">
        <v>2202</v>
      </c>
      <c r="H51" s="140">
        <v>2152</v>
      </c>
      <c r="I51" s="115">
        <v>91</v>
      </c>
      <c r="J51" s="116">
        <v>4.2286245353159853</v>
      </c>
    </row>
    <row r="52" spans="1:12" s="110" customFormat="1" ht="13.5" customHeight="1" x14ac:dyDescent="0.2">
      <c r="A52" s="118"/>
      <c r="B52" s="121" t="s">
        <v>109</v>
      </c>
      <c r="C52" s="113">
        <v>67.49038643383976</v>
      </c>
      <c r="D52" s="115">
        <v>10706</v>
      </c>
      <c r="E52" s="114">
        <v>11171</v>
      </c>
      <c r="F52" s="114">
        <v>11308</v>
      </c>
      <c r="G52" s="114">
        <v>11065</v>
      </c>
      <c r="H52" s="140">
        <v>10830</v>
      </c>
      <c r="I52" s="115">
        <v>-124</v>
      </c>
      <c r="J52" s="116">
        <v>-1.1449676823638042</v>
      </c>
    </row>
    <row r="53" spans="1:12" s="110" customFormat="1" ht="13.5" customHeight="1" x14ac:dyDescent="0.2">
      <c r="A53" s="118"/>
      <c r="B53" s="121" t="s">
        <v>110</v>
      </c>
      <c r="C53" s="113">
        <v>17.30441908844481</v>
      </c>
      <c r="D53" s="115">
        <v>2745</v>
      </c>
      <c r="E53" s="114">
        <v>2855</v>
      </c>
      <c r="F53" s="114">
        <v>2852</v>
      </c>
      <c r="G53" s="114">
        <v>2821</v>
      </c>
      <c r="H53" s="140">
        <v>2722</v>
      </c>
      <c r="I53" s="115">
        <v>23</v>
      </c>
      <c r="J53" s="116">
        <v>0.84496693607641438</v>
      </c>
    </row>
    <row r="54" spans="1:12" s="110" customFormat="1" ht="13.5" customHeight="1" x14ac:dyDescent="0.2">
      <c r="A54" s="120"/>
      <c r="B54" s="121" t="s">
        <v>111</v>
      </c>
      <c r="C54" s="113">
        <v>1.0653722498896805</v>
      </c>
      <c r="D54" s="115">
        <v>169</v>
      </c>
      <c r="E54" s="114">
        <v>168</v>
      </c>
      <c r="F54" s="114">
        <v>164</v>
      </c>
      <c r="G54" s="114">
        <v>147</v>
      </c>
      <c r="H54" s="140">
        <v>136</v>
      </c>
      <c r="I54" s="115">
        <v>33</v>
      </c>
      <c r="J54" s="116">
        <v>24.264705882352942</v>
      </c>
    </row>
    <row r="55" spans="1:12" s="110" customFormat="1" ht="13.5" customHeight="1" x14ac:dyDescent="0.2">
      <c r="A55" s="120"/>
      <c r="B55" s="121" t="s">
        <v>112</v>
      </c>
      <c r="C55" s="113">
        <v>0.34041480173989785</v>
      </c>
      <c r="D55" s="115">
        <v>54</v>
      </c>
      <c r="E55" s="114">
        <v>50</v>
      </c>
      <c r="F55" s="114">
        <v>49</v>
      </c>
      <c r="G55" s="114">
        <v>34</v>
      </c>
      <c r="H55" s="140">
        <v>34</v>
      </c>
      <c r="I55" s="115">
        <v>20</v>
      </c>
      <c r="J55" s="116">
        <v>58.823529411764703</v>
      </c>
    </row>
    <row r="56" spans="1:12" s="110" customFormat="1" ht="13.5" customHeight="1" x14ac:dyDescent="0.2">
      <c r="A56" s="118" t="s">
        <v>113</v>
      </c>
      <c r="B56" s="122" t="s">
        <v>116</v>
      </c>
      <c r="C56" s="113">
        <v>92.939544852802115</v>
      </c>
      <c r="D56" s="115">
        <v>14743</v>
      </c>
      <c r="E56" s="114">
        <v>15455</v>
      </c>
      <c r="F56" s="114">
        <v>15694</v>
      </c>
      <c r="G56" s="114">
        <v>15195</v>
      </c>
      <c r="H56" s="140">
        <v>14873</v>
      </c>
      <c r="I56" s="115">
        <v>-130</v>
      </c>
      <c r="J56" s="116">
        <v>-0.87406710145901967</v>
      </c>
    </row>
    <row r="57" spans="1:12" s="110" customFormat="1" ht="13.5" customHeight="1" x14ac:dyDescent="0.2">
      <c r="A57" s="142"/>
      <c r="B57" s="124" t="s">
        <v>117</v>
      </c>
      <c r="C57" s="125">
        <v>7.0604551471978816</v>
      </c>
      <c r="D57" s="143">
        <v>1120</v>
      </c>
      <c r="E57" s="144">
        <v>1137</v>
      </c>
      <c r="F57" s="144">
        <v>1122</v>
      </c>
      <c r="G57" s="144">
        <v>1039</v>
      </c>
      <c r="H57" s="145">
        <v>966</v>
      </c>
      <c r="I57" s="143">
        <v>154</v>
      </c>
      <c r="J57" s="146">
        <v>15.942028985507246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166557</v>
      </c>
      <c r="E12" s="236">
        <v>167172</v>
      </c>
      <c r="F12" s="114">
        <v>168238</v>
      </c>
      <c r="G12" s="114">
        <v>165527</v>
      </c>
      <c r="H12" s="140">
        <v>165246</v>
      </c>
      <c r="I12" s="115">
        <v>1311</v>
      </c>
      <c r="J12" s="116">
        <v>0.79336262299843874</v>
      </c>
    </row>
    <row r="13" spans="1:15" s="110" customFormat="1" ht="12" customHeight="1" x14ac:dyDescent="0.2">
      <c r="A13" s="118" t="s">
        <v>105</v>
      </c>
      <c r="B13" s="119" t="s">
        <v>106</v>
      </c>
      <c r="C13" s="113">
        <v>55.394249416115805</v>
      </c>
      <c r="D13" s="115">
        <v>92263</v>
      </c>
      <c r="E13" s="114">
        <v>92588</v>
      </c>
      <c r="F13" s="114">
        <v>93694</v>
      </c>
      <c r="G13" s="114">
        <v>92231</v>
      </c>
      <c r="H13" s="140">
        <v>91897</v>
      </c>
      <c r="I13" s="115">
        <v>366</v>
      </c>
      <c r="J13" s="116">
        <v>0.3982719784106119</v>
      </c>
    </row>
    <row r="14" spans="1:15" s="110" customFormat="1" ht="12" customHeight="1" x14ac:dyDescent="0.2">
      <c r="A14" s="118"/>
      <c r="B14" s="119" t="s">
        <v>107</v>
      </c>
      <c r="C14" s="113">
        <v>44.605750583884195</v>
      </c>
      <c r="D14" s="115">
        <v>74294</v>
      </c>
      <c r="E14" s="114">
        <v>74584</v>
      </c>
      <c r="F14" s="114">
        <v>74544</v>
      </c>
      <c r="G14" s="114">
        <v>73296</v>
      </c>
      <c r="H14" s="140">
        <v>73349</v>
      </c>
      <c r="I14" s="115">
        <v>945</v>
      </c>
      <c r="J14" s="116">
        <v>1.2883611228510272</v>
      </c>
    </row>
    <row r="15" spans="1:15" s="110" customFormat="1" ht="12" customHeight="1" x14ac:dyDescent="0.2">
      <c r="A15" s="118" t="s">
        <v>105</v>
      </c>
      <c r="B15" s="121" t="s">
        <v>108</v>
      </c>
      <c r="C15" s="113">
        <v>11.510774089350793</v>
      </c>
      <c r="D15" s="115">
        <v>19172</v>
      </c>
      <c r="E15" s="114">
        <v>19711</v>
      </c>
      <c r="F15" s="114">
        <v>20258</v>
      </c>
      <c r="G15" s="114">
        <v>18439</v>
      </c>
      <c r="H15" s="140">
        <v>18991</v>
      </c>
      <c r="I15" s="115">
        <v>181</v>
      </c>
      <c r="J15" s="116">
        <v>0.95308303933442162</v>
      </c>
    </row>
    <row r="16" spans="1:15" s="110" customFormat="1" ht="12" customHeight="1" x14ac:dyDescent="0.2">
      <c r="A16" s="118"/>
      <c r="B16" s="121" t="s">
        <v>109</v>
      </c>
      <c r="C16" s="113">
        <v>66.034450668539904</v>
      </c>
      <c r="D16" s="115">
        <v>109985</v>
      </c>
      <c r="E16" s="114">
        <v>110226</v>
      </c>
      <c r="F16" s="114">
        <v>110933</v>
      </c>
      <c r="G16" s="114">
        <v>110584</v>
      </c>
      <c r="H16" s="140">
        <v>110389</v>
      </c>
      <c r="I16" s="115">
        <v>-404</v>
      </c>
      <c r="J16" s="116">
        <v>-0.36597849423402695</v>
      </c>
    </row>
    <row r="17" spans="1:10" s="110" customFormat="1" ht="12" customHeight="1" x14ac:dyDescent="0.2">
      <c r="A17" s="118"/>
      <c r="B17" s="121" t="s">
        <v>110</v>
      </c>
      <c r="C17" s="113">
        <v>21.237174060531832</v>
      </c>
      <c r="D17" s="115">
        <v>35372</v>
      </c>
      <c r="E17" s="114">
        <v>35184</v>
      </c>
      <c r="F17" s="114">
        <v>35027</v>
      </c>
      <c r="G17" s="114">
        <v>34591</v>
      </c>
      <c r="H17" s="140">
        <v>34056</v>
      </c>
      <c r="I17" s="115">
        <v>1316</v>
      </c>
      <c r="J17" s="116">
        <v>3.8642236316654923</v>
      </c>
    </row>
    <row r="18" spans="1:10" s="110" customFormat="1" ht="12" customHeight="1" x14ac:dyDescent="0.2">
      <c r="A18" s="120"/>
      <c r="B18" s="121" t="s">
        <v>111</v>
      </c>
      <c r="C18" s="113">
        <v>1.2176011815774779</v>
      </c>
      <c r="D18" s="115">
        <v>2028</v>
      </c>
      <c r="E18" s="114">
        <v>2051</v>
      </c>
      <c r="F18" s="114">
        <v>2020</v>
      </c>
      <c r="G18" s="114">
        <v>1913</v>
      </c>
      <c r="H18" s="140">
        <v>1810</v>
      </c>
      <c r="I18" s="115">
        <v>218</v>
      </c>
      <c r="J18" s="116">
        <v>12.044198895027625</v>
      </c>
    </row>
    <row r="19" spans="1:10" s="110" customFormat="1" ht="12" customHeight="1" x14ac:dyDescent="0.2">
      <c r="A19" s="120"/>
      <c r="B19" s="121" t="s">
        <v>112</v>
      </c>
      <c r="C19" s="113">
        <v>0.3560342705500219</v>
      </c>
      <c r="D19" s="115">
        <v>593</v>
      </c>
      <c r="E19" s="114">
        <v>604</v>
      </c>
      <c r="F19" s="114">
        <v>631</v>
      </c>
      <c r="G19" s="114">
        <v>545</v>
      </c>
      <c r="H19" s="140">
        <v>464</v>
      </c>
      <c r="I19" s="115">
        <v>129</v>
      </c>
      <c r="J19" s="116">
        <v>27.801724137931036</v>
      </c>
    </row>
    <row r="20" spans="1:10" s="110" customFormat="1" ht="12" customHeight="1" x14ac:dyDescent="0.2">
      <c r="A20" s="118" t="s">
        <v>113</v>
      </c>
      <c r="B20" s="119" t="s">
        <v>181</v>
      </c>
      <c r="C20" s="113">
        <v>69.999459644446048</v>
      </c>
      <c r="D20" s="115">
        <v>116589</v>
      </c>
      <c r="E20" s="114">
        <v>117299</v>
      </c>
      <c r="F20" s="114">
        <v>118877</v>
      </c>
      <c r="G20" s="114">
        <v>116849</v>
      </c>
      <c r="H20" s="140">
        <v>117029</v>
      </c>
      <c r="I20" s="115">
        <v>-440</v>
      </c>
      <c r="J20" s="116">
        <v>-0.3759751856377479</v>
      </c>
    </row>
    <row r="21" spans="1:10" s="110" customFormat="1" ht="12" customHeight="1" x14ac:dyDescent="0.2">
      <c r="A21" s="118"/>
      <c r="B21" s="119" t="s">
        <v>182</v>
      </c>
      <c r="C21" s="113">
        <v>30.000540355553955</v>
      </c>
      <c r="D21" s="115">
        <v>49968</v>
      </c>
      <c r="E21" s="114">
        <v>49873</v>
      </c>
      <c r="F21" s="114">
        <v>49361</v>
      </c>
      <c r="G21" s="114">
        <v>48678</v>
      </c>
      <c r="H21" s="140">
        <v>48217</v>
      </c>
      <c r="I21" s="115">
        <v>1751</v>
      </c>
      <c r="J21" s="116">
        <v>3.6314992637451522</v>
      </c>
    </row>
    <row r="22" spans="1:10" s="110" customFormat="1" ht="12" customHeight="1" x14ac:dyDescent="0.2">
      <c r="A22" s="118" t="s">
        <v>113</v>
      </c>
      <c r="B22" s="119" t="s">
        <v>116</v>
      </c>
      <c r="C22" s="113">
        <v>92.540091380128118</v>
      </c>
      <c r="D22" s="115">
        <v>154132</v>
      </c>
      <c r="E22" s="114">
        <v>155090</v>
      </c>
      <c r="F22" s="114">
        <v>155799</v>
      </c>
      <c r="G22" s="114">
        <v>153450</v>
      </c>
      <c r="H22" s="140">
        <v>153703</v>
      </c>
      <c r="I22" s="115">
        <v>429</v>
      </c>
      <c r="J22" s="116">
        <v>0.27910971158663134</v>
      </c>
    </row>
    <row r="23" spans="1:10" s="110" customFormat="1" ht="12" customHeight="1" x14ac:dyDescent="0.2">
      <c r="A23" s="118"/>
      <c r="B23" s="119" t="s">
        <v>117</v>
      </c>
      <c r="C23" s="113">
        <v>7.4124774101358692</v>
      </c>
      <c r="D23" s="115">
        <v>12346</v>
      </c>
      <c r="E23" s="114">
        <v>12002</v>
      </c>
      <c r="F23" s="114">
        <v>12357</v>
      </c>
      <c r="G23" s="114">
        <v>11990</v>
      </c>
      <c r="H23" s="140">
        <v>11452</v>
      </c>
      <c r="I23" s="115">
        <v>894</v>
      </c>
      <c r="J23" s="116">
        <v>7.8064966818023054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180659</v>
      </c>
      <c r="E64" s="236">
        <v>181322</v>
      </c>
      <c r="F64" s="236">
        <v>182337</v>
      </c>
      <c r="G64" s="236">
        <v>179215</v>
      </c>
      <c r="H64" s="140">
        <v>178867</v>
      </c>
      <c r="I64" s="115">
        <v>1792</v>
      </c>
      <c r="J64" s="116">
        <v>1.0018617184835661</v>
      </c>
    </row>
    <row r="65" spans="1:12" s="110" customFormat="1" ht="12" customHeight="1" x14ac:dyDescent="0.2">
      <c r="A65" s="118" t="s">
        <v>105</v>
      </c>
      <c r="B65" s="119" t="s">
        <v>106</v>
      </c>
      <c r="C65" s="113">
        <v>55.975069052745781</v>
      </c>
      <c r="D65" s="235">
        <v>101124</v>
      </c>
      <c r="E65" s="236">
        <v>101591</v>
      </c>
      <c r="F65" s="236">
        <v>102683</v>
      </c>
      <c r="G65" s="236">
        <v>100959</v>
      </c>
      <c r="H65" s="140">
        <v>100651</v>
      </c>
      <c r="I65" s="115">
        <v>473</v>
      </c>
      <c r="J65" s="116">
        <v>0.46994068613327239</v>
      </c>
    </row>
    <row r="66" spans="1:12" s="110" customFormat="1" ht="12" customHeight="1" x14ac:dyDescent="0.2">
      <c r="A66" s="118"/>
      <c r="B66" s="119" t="s">
        <v>107</v>
      </c>
      <c r="C66" s="113">
        <v>44.024930947254219</v>
      </c>
      <c r="D66" s="235">
        <v>79535</v>
      </c>
      <c r="E66" s="236">
        <v>79731</v>
      </c>
      <c r="F66" s="236">
        <v>79654</v>
      </c>
      <c r="G66" s="236">
        <v>78256</v>
      </c>
      <c r="H66" s="140">
        <v>78216</v>
      </c>
      <c r="I66" s="115">
        <v>1319</v>
      </c>
      <c r="J66" s="116">
        <v>1.6863557328423853</v>
      </c>
    </row>
    <row r="67" spans="1:12" s="110" customFormat="1" ht="12" customHeight="1" x14ac:dyDescent="0.2">
      <c r="A67" s="118" t="s">
        <v>105</v>
      </c>
      <c r="B67" s="121" t="s">
        <v>108</v>
      </c>
      <c r="C67" s="113">
        <v>11.23996036732186</v>
      </c>
      <c r="D67" s="235">
        <v>20306</v>
      </c>
      <c r="E67" s="236">
        <v>20893</v>
      </c>
      <c r="F67" s="236">
        <v>21529</v>
      </c>
      <c r="G67" s="236">
        <v>19617</v>
      </c>
      <c r="H67" s="140">
        <v>20223</v>
      </c>
      <c r="I67" s="115">
        <v>83</v>
      </c>
      <c r="J67" s="116">
        <v>0.41042377490975623</v>
      </c>
    </row>
    <row r="68" spans="1:12" s="110" customFormat="1" ht="12" customHeight="1" x14ac:dyDescent="0.2">
      <c r="A68" s="118"/>
      <c r="B68" s="121" t="s">
        <v>109</v>
      </c>
      <c r="C68" s="113">
        <v>66.77054561355925</v>
      </c>
      <c r="D68" s="235">
        <v>120627</v>
      </c>
      <c r="E68" s="236">
        <v>120907</v>
      </c>
      <c r="F68" s="236">
        <v>121501</v>
      </c>
      <c r="G68" s="236">
        <v>120864</v>
      </c>
      <c r="H68" s="140">
        <v>120603</v>
      </c>
      <c r="I68" s="115">
        <v>24</v>
      </c>
      <c r="J68" s="116">
        <v>1.9900002487500311E-2</v>
      </c>
    </row>
    <row r="69" spans="1:12" s="110" customFormat="1" ht="12" customHeight="1" x14ac:dyDescent="0.2">
      <c r="A69" s="118"/>
      <c r="B69" s="121" t="s">
        <v>110</v>
      </c>
      <c r="C69" s="113">
        <v>20.877454209311466</v>
      </c>
      <c r="D69" s="235">
        <v>37717</v>
      </c>
      <c r="E69" s="236">
        <v>37480</v>
      </c>
      <c r="F69" s="236">
        <v>37289</v>
      </c>
      <c r="G69" s="236">
        <v>36827</v>
      </c>
      <c r="H69" s="140">
        <v>36241</v>
      </c>
      <c r="I69" s="115">
        <v>1476</v>
      </c>
      <c r="J69" s="116">
        <v>4.0727352997985706</v>
      </c>
    </row>
    <row r="70" spans="1:12" s="110" customFormat="1" ht="12" customHeight="1" x14ac:dyDescent="0.2">
      <c r="A70" s="120"/>
      <c r="B70" s="121" t="s">
        <v>111</v>
      </c>
      <c r="C70" s="113">
        <v>1.1120398098074273</v>
      </c>
      <c r="D70" s="235">
        <v>2009</v>
      </c>
      <c r="E70" s="236">
        <v>2042</v>
      </c>
      <c r="F70" s="236">
        <v>2018</v>
      </c>
      <c r="G70" s="236">
        <v>1907</v>
      </c>
      <c r="H70" s="140">
        <v>1800</v>
      </c>
      <c r="I70" s="115">
        <v>209</v>
      </c>
      <c r="J70" s="116">
        <v>11.611111111111111</v>
      </c>
    </row>
    <row r="71" spans="1:12" s="110" customFormat="1" ht="12" customHeight="1" x14ac:dyDescent="0.2">
      <c r="A71" s="120"/>
      <c r="B71" s="121" t="s">
        <v>112</v>
      </c>
      <c r="C71" s="113">
        <v>0.34872328530546498</v>
      </c>
      <c r="D71" s="235">
        <v>630</v>
      </c>
      <c r="E71" s="236">
        <v>646</v>
      </c>
      <c r="F71" s="236">
        <v>681</v>
      </c>
      <c r="G71" s="236">
        <v>579</v>
      </c>
      <c r="H71" s="140">
        <v>498</v>
      </c>
      <c r="I71" s="115">
        <v>132</v>
      </c>
      <c r="J71" s="116">
        <v>26.506024096385541</v>
      </c>
    </row>
    <row r="72" spans="1:12" s="110" customFormat="1" ht="12" customHeight="1" x14ac:dyDescent="0.2">
      <c r="A72" s="118" t="s">
        <v>113</v>
      </c>
      <c r="B72" s="119" t="s">
        <v>181</v>
      </c>
      <c r="C72" s="113">
        <v>71.085857886958308</v>
      </c>
      <c r="D72" s="235">
        <v>128423</v>
      </c>
      <c r="E72" s="236">
        <v>129159</v>
      </c>
      <c r="F72" s="236">
        <v>130650</v>
      </c>
      <c r="G72" s="236">
        <v>128260</v>
      </c>
      <c r="H72" s="140">
        <v>128470</v>
      </c>
      <c r="I72" s="115">
        <v>-47</v>
      </c>
      <c r="J72" s="116">
        <v>-3.6584416595314084E-2</v>
      </c>
    </row>
    <row r="73" spans="1:12" s="110" customFormat="1" ht="12" customHeight="1" x14ac:dyDescent="0.2">
      <c r="A73" s="118"/>
      <c r="B73" s="119" t="s">
        <v>182</v>
      </c>
      <c r="C73" s="113">
        <v>28.914142113041699</v>
      </c>
      <c r="D73" s="115">
        <v>52236</v>
      </c>
      <c r="E73" s="114">
        <v>52163</v>
      </c>
      <c r="F73" s="114">
        <v>51687</v>
      </c>
      <c r="G73" s="114">
        <v>50955</v>
      </c>
      <c r="H73" s="140">
        <v>50397</v>
      </c>
      <c r="I73" s="115">
        <v>1839</v>
      </c>
      <c r="J73" s="116">
        <v>3.6490267277814157</v>
      </c>
    </row>
    <row r="74" spans="1:12" s="110" customFormat="1" ht="12" customHeight="1" x14ac:dyDescent="0.2">
      <c r="A74" s="118" t="s">
        <v>113</v>
      </c>
      <c r="B74" s="119" t="s">
        <v>116</v>
      </c>
      <c r="C74" s="113">
        <v>92.986233733165804</v>
      </c>
      <c r="D74" s="115">
        <v>167988</v>
      </c>
      <c r="E74" s="114">
        <v>168926</v>
      </c>
      <c r="F74" s="114">
        <v>169724</v>
      </c>
      <c r="G74" s="114">
        <v>167092</v>
      </c>
      <c r="H74" s="140">
        <v>167152</v>
      </c>
      <c r="I74" s="115">
        <v>836</v>
      </c>
      <c r="J74" s="116">
        <v>0.50014358188953767</v>
      </c>
    </row>
    <row r="75" spans="1:12" s="110" customFormat="1" ht="12" customHeight="1" x14ac:dyDescent="0.2">
      <c r="A75" s="142"/>
      <c r="B75" s="124" t="s">
        <v>117</v>
      </c>
      <c r="C75" s="125">
        <v>6.9645021836720007</v>
      </c>
      <c r="D75" s="143">
        <v>12582</v>
      </c>
      <c r="E75" s="144">
        <v>12306</v>
      </c>
      <c r="F75" s="144">
        <v>12525</v>
      </c>
      <c r="G75" s="144">
        <v>12032</v>
      </c>
      <c r="H75" s="145">
        <v>11628</v>
      </c>
      <c r="I75" s="143">
        <v>954</v>
      </c>
      <c r="J75" s="146">
        <v>8.204334365325078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166557</v>
      </c>
      <c r="G11" s="114">
        <v>167172</v>
      </c>
      <c r="H11" s="114">
        <v>168238</v>
      </c>
      <c r="I11" s="114">
        <v>165527</v>
      </c>
      <c r="J11" s="140">
        <v>165246</v>
      </c>
      <c r="K11" s="114">
        <v>1311</v>
      </c>
      <c r="L11" s="116">
        <v>0.79336262299843874</v>
      </c>
    </row>
    <row r="12" spans="1:17" s="110" customFormat="1" ht="24.95" customHeight="1" x14ac:dyDescent="0.2">
      <c r="A12" s="604" t="s">
        <v>185</v>
      </c>
      <c r="B12" s="605"/>
      <c r="C12" s="605"/>
      <c r="D12" s="606"/>
      <c r="E12" s="113">
        <v>55.394249416115805</v>
      </c>
      <c r="F12" s="115">
        <v>92263</v>
      </c>
      <c r="G12" s="114">
        <v>92588</v>
      </c>
      <c r="H12" s="114">
        <v>93694</v>
      </c>
      <c r="I12" s="114">
        <v>92231</v>
      </c>
      <c r="J12" s="140">
        <v>91897</v>
      </c>
      <c r="K12" s="114">
        <v>366</v>
      </c>
      <c r="L12" s="116">
        <v>0.3982719784106119</v>
      </c>
    </row>
    <row r="13" spans="1:17" s="110" customFormat="1" ht="15" customHeight="1" x14ac:dyDescent="0.2">
      <c r="A13" s="120"/>
      <c r="B13" s="612" t="s">
        <v>107</v>
      </c>
      <c r="C13" s="612"/>
      <c r="E13" s="113">
        <v>44.605750583884195</v>
      </c>
      <c r="F13" s="115">
        <v>74294</v>
      </c>
      <c r="G13" s="114">
        <v>74584</v>
      </c>
      <c r="H13" s="114">
        <v>74544</v>
      </c>
      <c r="I13" s="114">
        <v>73296</v>
      </c>
      <c r="J13" s="140">
        <v>73349</v>
      </c>
      <c r="K13" s="114">
        <v>945</v>
      </c>
      <c r="L13" s="116">
        <v>1.2883611228510272</v>
      </c>
    </row>
    <row r="14" spans="1:17" s="110" customFormat="1" ht="24.95" customHeight="1" x14ac:dyDescent="0.2">
      <c r="A14" s="604" t="s">
        <v>186</v>
      </c>
      <c r="B14" s="605"/>
      <c r="C14" s="605"/>
      <c r="D14" s="606"/>
      <c r="E14" s="113">
        <v>11.510774089350793</v>
      </c>
      <c r="F14" s="115">
        <v>19172</v>
      </c>
      <c r="G14" s="114">
        <v>19711</v>
      </c>
      <c r="H14" s="114">
        <v>20258</v>
      </c>
      <c r="I14" s="114">
        <v>18439</v>
      </c>
      <c r="J14" s="140">
        <v>18991</v>
      </c>
      <c r="K14" s="114">
        <v>181</v>
      </c>
      <c r="L14" s="116">
        <v>0.95308303933442162</v>
      </c>
    </row>
    <row r="15" spans="1:17" s="110" customFormat="1" ht="15" customHeight="1" x14ac:dyDescent="0.2">
      <c r="A15" s="120"/>
      <c r="B15" s="119"/>
      <c r="C15" s="258" t="s">
        <v>106</v>
      </c>
      <c r="E15" s="113">
        <v>59.571249739203004</v>
      </c>
      <c r="F15" s="115">
        <v>11421</v>
      </c>
      <c r="G15" s="114">
        <v>11734</v>
      </c>
      <c r="H15" s="114">
        <v>12171</v>
      </c>
      <c r="I15" s="114">
        <v>11022</v>
      </c>
      <c r="J15" s="140">
        <v>11304</v>
      </c>
      <c r="K15" s="114">
        <v>117</v>
      </c>
      <c r="L15" s="116">
        <v>1.0350318471337581</v>
      </c>
    </row>
    <row r="16" spans="1:17" s="110" customFormat="1" ht="15" customHeight="1" x14ac:dyDescent="0.2">
      <c r="A16" s="120"/>
      <c r="B16" s="119"/>
      <c r="C16" s="258" t="s">
        <v>107</v>
      </c>
      <c r="E16" s="113">
        <v>40.428750260796996</v>
      </c>
      <c r="F16" s="115">
        <v>7751</v>
      </c>
      <c r="G16" s="114">
        <v>7977</v>
      </c>
      <c r="H16" s="114">
        <v>8087</v>
      </c>
      <c r="I16" s="114">
        <v>7417</v>
      </c>
      <c r="J16" s="140">
        <v>7687</v>
      </c>
      <c r="K16" s="114">
        <v>64</v>
      </c>
      <c r="L16" s="116">
        <v>0.83257447638870818</v>
      </c>
    </row>
    <row r="17" spans="1:12" s="110" customFormat="1" ht="15" customHeight="1" x14ac:dyDescent="0.2">
      <c r="A17" s="120"/>
      <c r="B17" s="121" t="s">
        <v>109</v>
      </c>
      <c r="C17" s="258"/>
      <c r="E17" s="113">
        <v>66.034450668539904</v>
      </c>
      <c r="F17" s="115">
        <v>109985</v>
      </c>
      <c r="G17" s="114">
        <v>110226</v>
      </c>
      <c r="H17" s="114">
        <v>110933</v>
      </c>
      <c r="I17" s="114">
        <v>110584</v>
      </c>
      <c r="J17" s="140">
        <v>110389</v>
      </c>
      <c r="K17" s="114">
        <v>-404</v>
      </c>
      <c r="L17" s="116">
        <v>-0.36597849423402695</v>
      </c>
    </row>
    <row r="18" spans="1:12" s="110" customFormat="1" ht="15" customHeight="1" x14ac:dyDescent="0.2">
      <c r="A18" s="120"/>
      <c r="B18" s="119"/>
      <c r="C18" s="258" t="s">
        <v>106</v>
      </c>
      <c r="E18" s="113">
        <v>54.938400691003316</v>
      </c>
      <c r="F18" s="115">
        <v>60424</v>
      </c>
      <c r="G18" s="114">
        <v>60533</v>
      </c>
      <c r="H18" s="114">
        <v>61208</v>
      </c>
      <c r="I18" s="114">
        <v>61150</v>
      </c>
      <c r="J18" s="140">
        <v>60872</v>
      </c>
      <c r="K18" s="114">
        <v>-448</v>
      </c>
      <c r="L18" s="116">
        <v>-0.73597056117755288</v>
      </c>
    </row>
    <row r="19" spans="1:12" s="110" customFormat="1" ht="15" customHeight="1" x14ac:dyDescent="0.2">
      <c r="A19" s="120"/>
      <c r="B19" s="119"/>
      <c r="C19" s="258" t="s">
        <v>107</v>
      </c>
      <c r="E19" s="113">
        <v>45.061599308996684</v>
      </c>
      <c r="F19" s="115">
        <v>49561</v>
      </c>
      <c r="G19" s="114">
        <v>49693</v>
      </c>
      <c r="H19" s="114">
        <v>49725</v>
      </c>
      <c r="I19" s="114">
        <v>49434</v>
      </c>
      <c r="J19" s="140">
        <v>49517</v>
      </c>
      <c r="K19" s="114">
        <v>44</v>
      </c>
      <c r="L19" s="116">
        <v>8.885837187228629E-2</v>
      </c>
    </row>
    <row r="20" spans="1:12" s="110" customFormat="1" ht="15" customHeight="1" x14ac:dyDescent="0.2">
      <c r="A20" s="120"/>
      <c r="B20" s="121" t="s">
        <v>110</v>
      </c>
      <c r="C20" s="258"/>
      <c r="E20" s="113">
        <v>21.237174060531832</v>
      </c>
      <c r="F20" s="115">
        <v>35372</v>
      </c>
      <c r="G20" s="114">
        <v>35184</v>
      </c>
      <c r="H20" s="114">
        <v>35027</v>
      </c>
      <c r="I20" s="114">
        <v>34591</v>
      </c>
      <c r="J20" s="140">
        <v>34056</v>
      </c>
      <c r="K20" s="114">
        <v>1316</v>
      </c>
      <c r="L20" s="116">
        <v>3.8642236316654923</v>
      </c>
    </row>
    <row r="21" spans="1:12" s="110" customFormat="1" ht="15" customHeight="1" x14ac:dyDescent="0.2">
      <c r="A21" s="120"/>
      <c r="B21" s="119"/>
      <c r="C21" s="258" t="s">
        <v>106</v>
      </c>
      <c r="E21" s="113">
        <v>53.991857966753365</v>
      </c>
      <c r="F21" s="115">
        <v>19098</v>
      </c>
      <c r="G21" s="114">
        <v>18985</v>
      </c>
      <c r="H21" s="114">
        <v>18984</v>
      </c>
      <c r="I21" s="114">
        <v>18786</v>
      </c>
      <c r="J21" s="140">
        <v>18494</v>
      </c>
      <c r="K21" s="114">
        <v>604</v>
      </c>
      <c r="L21" s="116">
        <v>3.265924083486536</v>
      </c>
    </row>
    <row r="22" spans="1:12" s="110" customFormat="1" ht="15" customHeight="1" x14ac:dyDescent="0.2">
      <c r="A22" s="120"/>
      <c r="B22" s="119"/>
      <c r="C22" s="258" t="s">
        <v>107</v>
      </c>
      <c r="E22" s="113">
        <v>46.008142033246635</v>
      </c>
      <c r="F22" s="115">
        <v>16274</v>
      </c>
      <c r="G22" s="114">
        <v>16199</v>
      </c>
      <c r="H22" s="114">
        <v>16043</v>
      </c>
      <c r="I22" s="114">
        <v>15805</v>
      </c>
      <c r="J22" s="140">
        <v>15562</v>
      </c>
      <c r="K22" s="114">
        <v>712</v>
      </c>
      <c r="L22" s="116">
        <v>4.5752473975067476</v>
      </c>
    </row>
    <row r="23" spans="1:12" s="110" customFormat="1" ht="15" customHeight="1" x14ac:dyDescent="0.2">
      <c r="A23" s="120"/>
      <c r="B23" s="121" t="s">
        <v>111</v>
      </c>
      <c r="C23" s="258"/>
      <c r="E23" s="113">
        <v>1.2176011815774779</v>
      </c>
      <c r="F23" s="115">
        <v>2028</v>
      </c>
      <c r="G23" s="114">
        <v>2051</v>
      </c>
      <c r="H23" s="114">
        <v>2020</v>
      </c>
      <c r="I23" s="114">
        <v>1913</v>
      </c>
      <c r="J23" s="140">
        <v>1810</v>
      </c>
      <c r="K23" s="114">
        <v>218</v>
      </c>
      <c r="L23" s="116">
        <v>12.044198895027625</v>
      </c>
    </row>
    <row r="24" spans="1:12" s="110" customFormat="1" ht="15" customHeight="1" x14ac:dyDescent="0.2">
      <c r="A24" s="120"/>
      <c r="B24" s="119"/>
      <c r="C24" s="258" t="s">
        <v>106</v>
      </c>
      <c r="E24" s="113">
        <v>65.088757396449708</v>
      </c>
      <c r="F24" s="115">
        <v>1320</v>
      </c>
      <c r="G24" s="114">
        <v>1336</v>
      </c>
      <c r="H24" s="114">
        <v>1331</v>
      </c>
      <c r="I24" s="114">
        <v>1273</v>
      </c>
      <c r="J24" s="140">
        <v>1227</v>
      </c>
      <c r="K24" s="114">
        <v>93</v>
      </c>
      <c r="L24" s="116">
        <v>7.5794621026894866</v>
      </c>
    </row>
    <row r="25" spans="1:12" s="110" customFormat="1" ht="15" customHeight="1" x14ac:dyDescent="0.2">
      <c r="A25" s="120"/>
      <c r="B25" s="119"/>
      <c r="C25" s="258" t="s">
        <v>107</v>
      </c>
      <c r="E25" s="113">
        <v>34.911242603550299</v>
      </c>
      <c r="F25" s="115">
        <v>708</v>
      </c>
      <c r="G25" s="114">
        <v>715</v>
      </c>
      <c r="H25" s="114">
        <v>689</v>
      </c>
      <c r="I25" s="114">
        <v>640</v>
      </c>
      <c r="J25" s="140">
        <v>583</v>
      </c>
      <c r="K25" s="114">
        <v>125</v>
      </c>
      <c r="L25" s="116">
        <v>21.440823327615782</v>
      </c>
    </row>
    <row r="26" spans="1:12" s="110" customFormat="1" ht="15" customHeight="1" x14ac:dyDescent="0.2">
      <c r="A26" s="120"/>
      <c r="C26" s="121" t="s">
        <v>187</v>
      </c>
      <c r="D26" s="110" t="s">
        <v>188</v>
      </c>
      <c r="E26" s="113">
        <v>0.3560342705500219</v>
      </c>
      <c r="F26" s="115">
        <v>593</v>
      </c>
      <c r="G26" s="114">
        <v>604</v>
      </c>
      <c r="H26" s="114">
        <v>631</v>
      </c>
      <c r="I26" s="114">
        <v>545</v>
      </c>
      <c r="J26" s="140">
        <v>464</v>
      </c>
      <c r="K26" s="114">
        <v>129</v>
      </c>
      <c r="L26" s="116">
        <v>27.801724137931036</v>
      </c>
    </row>
    <row r="27" spans="1:12" s="110" customFormat="1" ht="15" customHeight="1" x14ac:dyDescent="0.2">
      <c r="A27" s="120"/>
      <c r="B27" s="119"/>
      <c r="D27" s="259" t="s">
        <v>106</v>
      </c>
      <c r="E27" s="113">
        <v>52.27655986509275</v>
      </c>
      <c r="F27" s="115">
        <v>310</v>
      </c>
      <c r="G27" s="114">
        <v>304</v>
      </c>
      <c r="H27" s="114">
        <v>329</v>
      </c>
      <c r="I27" s="114">
        <v>292</v>
      </c>
      <c r="J27" s="140">
        <v>253</v>
      </c>
      <c r="K27" s="114">
        <v>57</v>
      </c>
      <c r="L27" s="116">
        <v>22.529644268774703</v>
      </c>
    </row>
    <row r="28" spans="1:12" s="110" customFormat="1" ht="15" customHeight="1" x14ac:dyDescent="0.2">
      <c r="A28" s="120"/>
      <c r="B28" s="119"/>
      <c r="D28" s="259" t="s">
        <v>107</v>
      </c>
      <c r="E28" s="113">
        <v>47.72344013490725</v>
      </c>
      <c r="F28" s="115">
        <v>283</v>
      </c>
      <c r="G28" s="114">
        <v>300</v>
      </c>
      <c r="H28" s="114">
        <v>302</v>
      </c>
      <c r="I28" s="114">
        <v>253</v>
      </c>
      <c r="J28" s="140">
        <v>211</v>
      </c>
      <c r="K28" s="114">
        <v>72</v>
      </c>
      <c r="L28" s="116">
        <v>34.123222748815166</v>
      </c>
    </row>
    <row r="29" spans="1:12" s="110" customFormat="1" ht="24.95" customHeight="1" x14ac:dyDescent="0.2">
      <c r="A29" s="604" t="s">
        <v>189</v>
      </c>
      <c r="B29" s="605"/>
      <c r="C29" s="605"/>
      <c r="D29" s="606"/>
      <c r="E29" s="113">
        <v>92.540091380128118</v>
      </c>
      <c r="F29" s="115">
        <v>154132</v>
      </c>
      <c r="G29" s="114">
        <v>155090</v>
      </c>
      <c r="H29" s="114">
        <v>155799</v>
      </c>
      <c r="I29" s="114">
        <v>153450</v>
      </c>
      <c r="J29" s="140">
        <v>153703</v>
      </c>
      <c r="K29" s="114">
        <v>429</v>
      </c>
      <c r="L29" s="116">
        <v>0.27910971158663134</v>
      </c>
    </row>
    <row r="30" spans="1:12" s="110" customFormat="1" ht="15" customHeight="1" x14ac:dyDescent="0.2">
      <c r="A30" s="120"/>
      <c r="B30" s="119"/>
      <c r="C30" s="258" t="s">
        <v>106</v>
      </c>
      <c r="E30" s="113">
        <v>54.378065554200298</v>
      </c>
      <c r="F30" s="115">
        <v>83814</v>
      </c>
      <c r="G30" s="114">
        <v>84364</v>
      </c>
      <c r="H30" s="114">
        <v>85220</v>
      </c>
      <c r="I30" s="114">
        <v>83983</v>
      </c>
      <c r="J30" s="140">
        <v>84062</v>
      </c>
      <c r="K30" s="114">
        <v>-248</v>
      </c>
      <c r="L30" s="116">
        <v>-0.29502034212842904</v>
      </c>
    </row>
    <row r="31" spans="1:12" s="110" customFormat="1" ht="15" customHeight="1" x14ac:dyDescent="0.2">
      <c r="A31" s="120"/>
      <c r="B31" s="119"/>
      <c r="C31" s="258" t="s">
        <v>107</v>
      </c>
      <c r="E31" s="113">
        <v>45.621934445799702</v>
      </c>
      <c r="F31" s="115">
        <v>70318</v>
      </c>
      <c r="G31" s="114">
        <v>70726</v>
      </c>
      <c r="H31" s="114">
        <v>70579</v>
      </c>
      <c r="I31" s="114">
        <v>69467</v>
      </c>
      <c r="J31" s="140">
        <v>69641</v>
      </c>
      <c r="K31" s="114">
        <v>677</v>
      </c>
      <c r="L31" s="116">
        <v>0.97212848752889824</v>
      </c>
    </row>
    <row r="32" spans="1:12" s="110" customFormat="1" ht="15" customHeight="1" x14ac:dyDescent="0.2">
      <c r="A32" s="120"/>
      <c r="B32" s="119" t="s">
        <v>117</v>
      </c>
      <c r="C32" s="258"/>
      <c r="E32" s="113">
        <v>7.4124774101358692</v>
      </c>
      <c r="F32" s="115">
        <v>12346</v>
      </c>
      <c r="G32" s="114">
        <v>12002</v>
      </c>
      <c r="H32" s="114">
        <v>12357</v>
      </c>
      <c r="I32" s="114">
        <v>11990</v>
      </c>
      <c r="J32" s="140">
        <v>11452</v>
      </c>
      <c r="K32" s="114">
        <v>894</v>
      </c>
      <c r="L32" s="116">
        <v>7.8064966818023054</v>
      </c>
    </row>
    <row r="33" spans="1:12" s="110" customFormat="1" ht="15" customHeight="1" x14ac:dyDescent="0.2">
      <c r="A33" s="120"/>
      <c r="B33" s="119"/>
      <c r="C33" s="258" t="s">
        <v>106</v>
      </c>
      <c r="E33" s="113">
        <v>67.981532480155522</v>
      </c>
      <c r="F33" s="115">
        <v>8393</v>
      </c>
      <c r="G33" s="114">
        <v>8172</v>
      </c>
      <c r="H33" s="114">
        <v>8418</v>
      </c>
      <c r="I33" s="114">
        <v>8191</v>
      </c>
      <c r="J33" s="140">
        <v>7776</v>
      </c>
      <c r="K33" s="114">
        <v>617</v>
      </c>
      <c r="L33" s="116">
        <v>7.9346707818930042</v>
      </c>
    </row>
    <row r="34" spans="1:12" s="110" customFormat="1" ht="15" customHeight="1" x14ac:dyDescent="0.2">
      <c r="A34" s="120"/>
      <c r="B34" s="119"/>
      <c r="C34" s="258" t="s">
        <v>107</v>
      </c>
      <c r="E34" s="113">
        <v>32.018467519844485</v>
      </c>
      <c r="F34" s="115">
        <v>3953</v>
      </c>
      <c r="G34" s="114">
        <v>3830</v>
      </c>
      <c r="H34" s="114">
        <v>3939</v>
      </c>
      <c r="I34" s="114">
        <v>3799</v>
      </c>
      <c r="J34" s="140">
        <v>3676</v>
      </c>
      <c r="K34" s="114">
        <v>277</v>
      </c>
      <c r="L34" s="116">
        <v>7.5353645266594125</v>
      </c>
    </row>
    <row r="35" spans="1:12" s="110" customFormat="1" ht="24.95" customHeight="1" x14ac:dyDescent="0.2">
      <c r="A35" s="604" t="s">
        <v>190</v>
      </c>
      <c r="B35" s="605"/>
      <c r="C35" s="605"/>
      <c r="D35" s="606"/>
      <c r="E35" s="113">
        <v>69.999459644446048</v>
      </c>
      <c r="F35" s="115">
        <v>116589</v>
      </c>
      <c r="G35" s="114">
        <v>117299</v>
      </c>
      <c r="H35" s="114">
        <v>118877</v>
      </c>
      <c r="I35" s="114">
        <v>116849</v>
      </c>
      <c r="J35" s="140">
        <v>117029</v>
      </c>
      <c r="K35" s="114">
        <v>-440</v>
      </c>
      <c r="L35" s="116">
        <v>-0.3759751856377479</v>
      </c>
    </row>
    <row r="36" spans="1:12" s="110" customFormat="1" ht="15" customHeight="1" x14ac:dyDescent="0.2">
      <c r="A36" s="120"/>
      <c r="B36" s="119"/>
      <c r="C36" s="258" t="s">
        <v>106</v>
      </c>
      <c r="E36" s="113">
        <v>70.936366209505181</v>
      </c>
      <c r="F36" s="115">
        <v>82704</v>
      </c>
      <c r="G36" s="114">
        <v>83132</v>
      </c>
      <c r="H36" s="114">
        <v>84333</v>
      </c>
      <c r="I36" s="114">
        <v>83060</v>
      </c>
      <c r="J36" s="140">
        <v>82965</v>
      </c>
      <c r="K36" s="114">
        <v>-261</v>
      </c>
      <c r="L36" s="116">
        <v>-0.31459048996564815</v>
      </c>
    </row>
    <row r="37" spans="1:12" s="110" customFormat="1" ht="15" customHeight="1" x14ac:dyDescent="0.2">
      <c r="A37" s="120"/>
      <c r="B37" s="119"/>
      <c r="C37" s="258" t="s">
        <v>107</v>
      </c>
      <c r="E37" s="113">
        <v>29.063633790494816</v>
      </c>
      <c r="F37" s="115">
        <v>33885</v>
      </c>
      <c r="G37" s="114">
        <v>34167</v>
      </c>
      <c r="H37" s="114">
        <v>34544</v>
      </c>
      <c r="I37" s="114">
        <v>33789</v>
      </c>
      <c r="J37" s="140">
        <v>34064</v>
      </c>
      <c r="K37" s="114">
        <v>-179</v>
      </c>
      <c r="L37" s="116">
        <v>-0.52548144668858621</v>
      </c>
    </row>
    <row r="38" spans="1:12" s="110" customFormat="1" ht="15" customHeight="1" x14ac:dyDescent="0.2">
      <c r="A38" s="120"/>
      <c r="B38" s="119" t="s">
        <v>182</v>
      </c>
      <c r="C38" s="258"/>
      <c r="E38" s="113">
        <v>30.000540355553955</v>
      </c>
      <c r="F38" s="115">
        <v>49968</v>
      </c>
      <c r="G38" s="114">
        <v>49873</v>
      </c>
      <c r="H38" s="114">
        <v>49361</v>
      </c>
      <c r="I38" s="114">
        <v>48678</v>
      </c>
      <c r="J38" s="140">
        <v>48217</v>
      </c>
      <c r="K38" s="114">
        <v>1751</v>
      </c>
      <c r="L38" s="116">
        <v>3.6314992637451522</v>
      </c>
    </row>
    <row r="39" spans="1:12" s="110" customFormat="1" ht="15" customHeight="1" x14ac:dyDescent="0.2">
      <c r="A39" s="120"/>
      <c r="B39" s="119"/>
      <c r="C39" s="258" t="s">
        <v>106</v>
      </c>
      <c r="E39" s="113">
        <v>19.130243355747677</v>
      </c>
      <c r="F39" s="115">
        <v>9559</v>
      </c>
      <c r="G39" s="114">
        <v>9456</v>
      </c>
      <c r="H39" s="114">
        <v>9361</v>
      </c>
      <c r="I39" s="114">
        <v>9171</v>
      </c>
      <c r="J39" s="140">
        <v>8932</v>
      </c>
      <c r="K39" s="114">
        <v>627</v>
      </c>
      <c r="L39" s="116">
        <v>7.0197044334975374</v>
      </c>
    </row>
    <row r="40" spans="1:12" s="110" customFormat="1" ht="15" customHeight="1" x14ac:dyDescent="0.2">
      <c r="A40" s="120"/>
      <c r="B40" s="119"/>
      <c r="C40" s="258" t="s">
        <v>107</v>
      </c>
      <c r="E40" s="113">
        <v>80.86975664425232</v>
      </c>
      <c r="F40" s="115">
        <v>40409</v>
      </c>
      <c r="G40" s="114">
        <v>40417</v>
      </c>
      <c r="H40" s="114">
        <v>40000</v>
      </c>
      <c r="I40" s="114">
        <v>39507</v>
      </c>
      <c r="J40" s="140">
        <v>39285</v>
      </c>
      <c r="K40" s="114">
        <v>1124</v>
      </c>
      <c r="L40" s="116">
        <v>2.8611429298714524</v>
      </c>
    </row>
    <row r="41" spans="1:12" s="110" customFormat="1" ht="24.75" customHeight="1" x14ac:dyDescent="0.2">
      <c r="A41" s="604" t="s">
        <v>518</v>
      </c>
      <c r="B41" s="605"/>
      <c r="C41" s="605"/>
      <c r="D41" s="606"/>
      <c r="E41" s="113">
        <v>5.5194317861152635</v>
      </c>
      <c r="F41" s="115">
        <v>9193</v>
      </c>
      <c r="G41" s="114">
        <v>10002</v>
      </c>
      <c r="H41" s="114">
        <v>10125</v>
      </c>
      <c r="I41" s="114">
        <v>8267</v>
      </c>
      <c r="J41" s="140">
        <v>9003</v>
      </c>
      <c r="K41" s="114">
        <v>190</v>
      </c>
      <c r="L41" s="116">
        <v>2.1104076418971456</v>
      </c>
    </row>
    <row r="42" spans="1:12" s="110" customFormat="1" ht="15" customHeight="1" x14ac:dyDescent="0.2">
      <c r="A42" s="120"/>
      <c r="B42" s="119"/>
      <c r="C42" s="258" t="s">
        <v>106</v>
      </c>
      <c r="E42" s="113">
        <v>60.491678450995323</v>
      </c>
      <c r="F42" s="115">
        <v>5561</v>
      </c>
      <c r="G42" s="114">
        <v>6214</v>
      </c>
      <c r="H42" s="114">
        <v>6289</v>
      </c>
      <c r="I42" s="114">
        <v>5041</v>
      </c>
      <c r="J42" s="140">
        <v>5429</v>
      </c>
      <c r="K42" s="114">
        <v>132</v>
      </c>
      <c r="L42" s="116">
        <v>2.4313869957634924</v>
      </c>
    </row>
    <row r="43" spans="1:12" s="110" customFormat="1" ht="15" customHeight="1" x14ac:dyDescent="0.2">
      <c r="A43" s="123"/>
      <c r="B43" s="124"/>
      <c r="C43" s="260" t="s">
        <v>107</v>
      </c>
      <c r="D43" s="261"/>
      <c r="E43" s="125">
        <v>39.508321549004677</v>
      </c>
      <c r="F43" s="143">
        <v>3632</v>
      </c>
      <c r="G43" s="144">
        <v>3788</v>
      </c>
      <c r="H43" s="144">
        <v>3836</v>
      </c>
      <c r="I43" s="144">
        <v>3226</v>
      </c>
      <c r="J43" s="145">
        <v>3574</v>
      </c>
      <c r="K43" s="144">
        <v>58</v>
      </c>
      <c r="L43" s="146">
        <v>1.6228315612758815</v>
      </c>
    </row>
    <row r="44" spans="1:12" s="110" customFormat="1" ht="45.75" customHeight="1" x14ac:dyDescent="0.2">
      <c r="A44" s="604" t="s">
        <v>191</v>
      </c>
      <c r="B44" s="605"/>
      <c r="C44" s="605"/>
      <c r="D44" s="606"/>
      <c r="E44" s="113">
        <v>1.775368192270514</v>
      </c>
      <c r="F44" s="115">
        <v>2957</v>
      </c>
      <c r="G44" s="114">
        <v>3016</v>
      </c>
      <c r="H44" s="114">
        <v>3043</v>
      </c>
      <c r="I44" s="114">
        <v>2990</v>
      </c>
      <c r="J44" s="140">
        <v>3022</v>
      </c>
      <c r="K44" s="114">
        <v>-65</v>
      </c>
      <c r="L44" s="116">
        <v>-2.1508934480476505</v>
      </c>
    </row>
    <row r="45" spans="1:12" s="110" customFormat="1" ht="15" customHeight="1" x14ac:dyDescent="0.2">
      <c r="A45" s="120"/>
      <c r="B45" s="119"/>
      <c r="C45" s="258" t="s">
        <v>106</v>
      </c>
      <c r="E45" s="113">
        <v>59.519783564423399</v>
      </c>
      <c r="F45" s="115">
        <v>1760</v>
      </c>
      <c r="G45" s="114">
        <v>1798</v>
      </c>
      <c r="H45" s="114">
        <v>1816</v>
      </c>
      <c r="I45" s="114">
        <v>1792</v>
      </c>
      <c r="J45" s="140">
        <v>1811</v>
      </c>
      <c r="K45" s="114">
        <v>-51</v>
      </c>
      <c r="L45" s="116">
        <v>-2.8161236885698511</v>
      </c>
    </row>
    <row r="46" spans="1:12" s="110" customFormat="1" ht="15" customHeight="1" x14ac:dyDescent="0.2">
      <c r="A46" s="123"/>
      <c r="B46" s="124"/>
      <c r="C46" s="260" t="s">
        <v>107</v>
      </c>
      <c r="D46" s="261"/>
      <c r="E46" s="125">
        <v>40.480216435576601</v>
      </c>
      <c r="F46" s="143">
        <v>1197</v>
      </c>
      <c r="G46" s="144">
        <v>1218</v>
      </c>
      <c r="H46" s="144">
        <v>1227</v>
      </c>
      <c r="I46" s="144">
        <v>1198</v>
      </c>
      <c r="J46" s="145">
        <v>1211</v>
      </c>
      <c r="K46" s="144">
        <v>-14</v>
      </c>
      <c r="L46" s="146">
        <v>-1.1560693641618498</v>
      </c>
    </row>
    <row r="47" spans="1:12" s="110" customFormat="1" ht="39" customHeight="1" x14ac:dyDescent="0.2">
      <c r="A47" s="604" t="s">
        <v>519</v>
      </c>
      <c r="B47" s="607"/>
      <c r="C47" s="607"/>
      <c r="D47" s="608"/>
      <c r="E47" s="113">
        <v>0.25756948071831265</v>
      </c>
      <c r="F47" s="115">
        <v>429</v>
      </c>
      <c r="G47" s="114">
        <v>450</v>
      </c>
      <c r="H47" s="114">
        <v>429</v>
      </c>
      <c r="I47" s="114">
        <v>392</v>
      </c>
      <c r="J47" s="140">
        <v>418</v>
      </c>
      <c r="K47" s="114">
        <v>11</v>
      </c>
      <c r="L47" s="116">
        <v>2.6315789473684212</v>
      </c>
    </row>
    <row r="48" spans="1:12" s="110" customFormat="1" ht="15" customHeight="1" x14ac:dyDescent="0.2">
      <c r="A48" s="120"/>
      <c r="B48" s="119"/>
      <c r="C48" s="258" t="s">
        <v>106</v>
      </c>
      <c r="E48" s="113">
        <v>41.95804195804196</v>
      </c>
      <c r="F48" s="115">
        <v>180</v>
      </c>
      <c r="G48" s="114">
        <v>181</v>
      </c>
      <c r="H48" s="114">
        <v>172</v>
      </c>
      <c r="I48" s="114">
        <v>163</v>
      </c>
      <c r="J48" s="140">
        <v>167</v>
      </c>
      <c r="K48" s="114">
        <v>13</v>
      </c>
      <c r="L48" s="116">
        <v>7.7844311377245505</v>
      </c>
    </row>
    <row r="49" spans="1:12" s="110" customFormat="1" ht="15" customHeight="1" x14ac:dyDescent="0.2">
      <c r="A49" s="123"/>
      <c r="B49" s="124"/>
      <c r="C49" s="260" t="s">
        <v>107</v>
      </c>
      <c r="D49" s="261"/>
      <c r="E49" s="125">
        <v>58.04195804195804</v>
      </c>
      <c r="F49" s="143">
        <v>249</v>
      </c>
      <c r="G49" s="144">
        <v>269</v>
      </c>
      <c r="H49" s="144">
        <v>257</v>
      </c>
      <c r="I49" s="144">
        <v>229</v>
      </c>
      <c r="J49" s="145">
        <v>251</v>
      </c>
      <c r="K49" s="144">
        <v>-2</v>
      </c>
      <c r="L49" s="146">
        <v>-0.79681274900398402</v>
      </c>
    </row>
    <row r="50" spans="1:12" s="110" customFormat="1" ht="24.95" customHeight="1" x14ac:dyDescent="0.2">
      <c r="A50" s="609" t="s">
        <v>192</v>
      </c>
      <c r="B50" s="610"/>
      <c r="C50" s="610"/>
      <c r="D50" s="611"/>
      <c r="E50" s="262">
        <v>14.276794130537894</v>
      </c>
      <c r="F50" s="263">
        <v>23779</v>
      </c>
      <c r="G50" s="264">
        <v>24508</v>
      </c>
      <c r="H50" s="264">
        <v>24958</v>
      </c>
      <c r="I50" s="264">
        <v>23235</v>
      </c>
      <c r="J50" s="265">
        <v>23283</v>
      </c>
      <c r="K50" s="263">
        <v>496</v>
      </c>
      <c r="L50" s="266">
        <v>2.1303096679981102</v>
      </c>
    </row>
    <row r="51" spans="1:12" s="110" customFormat="1" ht="15" customHeight="1" x14ac:dyDescent="0.2">
      <c r="A51" s="120"/>
      <c r="B51" s="119"/>
      <c r="C51" s="258" t="s">
        <v>106</v>
      </c>
      <c r="E51" s="113">
        <v>60.830985323184322</v>
      </c>
      <c r="F51" s="115">
        <v>14465</v>
      </c>
      <c r="G51" s="114">
        <v>14852</v>
      </c>
      <c r="H51" s="114">
        <v>15267</v>
      </c>
      <c r="I51" s="114">
        <v>14221</v>
      </c>
      <c r="J51" s="140">
        <v>14110</v>
      </c>
      <c r="K51" s="114">
        <v>355</v>
      </c>
      <c r="L51" s="116">
        <v>2.5159461374911412</v>
      </c>
    </row>
    <row r="52" spans="1:12" s="110" customFormat="1" ht="15" customHeight="1" x14ac:dyDescent="0.2">
      <c r="A52" s="120"/>
      <c r="B52" s="119"/>
      <c r="C52" s="258" t="s">
        <v>107</v>
      </c>
      <c r="E52" s="113">
        <v>39.169014676815678</v>
      </c>
      <c r="F52" s="115">
        <v>9314</v>
      </c>
      <c r="G52" s="114">
        <v>9656</v>
      </c>
      <c r="H52" s="114">
        <v>9691</v>
      </c>
      <c r="I52" s="114">
        <v>9014</v>
      </c>
      <c r="J52" s="140">
        <v>9173</v>
      </c>
      <c r="K52" s="114">
        <v>141</v>
      </c>
      <c r="L52" s="116">
        <v>1.537119808132563</v>
      </c>
    </row>
    <row r="53" spans="1:12" s="110" customFormat="1" ht="15" customHeight="1" x14ac:dyDescent="0.2">
      <c r="A53" s="120"/>
      <c r="B53" s="119"/>
      <c r="C53" s="258" t="s">
        <v>187</v>
      </c>
      <c r="D53" s="110" t="s">
        <v>193</v>
      </c>
      <c r="E53" s="113">
        <v>27.301400395306782</v>
      </c>
      <c r="F53" s="115">
        <v>6492</v>
      </c>
      <c r="G53" s="114">
        <v>7338</v>
      </c>
      <c r="H53" s="114">
        <v>7503</v>
      </c>
      <c r="I53" s="114">
        <v>5818</v>
      </c>
      <c r="J53" s="140">
        <v>6276</v>
      </c>
      <c r="K53" s="114">
        <v>216</v>
      </c>
      <c r="L53" s="116">
        <v>3.4416826003824093</v>
      </c>
    </row>
    <row r="54" spans="1:12" s="110" customFormat="1" ht="15" customHeight="1" x14ac:dyDescent="0.2">
      <c r="A54" s="120"/>
      <c r="B54" s="119"/>
      <c r="D54" s="267" t="s">
        <v>194</v>
      </c>
      <c r="E54" s="113">
        <v>61.583487369069623</v>
      </c>
      <c r="F54" s="115">
        <v>3998</v>
      </c>
      <c r="G54" s="114">
        <v>4581</v>
      </c>
      <c r="H54" s="114">
        <v>4758</v>
      </c>
      <c r="I54" s="114">
        <v>3663</v>
      </c>
      <c r="J54" s="140">
        <v>3884</v>
      </c>
      <c r="K54" s="114">
        <v>114</v>
      </c>
      <c r="L54" s="116">
        <v>2.9351184346035017</v>
      </c>
    </row>
    <row r="55" spans="1:12" s="110" customFormat="1" ht="15" customHeight="1" x14ac:dyDescent="0.2">
      <c r="A55" s="120"/>
      <c r="B55" s="119"/>
      <c r="D55" s="267" t="s">
        <v>195</v>
      </c>
      <c r="E55" s="113">
        <v>38.416512630930377</v>
      </c>
      <c r="F55" s="115">
        <v>2494</v>
      </c>
      <c r="G55" s="114">
        <v>2757</v>
      </c>
      <c r="H55" s="114">
        <v>2745</v>
      </c>
      <c r="I55" s="114">
        <v>2155</v>
      </c>
      <c r="J55" s="140">
        <v>2392</v>
      </c>
      <c r="K55" s="114">
        <v>102</v>
      </c>
      <c r="L55" s="116">
        <v>4.2642140468227421</v>
      </c>
    </row>
    <row r="56" spans="1:12" s="110" customFormat="1" ht="15" customHeight="1" x14ac:dyDescent="0.2">
      <c r="A56" s="120"/>
      <c r="B56" s="119" t="s">
        <v>196</v>
      </c>
      <c r="C56" s="258"/>
      <c r="E56" s="113">
        <v>63.893441884760172</v>
      </c>
      <c r="F56" s="115">
        <v>106419</v>
      </c>
      <c r="G56" s="114">
        <v>106041</v>
      </c>
      <c r="H56" s="114">
        <v>106564</v>
      </c>
      <c r="I56" s="114">
        <v>105929</v>
      </c>
      <c r="J56" s="140">
        <v>105970</v>
      </c>
      <c r="K56" s="114">
        <v>449</v>
      </c>
      <c r="L56" s="116">
        <v>0.42370482211946775</v>
      </c>
    </row>
    <row r="57" spans="1:12" s="110" customFormat="1" ht="15" customHeight="1" x14ac:dyDescent="0.2">
      <c r="A57" s="120"/>
      <c r="B57" s="119"/>
      <c r="C57" s="258" t="s">
        <v>106</v>
      </c>
      <c r="E57" s="113">
        <v>53.865381181931795</v>
      </c>
      <c r="F57" s="115">
        <v>57323</v>
      </c>
      <c r="G57" s="114">
        <v>57040</v>
      </c>
      <c r="H57" s="114">
        <v>57590</v>
      </c>
      <c r="I57" s="114">
        <v>57404</v>
      </c>
      <c r="J57" s="140">
        <v>57399</v>
      </c>
      <c r="K57" s="114">
        <v>-76</v>
      </c>
      <c r="L57" s="116">
        <v>-0.13240648791790799</v>
      </c>
    </row>
    <row r="58" spans="1:12" s="110" customFormat="1" ht="15" customHeight="1" x14ac:dyDescent="0.2">
      <c r="A58" s="120"/>
      <c r="B58" s="119"/>
      <c r="C58" s="258" t="s">
        <v>107</v>
      </c>
      <c r="E58" s="113">
        <v>46.134618818068205</v>
      </c>
      <c r="F58" s="115">
        <v>49096</v>
      </c>
      <c r="G58" s="114">
        <v>49001</v>
      </c>
      <c r="H58" s="114">
        <v>48974</v>
      </c>
      <c r="I58" s="114">
        <v>48525</v>
      </c>
      <c r="J58" s="140">
        <v>48571</v>
      </c>
      <c r="K58" s="114">
        <v>525</v>
      </c>
      <c r="L58" s="116">
        <v>1.0808918902225608</v>
      </c>
    </row>
    <row r="59" spans="1:12" s="110" customFormat="1" ht="15" customHeight="1" x14ac:dyDescent="0.2">
      <c r="A59" s="120"/>
      <c r="B59" s="119"/>
      <c r="C59" s="258" t="s">
        <v>105</v>
      </c>
      <c r="D59" s="110" t="s">
        <v>197</v>
      </c>
      <c r="E59" s="113">
        <v>93.424106597506082</v>
      </c>
      <c r="F59" s="115">
        <v>99421</v>
      </c>
      <c r="G59" s="114">
        <v>99042</v>
      </c>
      <c r="H59" s="114">
        <v>99588</v>
      </c>
      <c r="I59" s="114">
        <v>99055</v>
      </c>
      <c r="J59" s="140">
        <v>99163</v>
      </c>
      <c r="K59" s="114">
        <v>258</v>
      </c>
      <c r="L59" s="116">
        <v>0.26017768724221735</v>
      </c>
    </row>
    <row r="60" spans="1:12" s="110" customFormat="1" ht="15" customHeight="1" x14ac:dyDescent="0.2">
      <c r="A60" s="120"/>
      <c r="B60" s="119"/>
      <c r="C60" s="258"/>
      <c r="D60" s="267" t="s">
        <v>198</v>
      </c>
      <c r="E60" s="113">
        <v>52.214320918115888</v>
      </c>
      <c r="F60" s="115">
        <v>51912</v>
      </c>
      <c r="G60" s="114">
        <v>51609</v>
      </c>
      <c r="H60" s="114">
        <v>52168</v>
      </c>
      <c r="I60" s="114">
        <v>52055</v>
      </c>
      <c r="J60" s="140">
        <v>52090</v>
      </c>
      <c r="K60" s="114">
        <v>-178</v>
      </c>
      <c r="L60" s="116">
        <v>-0.34171626031867919</v>
      </c>
    </row>
    <row r="61" spans="1:12" s="110" customFormat="1" ht="15" customHeight="1" x14ac:dyDescent="0.2">
      <c r="A61" s="120"/>
      <c r="B61" s="119"/>
      <c r="C61" s="258"/>
      <c r="D61" s="267" t="s">
        <v>199</v>
      </c>
      <c r="E61" s="113">
        <v>47.785679081884112</v>
      </c>
      <c r="F61" s="115">
        <v>47509</v>
      </c>
      <c r="G61" s="114">
        <v>47433</v>
      </c>
      <c r="H61" s="114">
        <v>47420</v>
      </c>
      <c r="I61" s="114">
        <v>47000</v>
      </c>
      <c r="J61" s="140">
        <v>47073</v>
      </c>
      <c r="K61" s="114">
        <v>436</v>
      </c>
      <c r="L61" s="116">
        <v>0.92622097593100083</v>
      </c>
    </row>
    <row r="62" spans="1:12" s="110" customFormat="1" ht="15" customHeight="1" x14ac:dyDescent="0.2">
      <c r="A62" s="120"/>
      <c r="B62" s="119"/>
      <c r="C62" s="258"/>
      <c r="D62" s="258" t="s">
        <v>200</v>
      </c>
      <c r="E62" s="113">
        <v>6.5758934024939153</v>
      </c>
      <c r="F62" s="115">
        <v>6998</v>
      </c>
      <c r="G62" s="114">
        <v>6999</v>
      </c>
      <c r="H62" s="114">
        <v>6976</v>
      </c>
      <c r="I62" s="114">
        <v>6874</v>
      </c>
      <c r="J62" s="140">
        <v>6807</v>
      </c>
      <c r="K62" s="114">
        <v>191</v>
      </c>
      <c r="L62" s="116">
        <v>2.8059350668429559</v>
      </c>
    </row>
    <row r="63" spans="1:12" s="110" customFormat="1" ht="15" customHeight="1" x14ac:dyDescent="0.2">
      <c r="A63" s="120"/>
      <c r="B63" s="119"/>
      <c r="C63" s="258"/>
      <c r="D63" s="267" t="s">
        <v>198</v>
      </c>
      <c r="E63" s="113">
        <v>77.32209202629322</v>
      </c>
      <c r="F63" s="115">
        <v>5411</v>
      </c>
      <c r="G63" s="114">
        <v>5431</v>
      </c>
      <c r="H63" s="114">
        <v>5422</v>
      </c>
      <c r="I63" s="114">
        <v>5349</v>
      </c>
      <c r="J63" s="140">
        <v>5309</v>
      </c>
      <c r="K63" s="114">
        <v>102</v>
      </c>
      <c r="L63" s="116">
        <v>1.9212657750988886</v>
      </c>
    </row>
    <row r="64" spans="1:12" s="110" customFormat="1" ht="15" customHeight="1" x14ac:dyDescent="0.2">
      <c r="A64" s="120"/>
      <c r="B64" s="119"/>
      <c r="C64" s="258"/>
      <c r="D64" s="267" t="s">
        <v>199</v>
      </c>
      <c r="E64" s="113">
        <v>22.677907973706773</v>
      </c>
      <c r="F64" s="115">
        <v>1587</v>
      </c>
      <c r="G64" s="114">
        <v>1568</v>
      </c>
      <c r="H64" s="114">
        <v>1554</v>
      </c>
      <c r="I64" s="114">
        <v>1525</v>
      </c>
      <c r="J64" s="140">
        <v>1498</v>
      </c>
      <c r="K64" s="114">
        <v>89</v>
      </c>
      <c r="L64" s="116">
        <v>5.9412550066755676</v>
      </c>
    </row>
    <row r="65" spans="1:12" s="110" customFormat="1" ht="15" customHeight="1" x14ac:dyDescent="0.2">
      <c r="A65" s="120"/>
      <c r="B65" s="119" t="s">
        <v>201</v>
      </c>
      <c r="C65" s="258"/>
      <c r="E65" s="113">
        <v>13.484272651404623</v>
      </c>
      <c r="F65" s="115">
        <v>22459</v>
      </c>
      <c r="G65" s="114">
        <v>22405</v>
      </c>
      <c r="H65" s="114">
        <v>22217</v>
      </c>
      <c r="I65" s="114">
        <v>22014</v>
      </c>
      <c r="J65" s="140">
        <v>21656</v>
      </c>
      <c r="K65" s="114">
        <v>803</v>
      </c>
      <c r="L65" s="116">
        <v>3.7079793128925007</v>
      </c>
    </row>
    <row r="66" spans="1:12" s="110" customFormat="1" ht="15" customHeight="1" x14ac:dyDescent="0.2">
      <c r="A66" s="120"/>
      <c r="B66" s="119"/>
      <c r="C66" s="258" t="s">
        <v>106</v>
      </c>
      <c r="E66" s="113">
        <v>55.679237722071328</v>
      </c>
      <c r="F66" s="115">
        <v>12505</v>
      </c>
      <c r="G66" s="114">
        <v>12575</v>
      </c>
      <c r="H66" s="114">
        <v>12530</v>
      </c>
      <c r="I66" s="114">
        <v>12391</v>
      </c>
      <c r="J66" s="140">
        <v>12203</v>
      </c>
      <c r="K66" s="114">
        <v>302</v>
      </c>
      <c r="L66" s="116">
        <v>2.4748012783741702</v>
      </c>
    </row>
    <row r="67" spans="1:12" s="110" customFormat="1" ht="15" customHeight="1" x14ac:dyDescent="0.2">
      <c r="A67" s="120"/>
      <c r="B67" s="119"/>
      <c r="C67" s="258" t="s">
        <v>107</v>
      </c>
      <c r="E67" s="113">
        <v>44.320762277928672</v>
      </c>
      <c r="F67" s="115">
        <v>9954</v>
      </c>
      <c r="G67" s="114">
        <v>9830</v>
      </c>
      <c r="H67" s="114">
        <v>9687</v>
      </c>
      <c r="I67" s="114">
        <v>9623</v>
      </c>
      <c r="J67" s="140">
        <v>9453</v>
      </c>
      <c r="K67" s="114">
        <v>501</v>
      </c>
      <c r="L67" s="116">
        <v>5.2999047921294826</v>
      </c>
    </row>
    <row r="68" spans="1:12" s="110" customFormat="1" ht="15" customHeight="1" x14ac:dyDescent="0.2">
      <c r="A68" s="120"/>
      <c r="B68" s="119"/>
      <c r="C68" s="258" t="s">
        <v>105</v>
      </c>
      <c r="D68" s="110" t="s">
        <v>202</v>
      </c>
      <c r="E68" s="113">
        <v>21.318847677991005</v>
      </c>
      <c r="F68" s="115">
        <v>4788</v>
      </c>
      <c r="G68" s="114">
        <v>4713</v>
      </c>
      <c r="H68" s="114">
        <v>4578</v>
      </c>
      <c r="I68" s="114">
        <v>4455</v>
      </c>
      <c r="J68" s="140">
        <v>4244</v>
      </c>
      <c r="K68" s="114">
        <v>544</v>
      </c>
      <c r="L68" s="116">
        <v>12.818096135721017</v>
      </c>
    </row>
    <row r="69" spans="1:12" s="110" customFormat="1" ht="15" customHeight="1" x14ac:dyDescent="0.2">
      <c r="A69" s="120"/>
      <c r="B69" s="119"/>
      <c r="C69" s="258"/>
      <c r="D69" s="267" t="s">
        <v>198</v>
      </c>
      <c r="E69" s="113">
        <v>54.385964912280699</v>
      </c>
      <c r="F69" s="115">
        <v>2604</v>
      </c>
      <c r="G69" s="114">
        <v>2600</v>
      </c>
      <c r="H69" s="114">
        <v>2500</v>
      </c>
      <c r="I69" s="114">
        <v>2404</v>
      </c>
      <c r="J69" s="140">
        <v>2273</v>
      </c>
      <c r="K69" s="114">
        <v>331</v>
      </c>
      <c r="L69" s="116">
        <v>14.562252529696437</v>
      </c>
    </row>
    <row r="70" spans="1:12" s="110" customFormat="1" ht="15" customHeight="1" x14ac:dyDescent="0.2">
      <c r="A70" s="120"/>
      <c r="B70" s="119"/>
      <c r="C70" s="258"/>
      <c r="D70" s="267" t="s">
        <v>199</v>
      </c>
      <c r="E70" s="113">
        <v>45.614035087719301</v>
      </c>
      <c r="F70" s="115">
        <v>2184</v>
      </c>
      <c r="G70" s="114">
        <v>2113</v>
      </c>
      <c r="H70" s="114">
        <v>2078</v>
      </c>
      <c r="I70" s="114">
        <v>2051</v>
      </c>
      <c r="J70" s="140">
        <v>1971</v>
      </c>
      <c r="K70" s="114">
        <v>213</v>
      </c>
      <c r="L70" s="116">
        <v>10.80669710806697</v>
      </c>
    </row>
    <row r="71" spans="1:12" s="110" customFormat="1" ht="15" customHeight="1" x14ac:dyDescent="0.2">
      <c r="A71" s="120"/>
      <c r="B71" s="119"/>
      <c r="C71" s="258"/>
      <c r="D71" s="110" t="s">
        <v>203</v>
      </c>
      <c r="E71" s="113">
        <v>72.781512979206553</v>
      </c>
      <c r="F71" s="115">
        <v>16346</v>
      </c>
      <c r="G71" s="114">
        <v>16379</v>
      </c>
      <c r="H71" s="114">
        <v>16317</v>
      </c>
      <c r="I71" s="114">
        <v>16274</v>
      </c>
      <c r="J71" s="140">
        <v>16137</v>
      </c>
      <c r="K71" s="114">
        <v>209</v>
      </c>
      <c r="L71" s="116">
        <v>1.2951601908657124</v>
      </c>
    </row>
    <row r="72" spans="1:12" s="110" customFormat="1" ht="15" customHeight="1" x14ac:dyDescent="0.2">
      <c r="A72" s="120"/>
      <c r="B72" s="119"/>
      <c r="C72" s="258"/>
      <c r="D72" s="267" t="s">
        <v>198</v>
      </c>
      <c r="E72" s="113">
        <v>55.512051878135324</v>
      </c>
      <c r="F72" s="115">
        <v>9074</v>
      </c>
      <c r="G72" s="114">
        <v>9141</v>
      </c>
      <c r="H72" s="114">
        <v>9187</v>
      </c>
      <c r="I72" s="114">
        <v>9173</v>
      </c>
      <c r="J72" s="140">
        <v>9126</v>
      </c>
      <c r="K72" s="114">
        <v>-52</v>
      </c>
      <c r="L72" s="116">
        <v>-0.56980056980056981</v>
      </c>
    </row>
    <row r="73" spans="1:12" s="110" customFormat="1" ht="15" customHeight="1" x14ac:dyDescent="0.2">
      <c r="A73" s="120"/>
      <c r="B73" s="119"/>
      <c r="C73" s="258"/>
      <c r="D73" s="267" t="s">
        <v>199</v>
      </c>
      <c r="E73" s="113">
        <v>44.487948121864676</v>
      </c>
      <c r="F73" s="115">
        <v>7272</v>
      </c>
      <c r="G73" s="114">
        <v>7238</v>
      </c>
      <c r="H73" s="114">
        <v>7130</v>
      </c>
      <c r="I73" s="114">
        <v>7101</v>
      </c>
      <c r="J73" s="140">
        <v>7011</v>
      </c>
      <c r="K73" s="114">
        <v>261</v>
      </c>
      <c r="L73" s="116">
        <v>3.7227214377406934</v>
      </c>
    </row>
    <row r="74" spans="1:12" s="110" customFormat="1" ht="15" customHeight="1" x14ac:dyDescent="0.2">
      <c r="A74" s="120"/>
      <c r="B74" s="119"/>
      <c r="C74" s="258"/>
      <c r="D74" s="110" t="s">
        <v>204</v>
      </c>
      <c r="E74" s="113">
        <v>5.8996393428024403</v>
      </c>
      <c r="F74" s="115">
        <v>1325</v>
      </c>
      <c r="G74" s="114">
        <v>1313</v>
      </c>
      <c r="H74" s="114">
        <v>1322</v>
      </c>
      <c r="I74" s="114">
        <v>1285</v>
      </c>
      <c r="J74" s="140">
        <v>1275</v>
      </c>
      <c r="K74" s="114">
        <v>50</v>
      </c>
      <c r="L74" s="116">
        <v>3.9215686274509802</v>
      </c>
    </row>
    <row r="75" spans="1:12" s="110" customFormat="1" ht="15" customHeight="1" x14ac:dyDescent="0.2">
      <c r="A75" s="120"/>
      <c r="B75" s="119"/>
      <c r="C75" s="258"/>
      <c r="D75" s="267" t="s">
        <v>198</v>
      </c>
      <c r="E75" s="113">
        <v>62.415094339622641</v>
      </c>
      <c r="F75" s="115">
        <v>827</v>
      </c>
      <c r="G75" s="114">
        <v>834</v>
      </c>
      <c r="H75" s="114">
        <v>843</v>
      </c>
      <c r="I75" s="114">
        <v>814</v>
      </c>
      <c r="J75" s="140">
        <v>804</v>
      </c>
      <c r="K75" s="114">
        <v>23</v>
      </c>
      <c r="L75" s="116">
        <v>2.8606965174129355</v>
      </c>
    </row>
    <row r="76" spans="1:12" s="110" customFormat="1" ht="15" customHeight="1" x14ac:dyDescent="0.2">
      <c r="A76" s="120"/>
      <c r="B76" s="119"/>
      <c r="C76" s="258"/>
      <c r="D76" s="267" t="s">
        <v>199</v>
      </c>
      <c r="E76" s="113">
        <v>37.584905660377359</v>
      </c>
      <c r="F76" s="115">
        <v>498</v>
      </c>
      <c r="G76" s="114">
        <v>479</v>
      </c>
      <c r="H76" s="114">
        <v>479</v>
      </c>
      <c r="I76" s="114">
        <v>471</v>
      </c>
      <c r="J76" s="140">
        <v>471</v>
      </c>
      <c r="K76" s="114">
        <v>27</v>
      </c>
      <c r="L76" s="116">
        <v>5.7324840764331206</v>
      </c>
    </row>
    <row r="77" spans="1:12" s="110" customFormat="1" ht="15" customHeight="1" x14ac:dyDescent="0.2">
      <c r="A77" s="534"/>
      <c r="B77" s="119" t="s">
        <v>205</v>
      </c>
      <c r="C77" s="268"/>
      <c r="D77" s="182"/>
      <c r="E77" s="113">
        <v>8.3454913332973089</v>
      </c>
      <c r="F77" s="115">
        <v>13900</v>
      </c>
      <c r="G77" s="114">
        <v>14218</v>
      </c>
      <c r="H77" s="114">
        <v>14499</v>
      </c>
      <c r="I77" s="114">
        <v>14349</v>
      </c>
      <c r="J77" s="140">
        <v>14337</v>
      </c>
      <c r="K77" s="114">
        <v>-437</v>
      </c>
      <c r="L77" s="116">
        <v>-3.0480574736695263</v>
      </c>
    </row>
    <row r="78" spans="1:12" s="110" customFormat="1" ht="15" customHeight="1" x14ac:dyDescent="0.2">
      <c r="A78" s="120"/>
      <c r="B78" s="119"/>
      <c r="C78" s="268" t="s">
        <v>106</v>
      </c>
      <c r="D78" s="182"/>
      <c r="E78" s="113">
        <v>57.338129496402878</v>
      </c>
      <c r="F78" s="115">
        <v>7970</v>
      </c>
      <c r="G78" s="114">
        <v>8121</v>
      </c>
      <c r="H78" s="114">
        <v>8307</v>
      </c>
      <c r="I78" s="114">
        <v>8215</v>
      </c>
      <c r="J78" s="140">
        <v>8185</v>
      </c>
      <c r="K78" s="114">
        <v>-215</v>
      </c>
      <c r="L78" s="116">
        <v>-2.6267562614538789</v>
      </c>
    </row>
    <row r="79" spans="1:12" s="110" customFormat="1" ht="15" customHeight="1" x14ac:dyDescent="0.2">
      <c r="A79" s="123"/>
      <c r="B79" s="124"/>
      <c r="C79" s="260" t="s">
        <v>107</v>
      </c>
      <c r="D79" s="261"/>
      <c r="E79" s="125">
        <v>42.661870503597122</v>
      </c>
      <c r="F79" s="143">
        <v>5930</v>
      </c>
      <c r="G79" s="144">
        <v>6097</v>
      </c>
      <c r="H79" s="144">
        <v>6192</v>
      </c>
      <c r="I79" s="144">
        <v>6134</v>
      </c>
      <c r="J79" s="145">
        <v>6152</v>
      </c>
      <c r="K79" s="144">
        <v>-222</v>
      </c>
      <c r="L79" s="146">
        <v>-3.6085825747724316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166557</v>
      </c>
      <c r="E11" s="114">
        <v>167172</v>
      </c>
      <c r="F11" s="114">
        <v>168238</v>
      </c>
      <c r="G11" s="114">
        <v>165527</v>
      </c>
      <c r="H11" s="140">
        <v>165246</v>
      </c>
      <c r="I11" s="115">
        <v>1311</v>
      </c>
      <c r="J11" s="116">
        <v>0.79336262299843874</v>
      </c>
    </row>
    <row r="12" spans="1:15" s="110" customFormat="1" ht="24.95" customHeight="1" x14ac:dyDescent="0.2">
      <c r="A12" s="193" t="s">
        <v>132</v>
      </c>
      <c r="B12" s="194" t="s">
        <v>133</v>
      </c>
      <c r="C12" s="113">
        <v>0.82374202225064097</v>
      </c>
      <c r="D12" s="115">
        <v>1372</v>
      </c>
      <c r="E12" s="114">
        <v>1335</v>
      </c>
      <c r="F12" s="114">
        <v>1386</v>
      </c>
      <c r="G12" s="114">
        <v>1375</v>
      </c>
      <c r="H12" s="140">
        <v>1341</v>
      </c>
      <c r="I12" s="115">
        <v>31</v>
      </c>
      <c r="J12" s="116">
        <v>2.3117076808351977</v>
      </c>
    </row>
    <row r="13" spans="1:15" s="110" customFormat="1" ht="24.95" customHeight="1" x14ac:dyDescent="0.2">
      <c r="A13" s="193" t="s">
        <v>134</v>
      </c>
      <c r="B13" s="199" t="s">
        <v>214</v>
      </c>
      <c r="C13" s="113">
        <v>0.93361431822138963</v>
      </c>
      <c r="D13" s="115">
        <v>1555</v>
      </c>
      <c r="E13" s="114">
        <v>1539</v>
      </c>
      <c r="F13" s="114">
        <v>1523</v>
      </c>
      <c r="G13" s="114">
        <v>1511</v>
      </c>
      <c r="H13" s="140">
        <v>1493</v>
      </c>
      <c r="I13" s="115">
        <v>62</v>
      </c>
      <c r="J13" s="116">
        <v>4.1527126590756867</v>
      </c>
    </row>
    <row r="14" spans="1:15" s="287" customFormat="1" ht="24" customHeight="1" x14ac:dyDescent="0.2">
      <c r="A14" s="193" t="s">
        <v>215</v>
      </c>
      <c r="B14" s="199" t="s">
        <v>137</v>
      </c>
      <c r="C14" s="113">
        <v>24.513529902675963</v>
      </c>
      <c r="D14" s="115">
        <v>40829</v>
      </c>
      <c r="E14" s="114">
        <v>41397</v>
      </c>
      <c r="F14" s="114">
        <v>41840</v>
      </c>
      <c r="G14" s="114">
        <v>41549</v>
      </c>
      <c r="H14" s="140">
        <v>41803</v>
      </c>
      <c r="I14" s="115">
        <v>-974</v>
      </c>
      <c r="J14" s="116">
        <v>-2.3299763174891752</v>
      </c>
      <c r="K14" s="110"/>
      <c r="L14" s="110"/>
      <c r="M14" s="110"/>
      <c r="N14" s="110"/>
      <c r="O14" s="110"/>
    </row>
    <row r="15" spans="1:15" s="110" customFormat="1" ht="24.75" customHeight="1" x14ac:dyDescent="0.2">
      <c r="A15" s="193" t="s">
        <v>216</v>
      </c>
      <c r="B15" s="199" t="s">
        <v>217</v>
      </c>
      <c r="C15" s="113">
        <v>4.7431209736006288</v>
      </c>
      <c r="D15" s="115">
        <v>7900</v>
      </c>
      <c r="E15" s="114">
        <v>8157</v>
      </c>
      <c r="F15" s="114">
        <v>8177</v>
      </c>
      <c r="G15" s="114">
        <v>8269</v>
      </c>
      <c r="H15" s="140">
        <v>8370</v>
      </c>
      <c r="I15" s="115">
        <v>-470</v>
      </c>
      <c r="J15" s="116">
        <v>-5.6152927120669061</v>
      </c>
    </row>
    <row r="16" spans="1:15" s="287" customFormat="1" ht="24.95" customHeight="1" x14ac:dyDescent="0.2">
      <c r="A16" s="193" t="s">
        <v>218</v>
      </c>
      <c r="B16" s="199" t="s">
        <v>141</v>
      </c>
      <c r="C16" s="113">
        <v>15.205004893219739</v>
      </c>
      <c r="D16" s="115">
        <v>25325</v>
      </c>
      <c r="E16" s="114">
        <v>25598</v>
      </c>
      <c r="F16" s="114">
        <v>25931</v>
      </c>
      <c r="G16" s="114">
        <v>25621</v>
      </c>
      <c r="H16" s="140">
        <v>25725</v>
      </c>
      <c r="I16" s="115">
        <v>-400</v>
      </c>
      <c r="J16" s="116">
        <v>-1.554907677356657</v>
      </c>
      <c r="K16" s="110"/>
      <c r="L16" s="110"/>
      <c r="M16" s="110"/>
      <c r="N16" s="110"/>
      <c r="O16" s="110"/>
    </row>
    <row r="17" spans="1:15" s="110" customFormat="1" ht="24.95" customHeight="1" x14ac:dyDescent="0.2">
      <c r="A17" s="193" t="s">
        <v>219</v>
      </c>
      <c r="B17" s="199" t="s">
        <v>220</v>
      </c>
      <c r="C17" s="113">
        <v>4.5654040358555932</v>
      </c>
      <c r="D17" s="115">
        <v>7604</v>
      </c>
      <c r="E17" s="114">
        <v>7642</v>
      </c>
      <c r="F17" s="114">
        <v>7732</v>
      </c>
      <c r="G17" s="114">
        <v>7659</v>
      </c>
      <c r="H17" s="140">
        <v>7708</v>
      </c>
      <c r="I17" s="115">
        <v>-104</v>
      </c>
      <c r="J17" s="116">
        <v>-1.3492475350285418</v>
      </c>
    </row>
    <row r="18" spans="1:15" s="287" customFormat="1" ht="24.95" customHeight="1" x14ac:dyDescent="0.2">
      <c r="A18" s="201" t="s">
        <v>144</v>
      </c>
      <c r="B18" s="202" t="s">
        <v>145</v>
      </c>
      <c r="C18" s="113">
        <v>6.0255648216526474</v>
      </c>
      <c r="D18" s="115">
        <v>10036</v>
      </c>
      <c r="E18" s="114">
        <v>9955</v>
      </c>
      <c r="F18" s="114">
        <v>10206</v>
      </c>
      <c r="G18" s="114">
        <v>9933</v>
      </c>
      <c r="H18" s="140">
        <v>9826</v>
      </c>
      <c r="I18" s="115">
        <v>210</v>
      </c>
      <c r="J18" s="116">
        <v>2.137187054752697</v>
      </c>
      <c r="K18" s="110"/>
      <c r="L18" s="110"/>
      <c r="M18" s="110"/>
      <c r="N18" s="110"/>
      <c r="O18" s="110"/>
    </row>
    <row r="19" spans="1:15" s="110" customFormat="1" ht="24.95" customHeight="1" x14ac:dyDescent="0.2">
      <c r="A19" s="193" t="s">
        <v>146</v>
      </c>
      <c r="B19" s="199" t="s">
        <v>147</v>
      </c>
      <c r="C19" s="113">
        <v>13.942974477206002</v>
      </c>
      <c r="D19" s="115">
        <v>23223</v>
      </c>
      <c r="E19" s="114">
        <v>23179</v>
      </c>
      <c r="F19" s="114">
        <v>23200</v>
      </c>
      <c r="G19" s="114">
        <v>22618</v>
      </c>
      <c r="H19" s="140">
        <v>22636</v>
      </c>
      <c r="I19" s="115">
        <v>587</v>
      </c>
      <c r="J19" s="116">
        <v>2.5932143488248807</v>
      </c>
    </row>
    <row r="20" spans="1:15" s="287" customFormat="1" ht="24.95" customHeight="1" x14ac:dyDescent="0.2">
      <c r="A20" s="193" t="s">
        <v>148</v>
      </c>
      <c r="B20" s="199" t="s">
        <v>149</v>
      </c>
      <c r="C20" s="113">
        <v>4.3504626043936909</v>
      </c>
      <c r="D20" s="115">
        <v>7246</v>
      </c>
      <c r="E20" s="114">
        <v>7273</v>
      </c>
      <c r="F20" s="114">
        <v>7367</v>
      </c>
      <c r="G20" s="114">
        <v>7252</v>
      </c>
      <c r="H20" s="140">
        <v>7333</v>
      </c>
      <c r="I20" s="115">
        <v>-87</v>
      </c>
      <c r="J20" s="116">
        <v>-1.186417564434747</v>
      </c>
      <c r="K20" s="110"/>
      <c r="L20" s="110"/>
      <c r="M20" s="110"/>
      <c r="N20" s="110"/>
      <c r="O20" s="110"/>
    </row>
    <row r="21" spans="1:15" s="110" customFormat="1" ht="24.95" customHeight="1" x14ac:dyDescent="0.2">
      <c r="A21" s="201" t="s">
        <v>150</v>
      </c>
      <c r="B21" s="202" t="s">
        <v>151</v>
      </c>
      <c r="C21" s="113">
        <v>2.7678212263669493</v>
      </c>
      <c r="D21" s="115">
        <v>4610</v>
      </c>
      <c r="E21" s="114">
        <v>4724</v>
      </c>
      <c r="F21" s="114">
        <v>4771</v>
      </c>
      <c r="G21" s="114">
        <v>4633</v>
      </c>
      <c r="H21" s="140">
        <v>4518</v>
      </c>
      <c r="I21" s="115">
        <v>92</v>
      </c>
      <c r="J21" s="116">
        <v>2.0362992474546258</v>
      </c>
    </row>
    <row r="22" spans="1:15" s="110" customFormat="1" ht="24.95" customHeight="1" x14ac:dyDescent="0.2">
      <c r="A22" s="201" t="s">
        <v>152</v>
      </c>
      <c r="B22" s="199" t="s">
        <v>153</v>
      </c>
      <c r="C22" s="113">
        <v>4.1433263087111323</v>
      </c>
      <c r="D22" s="115">
        <v>6901</v>
      </c>
      <c r="E22" s="114">
        <v>6913</v>
      </c>
      <c r="F22" s="114">
        <v>6830</v>
      </c>
      <c r="G22" s="114">
        <v>6621</v>
      </c>
      <c r="H22" s="140">
        <v>6564</v>
      </c>
      <c r="I22" s="115">
        <v>337</v>
      </c>
      <c r="J22" s="116">
        <v>5.1340645947592929</v>
      </c>
    </row>
    <row r="23" spans="1:15" s="110" customFormat="1" ht="24.95" customHeight="1" x14ac:dyDescent="0.2">
      <c r="A23" s="193" t="s">
        <v>154</v>
      </c>
      <c r="B23" s="199" t="s">
        <v>155</v>
      </c>
      <c r="C23" s="113">
        <v>2.2803004376879987</v>
      </c>
      <c r="D23" s="115">
        <v>3798</v>
      </c>
      <c r="E23" s="114">
        <v>3842</v>
      </c>
      <c r="F23" s="114">
        <v>3858</v>
      </c>
      <c r="G23" s="114">
        <v>3746</v>
      </c>
      <c r="H23" s="140">
        <v>3788</v>
      </c>
      <c r="I23" s="115">
        <v>10</v>
      </c>
      <c r="J23" s="116">
        <v>0.26399155227032733</v>
      </c>
    </row>
    <row r="24" spans="1:15" s="110" customFormat="1" ht="24.95" customHeight="1" x14ac:dyDescent="0.2">
      <c r="A24" s="193" t="s">
        <v>156</v>
      </c>
      <c r="B24" s="199" t="s">
        <v>221</v>
      </c>
      <c r="C24" s="113">
        <v>4.7827470475572929</v>
      </c>
      <c r="D24" s="115">
        <v>7966</v>
      </c>
      <c r="E24" s="114">
        <v>7946</v>
      </c>
      <c r="F24" s="114">
        <v>7973</v>
      </c>
      <c r="G24" s="114">
        <v>7228</v>
      </c>
      <c r="H24" s="140">
        <v>7127</v>
      </c>
      <c r="I24" s="115">
        <v>839</v>
      </c>
      <c r="J24" s="116">
        <v>11.772134137785885</v>
      </c>
    </row>
    <row r="25" spans="1:15" s="110" customFormat="1" ht="24.95" customHeight="1" x14ac:dyDescent="0.2">
      <c r="A25" s="193" t="s">
        <v>222</v>
      </c>
      <c r="B25" s="204" t="s">
        <v>159</v>
      </c>
      <c r="C25" s="113">
        <v>3.0265914972051609</v>
      </c>
      <c r="D25" s="115">
        <v>5041</v>
      </c>
      <c r="E25" s="114">
        <v>5045</v>
      </c>
      <c r="F25" s="114">
        <v>5102</v>
      </c>
      <c r="G25" s="114">
        <v>5034</v>
      </c>
      <c r="H25" s="140">
        <v>4980</v>
      </c>
      <c r="I25" s="115">
        <v>61</v>
      </c>
      <c r="J25" s="116">
        <v>1.2248995983935742</v>
      </c>
    </row>
    <row r="26" spans="1:15" s="110" customFormat="1" ht="24.95" customHeight="1" x14ac:dyDescent="0.2">
      <c r="A26" s="201">
        <v>782.78300000000002</v>
      </c>
      <c r="B26" s="203" t="s">
        <v>160</v>
      </c>
      <c r="C26" s="113">
        <v>2.249680289630577</v>
      </c>
      <c r="D26" s="115">
        <v>3747</v>
      </c>
      <c r="E26" s="114">
        <v>3593</v>
      </c>
      <c r="F26" s="114">
        <v>4130</v>
      </c>
      <c r="G26" s="114">
        <v>4183</v>
      </c>
      <c r="H26" s="140">
        <v>3984</v>
      </c>
      <c r="I26" s="115">
        <v>-237</v>
      </c>
      <c r="J26" s="116">
        <v>-5.9487951807228914</v>
      </c>
    </row>
    <row r="27" spans="1:15" s="110" customFormat="1" ht="24.95" customHeight="1" x14ac:dyDescent="0.2">
      <c r="A27" s="193" t="s">
        <v>161</v>
      </c>
      <c r="B27" s="199" t="s">
        <v>223</v>
      </c>
      <c r="C27" s="113">
        <v>4.5197740112994351</v>
      </c>
      <c r="D27" s="115">
        <v>7528</v>
      </c>
      <c r="E27" s="114">
        <v>7722</v>
      </c>
      <c r="F27" s="114">
        <v>7747</v>
      </c>
      <c r="G27" s="114">
        <v>7651</v>
      </c>
      <c r="H27" s="140">
        <v>7708</v>
      </c>
      <c r="I27" s="115">
        <v>-180</v>
      </c>
      <c r="J27" s="116">
        <v>-2.3352361183186301</v>
      </c>
    </row>
    <row r="28" spans="1:15" s="110" customFormat="1" ht="24.95" customHeight="1" x14ac:dyDescent="0.2">
      <c r="A28" s="193" t="s">
        <v>163</v>
      </c>
      <c r="B28" s="199" t="s">
        <v>164</v>
      </c>
      <c r="C28" s="113">
        <v>4.9202375162857157</v>
      </c>
      <c r="D28" s="115">
        <v>8195</v>
      </c>
      <c r="E28" s="114">
        <v>8202</v>
      </c>
      <c r="F28" s="114">
        <v>8078</v>
      </c>
      <c r="G28" s="114">
        <v>7897</v>
      </c>
      <c r="H28" s="140">
        <v>8056</v>
      </c>
      <c r="I28" s="115">
        <v>139</v>
      </c>
      <c r="J28" s="116">
        <v>1.7254220456802383</v>
      </c>
    </row>
    <row r="29" spans="1:15" s="110" customFormat="1" ht="24.95" customHeight="1" x14ac:dyDescent="0.2">
      <c r="A29" s="193">
        <v>86</v>
      </c>
      <c r="B29" s="199" t="s">
        <v>165</v>
      </c>
      <c r="C29" s="113">
        <v>8.5610331598191607</v>
      </c>
      <c r="D29" s="115">
        <v>14259</v>
      </c>
      <c r="E29" s="114">
        <v>14197</v>
      </c>
      <c r="F29" s="114">
        <v>14031</v>
      </c>
      <c r="G29" s="114">
        <v>13716</v>
      </c>
      <c r="H29" s="140">
        <v>13776</v>
      </c>
      <c r="I29" s="115">
        <v>483</v>
      </c>
      <c r="J29" s="116">
        <v>3.5060975609756095</v>
      </c>
    </row>
    <row r="30" spans="1:15" s="110" customFormat="1" ht="24.95" customHeight="1" x14ac:dyDescent="0.2">
      <c r="A30" s="193">
        <v>87.88</v>
      </c>
      <c r="B30" s="204" t="s">
        <v>166</v>
      </c>
      <c r="C30" s="113">
        <v>8.2704419508036295</v>
      </c>
      <c r="D30" s="115">
        <v>13775</v>
      </c>
      <c r="E30" s="114">
        <v>13791</v>
      </c>
      <c r="F30" s="114">
        <v>13668</v>
      </c>
      <c r="G30" s="114">
        <v>14263</v>
      </c>
      <c r="H30" s="140">
        <v>13886</v>
      </c>
      <c r="I30" s="115">
        <v>-111</v>
      </c>
      <c r="J30" s="116">
        <v>-0.7993662681837822</v>
      </c>
    </row>
    <row r="31" spans="1:15" s="110" customFormat="1" ht="24.95" customHeight="1" x14ac:dyDescent="0.2">
      <c r="A31" s="193" t="s">
        <v>167</v>
      </c>
      <c r="B31" s="199" t="s">
        <v>168</v>
      </c>
      <c r="C31" s="113">
        <v>3.8881584082326173</v>
      </c>
      <c r="D31" s="115">
        <v>6476</v>
      </c>
      <c r="E31" s="114">
        <v>6519</v>
      </c>
      <c r="F31" s="114">
        <v>6528</v>
      </c>
      <c r="G31" s="114">
        <v>6317</v>
      </c>
      <c r="H31" s="140">
        <v>6427</v>
      </c>
      <c r="I31" s="115">
        <v>49</v>
      </c>
      <c r="J31" s="116">
        <v>0.76240858876614281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0.82374202225064097</v>
      </c>
      <c r="D34" s="115">
        <v>1372</v>
      </c>
      <c r="E34" s="114">
        <v>1335</v>
      </c>
      <c r="F34" s="114">
        <v>1386</v>
      </c>
      <c r="G34" s="114">
        <v>1375</v>
      </c>
      <c r="H34" s="140">
        <v>1341</v>
      </c>
      <c r="I34" s="115">
        <v>31</v>
      </c>
      <c r="J34" s="116">
        <v>2.3117076808351977</v>
      </c>
    </row>
    <row r="35" spans="1:10" s="110" customFormat="1" ht="24.95" customHeight="1" x14ac:dyDescent="0.2">
      <c r="A35" s="292" t="s">
        <v>171</v>
      </c>
      <c r="B35" s="293" t="s">
        <v>172</v>
      </c>
      <c r="C35" s="113">
        <v>31.472709042549997</v>
      </c>
      <c r="D35" s="115">
        <v>52420</v>
      </c>
      <c r="E35" s="114">
        <v>52891</v>
      </c>
      <c r="F35" s="114">
        <v>53569</v>
      </c>
      <c r="G35" s="114">
        <v>52993</v>
      </c>
      <c r="H35" s="140">
        <v>53122</v>
      </c>
      <c r="I35" s="115">
        <v>-702</v>
      </c>
      <c r="J35" s="116">
        <v>-1.3214863898196605</v>
      </c>
    </row>
    <row r="36" spans="1:10" s="110" customFormat="1" ht="24.95" customHeight="1" x14ac:dyDescent="0.2">
      <c r="A36" s="294" t="s">
        <v>173</v>
      </c>
      <c r="B36" s="295" t="s">
        <v>174</v>
      </c>
      <c r="C36" s="125">
        <v>67.703548935199365</v>
      </c>
      <c r="D36" s="143">
        <v>112765</v>
      </c>
      <c r="E36" s="144">
        <v>112946</v>
      </c>
      <c r="F36" s="144">
        <v>113283</v>
      </c>
      <c r="G36" s="144">
        <v>111159</v>
      </c>
      <c r="H36" s="145">
        <v>110783</v>
      </c>
      <c r="I36" s="143">
        <v>1982</v>
      </c>
      <c r="J36" s="146">
        <v>1.7890831625790962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2020-09-28T07:52:38Z</dcterms:created>
  <dcterms:modified xsi:type="dcterms:W3CDTF">2020-09-28T10:33:21Z</dcterms:modified>
</cp:coreProperties>
</file>