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I43" i="24"/>
  <c r="H43" i="24"/>
  <c r="G43" i="24"/>
  <c r="F43" i="24"/>
  <c r="E43" i="24"/>
  <c r="C43" i="24"/>
  <c r="L43" i="24" s="1"/>
  <c r="B43" i="24"/>
  <c r="D43" i="24" s="1"/>
  <c r="L42" i="24"/>
  <c r="K42" i="24"/>
  <c r="I42" i="24"/>
  <c r="D42" i="24"/>
  <c r="C42" i="24"/>
  <c r="M42" i="24" s="1"/>
  <c r="B42" i="24"/>
  <c r="J42" i="24" s="1"/>
  <c r="M41" i="24"/>
  <c r="I41" i="24"/>
  <c r="H41" i="24"/>
  <c r="G41" i="24"/>
  <c r="F41" i="24"/>
  <c r="E41" i="24"/>
  <c r="C41" i="24"/>
  <c r="L41" i="24" s="1"/>
  <c r="B41" i="24"/>
  <c r="D41" i="24" s="1"/>
  <c r="L40" i="24"/>
  <c r="K40" i="24"/>
  <c r="I40" i="24"/>
  <c r="D40" i="24"/>
  <c r="C40" i="24"/>
  <c r="M40" i="24" s="1"/>
  <c r="B40" i="24"/>
  <c r="J40" i="24" s="1"/>
  <c r="M36" i="24"/>
  <c r="L36" i="24"/>
  <c r="K36" i="24"/>
  <c r="J36" i="24"/>
  <c r="I36" i="24"/>
  <c r="H36" i="24"/>
  <c r="G36" i="24"/>
  <c r="F36" i="24"/>
  <c r="E36" i="24"/>
  <c r="D36" i="24"/>
  <c r="K57" i="15"/>
  <c r="L57" i="15" s="1"/>
  <c r="C38" i="24"/>
  <c r="I38" i="24" s="1"/>
  <c r="C37" i="24"/>
  <c r="C35" i="24"/>
  <c r="C34" i="24"/>
  <c r="C33" i="24"/>
  <c r="C32" i="24"/>
  <c r="C31" i="24"/>
  <c r="C30" i="24"/>
  <c r="C29" i="24"/>
  <c r="C28" i="24"/>
  <c r="C27" i="24"/>
  <c r="C26" i="24"/>
  <c r="G26" i="24" s="1"/>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J8" i="24"/>
  <c r="H8" i="24"/>
  <c r="F8" i="24"/>
  <c r="D8" i="24"/>
  <c r="F7" i="24"/>
  <c r="D7" i="24"/>
  <c r="J7" i="24"/>
  <c r="H7" i="24"/>
  <c r="K7" i="24"/>
  <c r="F21" i="24"/>
  <c r="D21" i="24"/>
  <c r="J21" i="24"/>
  <c r="H21" i="24"/>
  <c r="K21" i="24"/>
  <c r="K24" i="24"/>
  <c r="J24" i="24"/>
  <c r="H24" i="24"/>
  <c r="F24" i="24"/>
  <c r="D24" i="24"/>
  <c r="D38" i="24"/>
  <c r="K38" i="24"/>
  <c r="J38" i="24"/>
  <c r="H38" i="24"/>
  <c r="F38" i="24"/>
  <c r="G15" i="24"/>
  <c r="M15" i="24"/>
  <c r="E15" i="24"/>
  <c r="L15" i="24"/>
  <c r="I15" i="24"/>
  <c r="G21" i="24"/>
  <c r="M21" i="24"/>
  <c r="E21" i="24"/>
  <c r="L21" i="24"/>
  <c r="I21" i="24"/>
  <c r="G31" i="24"/>
  <c r="M31" i="24"/>
  <c r="E31" i="24"/>
  <c r="L31" i="24"/>
  <c r="I31" i="24"/>
  <c r="K18" i="24"/>
  <c r="J18" i="24"/>
  <c r="H18" i="24"/>
  <c r="F18" i="24"/>
  <c r="D18" i="24"/>
  <c r="K28" i="24"/>
  <c r="J28" i="24"/>
  <c r="H28" i="24"/>
  <c r="F28" i="24"/>
  <c r="D28" i="24"/>
  <c r="K34" i="24"/>
  <c r="J34" i="24"/>
  <c r="H34" i="24"/>
  <c r="F34" i="24"/>
  <c r="D34" i="24"/>
  <c r="G25" i="24"/>
  <c r="M25" i="24"/>
  <c r="E25" i="24"/>
  <c r="L25" i="24"/>
  <c r="I25" i="24"/>
  <c r="I28" i="24"/>
  <c r="M28" i="24"/>
  <c r="E28" i="24"/>
  <c r="L28" i="24"/>
  <c r="G28" i="24"/>
  <c r="F15" i="24"/>
  <c r="D15" i="24"/>
  <c r="J15" i="24"/>
  <c r="H15" i="24"/>
  <c r="K15" i="24"/>
  <c r="F31" i="24"/>
  <c r="D31" i="24"/>
  <c r="J31" i="24"/>
  <c r="H31" i="24"/>
  <c r="K31" i="24"/>
  <c r="I16" i="24"/>
  <c r="M16" i="24"/>
  <c r="E16" i="24"/>
  <c r="L16" i="24"/>
  <c r="G16" i="24"/>
  <c r="I22" i="24"/>
  <c r="M22" i="24"/>
  <c r="E22" i="24"/>
  <c r="L22" i="24"/>
  <c r="G22" i="24"/>
  <c r="I32" i="24"/>
  <c r="M32" i="24"/>
  <c r="E32" i="24"/>
  <c r="L32" i="24"/>
  <c r="G32" i="24"/>
  <c r="C45" i="24"/>
  <c r="C39" i="24"/>
  <c r="F9" i="24"/>
  <c r="D9" i="24"/>
  <c r="J9" i="24"/>
  <c r="H9" i="24"/>
  <c r="K9" i="24"/>
  <c r="F19" i="24"/>
  <c r="D19" i="24"/>
  <c r="J19" i="24"/>
  <c r="H19" i="24"/>
  <c r="K19" i="24"/>
  <c r="K22" i="24"/>
  <c r="J22" i="24"/>
  <c r="H22" i="24"/>
  <c r="F22" i="24"/>
  <c r="D22" i="24"/>
  <c r="F25" i="24"/>
  <c r="D25" i="24"/>
  <c r="J25" i="24"/>
  <c r="H25" i="24"/>
  <c r="K25" i="24"/>
  <c r="F35" i="24"/>
  <c r="D35" i="24"/>
  <c r="J35" i="24"/>
  <c r="H35" i="24"/>
  <c r="K35" i="24"/>
  <c r="B45" i="24"/>
  <c r="B39" i="24"/>
  <c r="G19" i="24"/>
  <c r="M19" i="24"/>
  <c r="E19" i="24"/>
  <c r="L19" i="24"/>
  <c r="I19" i="24"/>
  <c r="G35" i="24"/>
  <c r="M35" i="24"/>
  <c r="E35" i="24"/>
  <c r="L35" i="24"/>
  <c r="I35" i="24"/>
  <c r="K16" i="24"/>
  <c r="J16" i="24"/>
  <c r="H16" i="24"/>
  <c r="F16" i="24"/>
  <c r="D16" i="24"/>
  <c r="F29" i="24"/>
  <c r="D29" i="24"/>
  <c r="J29" i="24"/>
  <c r="H29" i="24"/>
  <c r="K29" i="24"/>
  <c r="K32" i="24"/>
  <c r="J32" i="24"/>
  <c r="H32" i="24"/>
  <c r="F32" i="24"/>
  <c r="D32" i="24"/>
  <c r="G23" i="24"/>
  <c r="M23" i="24"/>
  <c r="E23" i="24"/>
  <c r="L23" i="24"/>
  <c r="I23" i="24"/>
  <c r="G29" i="24"/>
  <c r="M29" i="24"/>
  <c r="E29" i="24"/>
  <c r="L29" i="24"/>
  <c r="I29" i="24"/>
  <c r="K20" i="24"/>
  <c r="J20" i="24"/>
  <c r="H20" i="24"/>
  <c r="F20" i="24"/>
  <c r="D20" i="24"/>
  <c r="K26" i="24"/>
  <c r="J26" i="24"/>
  <c r="H26" i="24"/>
  <c r="F26" i="24"/>
  <c r="D26" i="24"/>
  <c r="H37" i="24"/>
  <c r="F37" i="24"/>
  <c r="D37" i="24"/>
  <c r="K37" i="24"/>
  <c r="J37" i="24"/>
  <c r="G17" i="24"/>
  <c r="M17" i="24"/>
  <c r="E17" i="24"/>
  <c r="L17" i="24"/>
  <c r="I17" i="24"/>
  <c r="I20" i="24"/>
  <c r="M20" i="24"/>
  <c r="E20" i="24"/>
  <c r="L20" i="24"/>
  <c r="G20" i="24"/>
  <c r="G33" i="24"/>
  <c r="M33" i="24"/>
  <c r="E33" i="24"/>
  <c r="L33" i="24"/>
  <c r="I33" i="24"/>
  <c r="I37" i="24"/>
  <c r="G37" i="24"/>
  <c r="L37" i="24"/>
  <c r="M37" i="24"/>
  <c r="E37" i="24"/>
  <c r="F23" i="24"/>
  <c r="D23" i="24"/>
  <c r="J23" i="24"/>
  <c r="H23" i="24"/>
  <c r="K23" i="24"/>
  <c r="G7" i="24"/>
  <c r="M7" i="24"/>
  <c r="E7" i="24"/>
  <c r="L7" i="24"/>
  <c r="I7" i="24"/>
  <c r="C14" i="24"/>
  <c r="C6" i="24"/>
  <c r="I24" i="24"/>
  <c r="M24" i="24"/>
  <c r="E24" i="24"/>
  <c r="L24" i="24"/>
  <c r="G24" i="24"/>
  <c r="I30" i="24"/>
  <c r="M30" i="24"/>
  <c r="E30" i="24"/>
  <c r="L30" i="24"/>
  <c r="G30" i="24"/>
  <c r="B14" i="24"/>
  <c r="B6" i="24"/>
  <c r="F17" i="24"/>
  <c r="D17" i="24"/>
  <c r="J17" i="24"/>
  <c r="H17" i="24"/>
  <c r="K17" i="24"/>
  <c r="F27" i="24"/>
  <c r="D27" i="24"/>
  <c r="J27" i="24"/>
  <c r="H27" i="24"/>
  <c r="K27" i="24"/>
  <c r="K30" i="24"/>
  <c r="J30" i="24"/>
  <c r="H30" i="24"/>
  <c r="F30" i="24"/>
  <c r="D30" i="24"/>
  <c r="F33" i="24"/>
  <c r="D33" i="24"/>
  <c r="J33" i="24"/>
  <c r="H33" i="24"/>
  <c r="K33" i="24"/>
  <c r="G9" i="24"/>
  <c r="M9" i="24"/>
  <c r="E9" i="24"/>
  <c r="L9" i="24"/>
  <c r="I9" i="24"/>
  <c r="G27" i="24"/>
  <c r="M27" i="24"/>
  <c r="E27" i="24"/>
  <c r="L27" i="24"/>
  <c r="I2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8" i="24"/>
  <c r="M8" i="24"/>
  <c r="E8" i="24"/>
  <c r="L8" i="24"/>
  <c r="I18" i="24"/>
  <c r="M18" i="24"/>
  <c r="E18" i="24"/>
  <c r="L18" i="24"/>
  <c r="I26" i="24"/>
  <c r="M26" i="24"/>
  <c r="E26" i="24"/>
  <c r="L26" i="24"/>
  <c r="I34" i="24"/>
  <c r="M34" i="24"/>
  <c r="E34" i="24"/>
  <c r="L34" i="24"/>
  <c r="G8" i="24"/>
  <c r="M38" i="24"/>
  <c r="E38" i="24"/>
  <c r="L38" i="24"/>
  <c r="G38" i="24"/>
  <c r="G18" i="24"/>
  <c r="G3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J41" i="24"/>
  <c r="F42" i="24"/>
  <c r="J43" i="24"/>
  <c r="F44" i="24"/>
  <c r="G40" i="24"/>
  <c r="K41" i="24"/>
  <c r="G42" i="24"/>
  <c r="K43" i="24"/>
  <c r="G44" i="24"/>
  <c r="H40" i="24"/>
  <c r="H42" i="24"/>
  <c r="H44" i="24"/>
  <c r="L44" i="24"/>
  <c r="E40" i="24"/>
  <c r="E42" i="24"/>
  <c r="E44" i="24"/>
  <c r="I6" i="24" l="1"/>
  <c r="M6" i="24"/>
  <c r="E6" i="24"/>
  <c r="L6" i="24"/>
  <c r="G6" i="24"/>
  <c r="I14" i="24"/>
  <c r="M14" i="24"/>
  <c r="E14" i="24"/>
  <c r="L14" i="24"/>
  <c r="G14" i="24"/>
  <c r="H39" i="24"/>
  <c r="F39" i="24"/>
  <c r="D39" i="24"/>
  <c r="K39" i="24"/>
  <c r="J39" i="24"/>
  <c r="H45" i="24"/>
  <c r="F45" i="24"/>
  <c r="D45" i="24"/>
  <c r="K45" i="24"/>
  <c r="J45" i="24"/>
  <c r="I77" i="24"/>
  <c r="K6" i="24"/>
  <c r="J6" i="24"/>
  <c r="H6" i="24"/>
  <c r="F6" i="24"/>
  <c r="D6" i="24"/>
  <c r="J77" i="24"/>
  <c r="K14" i="24"/>
  <c r="J14" i="24"/>
  <c r="H14" i="24"/>
  <c r="F14" i="24"/>
  <c r="D14" i="24"/>
  <c r="I39" i="24"/>
  <c r="G39" i="24"/>
  <c r="L39" i="24"/>
  <c r="E39" i="24"/>
  <c r="M39" i="24"/>
  <c r="K79" i="24"/>
  <c r="K78" i="24"/>
  <c r="I45" i="24"/>
  <c r="G45" i="24"/>
  <c r="L45" i="24"/>
  <c r="M45" i="24"/>
  <c r="E45" i="24"/>
  <c r="I78" i="24" l="1"/>
  <c r="I79" i="24"/>
  <c r="J79" i="24"/>
  <c r="J78" i="24"/>
  <c r="I83" i="24" l="1"/>
  <c r="I82" i="24"/>
  <c r="I81" i="24"/>
</calcChain>
</file>

<file path=xl/sharedStrings.xml><?xml version="1.0" encoding="utf-8"?>
<sst xmlns="http://schemas.openxmlformats.org/spreadsheetml/2006/main" count="1675" uniqueCount="521">
  <si>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</si>
  <si>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</si>
  <si>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</si>
  <si>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</si>
  <si>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</si>
  <si>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</si>
  <si>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</si>
  <si>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</si>
  <si>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</si>
  <si>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</si>
  <si>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</si>
  <si>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</si>
  <si>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</si>
  <si>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Recklinghausen (375)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</si>
  <si>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</si>
  <si>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</si>
  <si>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</si>
  <si>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</si>
  <si>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</si>
  <si>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</si>
  <si>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</si>
  <si>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</si>
  <si>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</si>
  <si>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</si>
  <si>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</si>
  <si>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</si>
  <si>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</si>
  <si>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</si>
  <si>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</si>
  <si>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</si>
  <si>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</si>
  <si>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</si>
  <si>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</si>
  <si>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</si>
  <si>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</si>
  <si>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</si>
  <si>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</si>
  <si>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</si>
  <si>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</si>
  <si>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</si>
  <si>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</si>
  <si>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</si>
  <si>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</si>
  <si>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</si>
  <si>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</si>
  <si>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</si>
  <si>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</si>
  <si>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</si>
  <si>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</si>
  <si>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</si>
  <si>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</si>
  <si>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</si>
  <si>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</si>
  <si>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</si>
  <si>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</si>
  <si>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</si>
  <si>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</si>
  <si>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</si>
  <si>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</si>
  <si>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</si>
  <si>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</si>
  <si>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</si>
  <si>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</si>
  <si>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</si>
  <si>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</si>
  <si>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</si>
  <si>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</si>
  <si>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</si>
  <si>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</si>
  <si>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</si>
  <si>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</si>
  <si>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</si>
  <si>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</si>
  <si>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</si>
  <si>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</si>
  <si>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</si>
  <si>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</si>
  <si>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</si>
  <si>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</si>
  <si>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</si>
  <si>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</si>
  <si>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</si>
  <si>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</si>
  <si>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</si>
  <si>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</si>
  <si>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</si>
  <si>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</si>
  <si>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</si>
  <si>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</si>
  <si>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</si>
  <si>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</si>
  <si>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</si>
  <si>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Recklinghausen (375);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</si>
  <si>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</si>
  <si>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</si>
  <si>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</si>
  <si>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</si>
  <si>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</si>
  <si>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</si>
  <si>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</si>
  <si>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</si>
  <si>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</si>
  <si>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</si>
  <si>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</si>
  <si>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</si>
  <si>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</si>
  <si>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</si>
  <si>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</si>
  <si>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</si>
  <si>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</si>
  <si>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</si>
  <si>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</si>
  <si>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</si>
  <si>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</si>
  <si>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</si>
  <si>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</si>
  <si>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</si>
  <si>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</si>
  <si>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</si>
  <si>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</si>
  <si>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</si>
  <si>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</si>
  <si>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</si>
  <si>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</si>
  <si>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</si>
  <si>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</si>
  <si>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</si>
  <si>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</si>
  <si>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</si>
  <si>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</si>
  <si>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</si>
  <si>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</si>
  <si>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</si>
  <si>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</si>
  <si>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</si>
  <si>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</si>
  <si>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</si>
  <si>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</si>
  <si>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</si>
  <si>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</si>
  <si>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</si>
  <si>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</si>
  <si>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</si>
  <si>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</si>
  <si>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</si>
  <si>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</si>
  <si>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</si>
  <si>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</si>
  <si>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</si>
  <si>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</si>
  <si>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</si>
  <si>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</si>
  <si>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</si>
  <si>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</si>
  <si>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</si>
  <si>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</si>
  <si>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</si>
  <si>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</si>
  <si>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</si>
  <si>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</si>
  <si>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</si>
  <si>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</si>
  <si>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</si>
  <si>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</si>
  <si>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</si>
  <si>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</si>
  <si>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</si>
  <si>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</si>
  <si>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</si>
  <si>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</si>
  <si>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</si>
  <si>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</si>
  <si>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</si>
  <si>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</si>
  <si>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</si>
  <si>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</si>
  <si>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</si>
  <si>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</si>
  <si>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</si>
  <si>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</si>
  <si>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</si>
  <si>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</si>
  <si>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</si>
  <si>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Recklinghausen (375)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</si>
  <si>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</si>
  <si>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</si>
  <si>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</si>
  <si>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</si>
  <si>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</si>
  <si>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</si>
  <si>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</si>
  <si>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</si>
  <si>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</si>
  <si>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</si>
  <si>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</si>
  <si>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</si>
  <si>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</si>
  <si>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</si>
  <si>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</si>
  <si>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</si>
  <si>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</si>
  <si>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</si>
  <si>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</si>
  <si>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</si>
  <si>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</si>
  <si>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</si>
  <si>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</si>
  <si>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</si>
  <si>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</si>
  <si>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</si>
  <si>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</si>
  <si>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</si>
  <si>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</si>
  <si>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</si>
  <si>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</si>
  <si>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</si>
  <si>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</si>
  <si>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</si>
  <si>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</si>
  <si>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</si>
  <si>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</si>
  <si>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</si>
  <si>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</si>
  <si>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</si>
  <si>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</si>
  <si>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</si>
  <si>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</si>
  <si>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</si>
  <si>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</si>
  <si>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</si>
  <si>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</si>
  <si>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</si>
  <si>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</si>
  <si>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</si>
  <si>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</si>
  <si>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</si>
  <si>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</si>
  <si>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</si>
  <si>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</si>
  <si>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</si>
  <si>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</si>
  <si>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</si>
  <si>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</si>
  <si>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</si>
  <si>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</si>
  <si>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</si>
  <si>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</si>
  <si>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</si>
  <si>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</si>
  <si>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</si>
  <si>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</si>
  <si>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</si>
  <si>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</si>
  <si>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</si>
  <si>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</si>
  <si>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</si>
  <si>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</si>
  <si>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</si>
  <si>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</si>
  <si>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</si>
  <si>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</si>
  <si>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</si>
  <si>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</si>
  <si>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</si>
  <si>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</si>
  <si>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</si>
  <si>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</si>
  <si>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</si>
  <si>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</si>
  <si>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</si>
  <si>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</si>
  <si>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</si>
  <si>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</si>
  <si>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</si>
  <si>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</si>
  <si>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</si>
  <si>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</si>
  <si>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</si>
  <si>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</si>
  <si>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</si>
  <si>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</si>
  <si>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</si>
  <si>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</si>
  <si>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</si>
  <si>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</si>
  <si>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</si>
  <si>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</si>
  <si>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</si>
  <si>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</si>
  <si>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</si>
  <si>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</si>
  <si>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</si>
  <si>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</si>
  <si>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</si>
  <si>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</si>
  <si>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</si>
  <si>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</si>
  <si>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</si>
  <si>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</si>
  <si>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</si>
  <si>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</si>
  <si>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</si>
  <si>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</si>
  <si>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</si>
  <si>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</si>
  <si>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</si>
  <si>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</si>
  <si>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</si>
  <si>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</si>
  <si>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</si>
  <si>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</si>
  <si>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</si>
  <si>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</si>
  <si>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</si>
  <si>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</si>
  <si>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</si>
  <si>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</si>
  <si>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</si>
  <si>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</si>
  <si>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</si>
  <si>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</si>
  <si>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</si>
  <si>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</si>
  <si>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</si>
  <si>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</si>
  <si>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</si>
  <si>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</si>
  <si>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Recklinghausen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</si>
  <si>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</si>
  <si>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</si>
  <si>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</si>
  <si>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</si>
  <si>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</si>
  <si>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</si>
  <si>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</si>
  <si>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</si>
  <si>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</si>
  <si>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</si>
  <si>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</si>
  <si>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</si>
  <si>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</si>
  <si>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</si>
  <si>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</si>
  <si>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</si>
  <si>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</si>
  <si>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</si>
  <si>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</si>
  <si>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</si>
  <si>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</si>
  <si>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</si>
  <si>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</si>
  <si>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</si>
  <si>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</si>
  <si>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</si>
  <si>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</si>
  <si>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</si>
  <si>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</si>
  <si>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</si>
  <si>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</si>
  <si>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</si>
  <si>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</si>
  <si>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</si>
  <si>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</si>
  <si>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</si>
  <si>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</si>
  <si>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</si>
  <si>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</si>
  <si>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</si>
  <si>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</si>
  <si>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</si>
  <si>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</si>
  <si>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</si>
  <si>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</si>
  <si>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</si>
  <si>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Recklinghausen (375);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</si>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</sst>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{9445406D-B4E8-415E-A88E-7DEB555546D6}</c15:txfldGUID>
                      <c15:f>Daten_Diagramme!$D$6</c15:f>
                      <c15:dlblFieldTableCache>
                        <c:ptCount val="1"/>
                        <c:pt idx="0">
                          <c:v>2.0</c:v>
                        </c:pt>
                      </c15:dlblFieldTableCache>
                    </c15:dlblFTEntry>
                  </c15:dlblFieldTable>
                  <c15:showDataLabelsRange val="0"/>
                </c:ext>
                <c:ext xmlns:c16="http://schemas.microsoft.com/office/drawing/2014/chart" uri="{C3380CC4-5D6E-409C-BE32-E72D297353CC}">
                  <c16:uniqueId val="{00000000-8303-46CE-80F0-188AC1882125}"/>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{1E711419-A70F-4E49-9630-171F4F0FD52F}</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8303-46CE-80F0-188AC188212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{247E37B3-3112-47AB-8E5D-36E684C063DF}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303-46CE-80F0-188AC188212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{A60848C3-0F0C-40B7-B224-E45C69BD474B}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303-46CE-80F0-188AC188212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1.9625987595391905</c:v>
                </c:pt>
                <c:pt idx="1">
                  <c:v>1.3225681822425275</c:v>
                </c:pt>
                <c:pt idx="2">
                  <c:v>1.1186464311118853</c:v>
                </c:pt>
                <c:pt idx="3">
                  <c:v>1.0875687030768</c:v>
                </c:pt>
              </c:numCache>
            </c:numRef>
          </c:val>
          <c:extLst>
            <c:ext xmlns:c16="http://schemas.microsoft.com/office/drawing/2014/chart" uri="{C3380CC4-5D6E-409C-BE32-E72D297353CC}">
              <c16:uniqueId val="{00000004-8303-46CE-80F0-188AC188212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{8655CAFC-CE1B-4877-8AA4-4C1E646B0258}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303-46CE-80F0-188AC188212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{CEB1F368-9CB4-41B8-944F-488D73C9F6C5}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303-46CE-80F0-188AC188212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{FEA508B5-4F54-45F9-821F-BEE9BE2AA39A}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303-46CE-80F0-188AC188212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{E65764D2-571A-4568-8CA4-627D9193CDAE}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303-46CE-80F0-188AC188212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303-46CE-80F0-188AC188212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303-46CE-80F0-188AC188212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{31DEF467-D3D8-4247-AE97-670DCAEF7AAF}</c15:txfldGUID>
                      <c15:f>Daten_Diagramme!$E$6</c15:f>
                      <c15:dlblFieldTableCache>
                        <c:ptCount val="1"/>
                        <c:pt idx="0">
                          <c:v>-3.9</c:v>
                        </c:pt>
                      </c15:dlblFieldTableCache>
                    </c15:dlblFTEntry>
                  </c15:dlblFieldTable>
                  <c15:showDataLabelsRange val="0"/>
                </c:ext>
                <c:ext xmlns:c16="http://schemas.microsoft.com/office/drawing/2014/chart" uri="{C3380CC4-5D6E-409C-BE32-E72D297353CC}">
                  <c16:uniqueId val="{00000000-5621-4198-89F2-C3A0A6E6B2B4}"/>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{EA0FC1BE-E27C-4D1F-9600-D436159BE87C}</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5621-4198-89F2-C3A0A6E6B2B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{97D35CB2-0C38-4C92-92D1-AF0E721BAD3E}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5621-4198-89F2-C3A0A6E6B2B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{F66F5CDA-9783-46F9-AC08-2B04F499E2A0}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621-4198-89F2-C3A0A6E6B2B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-3.8827366652995057</c:v>
                </c:pt>
                <c:pt idx="1">
                  <c:v>-3.156552267354261</c:v>
                </c:pt>
                <c:pt idx="2">
                  <c:v>-2.7637010795899166</c:v>
                </c:pt>
                <c:pt idx="3">
                  <c:v>-2.8655893304673015</c:v>
                </c:pt>
              </c:numCache>
            </c:numRef>
          </c:val>
          <c:extLst>
            <c:ext xmlns:c16="http://schemas.microsoft.com/office/drawing/2014/chart" uri="{C3380CC4-5D6E-409C-BE32-E72D297353CC}">
              <c16:uniqueId val="{00000004-5621-4198-89F2-C3A0A6E6B2B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{2AA28F34-E39D-4595-A5A5-BF158162A922}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621-4198-89F2-C3A0A6E6B2B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{A5A1FE25-4CBE-4873-B963-EE3982A5FCFE}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621-4198-89F2-C3A0A6E6B2B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{095308A1-3E0B-4098-B587-01AF3A396EBB}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621-4198-89F2-C3A0A6E6B2B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{405CB195-9DB5-4DA2-98EE-15B63B20E4DA}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621-4198-89F2-C3A0A6E6B2B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621-4198-89F2-C3A0A6E6B2B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621-4198-89F2-C3A0A6E6B2B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{6F60B1D5-E237-4F07-A71E-BCF23DBFB797}</c15:txfldGUID>
                      <c15:f>Daten_Diagramme!$D$14</c15:f>
                      <c15:dlblFieldTableCache>
                        <c:ptCount val="1"/>
                        <c:pt idx="0">
                          <c:v>2.0</c:v>
                        </c:pt>
                      </c15:dlblFieldTableCache>
                    </c15:dlblFTEntry>
                  </c15:dlblFieldTable>
                  <c15:showDataLabelsRange val="0"/>
                </c:ext>
                <c:ext xmlns:c16="http://schemas.microsoft.com/office/drawing/2014/chart" uri="{C3380CC4-5D6E-409C-BE32-E72D297353CC}">
                  <c16:uniqueId val="{00000000-6A90-4D6C-9152-5CF0EDF2B33A}"/>
                </c:ext>
              </c:extLst>
            </c:dLbl>
            <c:dLbl>
              <c:idx val="1"/>
              <c:tx>
                <c:strRef>
                  <c:f>Daten_Diagramme!$D$15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{E106A128-A8EF-434C-B4C0-302FE21786B7}</c15:txfldGUID>
                      <c15:f>Daten_Diagramme!$D$15</c15:f>
                      <c15:dlblFieldTableCache>
                        <c:ptCount val="1"/>
                        <c:pt idx="0">
                          <c:v>1.4</c:v>
                        </c:pt>
                      </c15:dlblFieldTableCache>
                    </c15:dlblFTEntry>
                  </c15:dlblFieldTable>
                  <c15:showDataLabelsRange val="0"/>
                </c:ext>
                <c:ext xmlns:c16="http://schemas.microsoft.com/office/drawing/2014/chart" uri="{C3380CC4-5D6E-409C-BE32-E72D297353CC}">
                  <c16:uniqueId val="{00000001-6A90-4D6C-9152-5CF0EDF2B33A}"/>
                </c:ext>
              </c:extLst>
            </c:dLbl>
            <c:dLbl>
              <c:idx val="2"/>
              <c:tx>
                <c:strRef>
                  <c:f>Daten_Diagramme!$D$16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{1F027FED-6212-4656-8E81-B646082B80AA}</c15:txfldGUID>
                      <c15:f>Daten_Diagramme!$D$16</c15:f>
                      <c15:dlblFieldTableCache>
                        <c:ptCount val="1"/>
                        <c:pt idx="0">
                          <c:v>3.1</c:v>
                        </c:pt>
                      </c15:dlblFieldTableCache>
                    </c15:dlblFTEntry>
                  </c15:dlblFieldTable>
                  <c15:showDataLabelsRange val="0"/>
                </c:ext>
                <c:ext xmlns:c16="http://schemas.microsoft.com/office/drawing/2014/chart" uri="{C3380CC4-5D6E-409C-BE32-E72D297353CC}">
                  <c16:uniqueId val="{00000002-6A90-4D6C-9152-5CF0EDF2B33A}"/>
                </c:ext>
              </c:extLst>
            </c:dLbl>
            <c:dLbl>
              <c:idx val="3"/>
              <c:tx>
                <c:strRef>
                  <c:f>Daten_Diagramme!$D$17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{1112DD95-CEA0-49AB-BE7F-C350F9ABEF72}</c15:txfldGUID>
                      <c15:f>Daten_Diagramme!$D$17</c15:f>
                      <c15:dlblFieldTableCache>
                        <c:ptCount val="1"/>
                        <c:pt idx="0">
                          <c:v>-0.5</c:v>
                        </c:pt>
                      </c15:dlblFieldTableCache>
                    </c15:dlblFTEntry>
                  </c15:dlblFieldTable>
                  <c15:showDataLabelsRange val="0"/>
                </c:ext>
                <c:ext xmlns:c16="http://schemas.microsoft.com/office/drawing/2014/chart" uri="{C3380CC4-5D6E-409C-BE32-E72D297353CC}">
                  <c16:uniqueId val="{00000003-6A90-4D6C-9152-5CF0EDF2B33A}"/>
                </c:ext>
              </c:extLst>
            </c:dLbl>
            <c:dLbl>
              <c:idx val="4"/>
              <c:tx>
                <c:strRef>
                  <c:f>Daten_Diagramme!$D$18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{EBEE3613-52D3-498C-A8A0-E318D3C8C340}</c15:txfldGUID>
                      <c15:f>Daten_Diagramme!$D$18</c15:f>
                      <c15:dlblFieldTableCache>
                        <c:ptCount val="1"/>
                        <c:pt idx="0">
                          <c:v>-1.2</c:v>
                        </c:pt>
                      </c15:dlblFieldTableCache>
                    </c15:dlblFTEntry>
                  </c15:dlblFieldTable>
                  <c15:showDataLabelsRange val="0"/>
                </c:ext>
                <c:ext xmlns:c16="http://schemas.microsoft.com/office/drawing/2014/chart" uri="{C3380CC4-5D6E-409C-BE32-E72D297353CC}">
                  <c16:uniqueId val="{00000004-6A90-4D6C-9152-5CF0EDF2B33A}"/>
                </c:ext>
              </c:extLst>
            </c:dLbl>
            <c:dLbl>
              <c:idx val="5"/>
              <c:tx>
                <c:strRef>
                  <c:f>Daten_Diagramme!$D$19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{6F1623B6-9262-4DD2-BD4F-CCA7F1110EBD}</c15:txfldGUID>
                      <c15:f>Daten_Diagramme!$D$19</c15:f>
                      <c15:dlblFieldTableCache>
                        <c:ptCount val="1"/>
                        <c:pt idx="0">
                          <c:v>-0.9</c:v>
                        </c:pt>
                      </c15:dlblFieldTableCache>
                    </c15:dlblFTEntry>
                  </c15:dlblFieldTable>
                  <c15:showDataLabelsRange val="0"/>
                </c:ext>
                <c:ext xmlns:c16="http://schemas.microsoft.com/office/drawing/2014/chart" uri="{C3380CC4-5D6E-409C-BE32-E72D297353CC}">
                  <c16:uniqueId val="{00000005-6A90-4D6C-9152-5CF0EDF2B33A}"/>
                </c:ext>
              </c:extLst>
            </c:dLbl>
            <c:dLbl>
              <c:idx val="6"/>
              <c:tx>
                <c:strRef>
                  <c:f>Daten_Diagramme!$D$20</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{22E2D756-3B0A-4700-924F-36054BDCB9D2}</c15:txfldGUID>
                      <c15:f>Daten_Diagramme!$D$20</c15:f>
                      <c15:dlblFieldTableCache>
                        <c:ptCount val="1"/>
                        <c:pt idx="0">
                          <c:v>-0.1</c:v>
                        </c:pt>
                      </c15:dlblFieldTableCache>
                    </c15:dlblFTEntry>
                  </c15:dlblFieldTable>
                  <c15:showDataLabelsRange val="0"/>
                </c:ext>
                <c:ext xmlns:c16="http://schemas.microsoft.com/office/drawing/2014/chart" uri="{C3380CC4-5D6E-409C-BE32-E72D297353CC}">
                  <c16:uniqueId val="{00000006-6A90-4D6C-9152-5CF0EDF2B33A}"/>
                </c:ext>
              </c:extLst>
            </c:dLbl>
            <c:dLbl>
              <c:idx val="7"/>
              <c:tx>
                <c:strRef>
                  <c:f>Daten_Diagramme!$D$21</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{4E27222D-D45C-4FDB-9C05-51FF6DD38DD6}</c15:txfldGUID>
                      <c15:f>Daten_Diagramme!$D$21</c15:f>
                      <c15:dlblFieldTableCache>
                        <c:ptCount val="1"/>
                        <c:pt idx="0">
                          <c:v>4.9</c:v>
                        </c:pt>
                      </c15:dlblFieldTableCache>
                    </c15:dlblFTEntry>
                  </c15:dlblFieldTable>
                  <c15:showDataLabelsRange val="0"/>
                </c:ext>
                <c:ext xmlns:c16="http://schemas.microsoft.com/office/drawing/2014/chart" uri="{C3380CC4-5D6E-409C-BE32-E72D297353CC}">
                  <c16:uniqueId val="{00000007-6A90-4D6C-9152-5CF0EDF2B33A}"/>
                </c:ext>
              </c:extLst>
            </c:dLbl>
            <c:dLbl>
              <c:idx val="8"/>
              <c:tx>
                <c:strRef>
                  <c:f>Daten_Diagramme!$D$22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{2E95AF52-173F-4F4B-B015-F86A8AE1CE5A}</c15:txfldGUID>
                      <c15:f>Daten_Diagramme!$D$22</c15:f>
                      <c15:dlblFieldTableCache>
                        <c:ptCount val="1"/>
                        <c:pt idx="0">
                          <c:v>0.1</c:v>
                        </c:pt>
                      </c15:dlblFieldTableCache>
                    </c15:dlblFTEntry>
                  </c15:dlblFieldTable>
                  <c15:showDataLabelsRange val="0"/>
                </c:ext>
                <c:ext xmlns:c16="http://schemas.microsoft.com/office/drawing/2014/chart" uri="{C3380CC4-5D6E-409C-BE32-E72D297353CC}">
                  <c16:uniqueId val="{00000008-6A90-4D6C-9152-5CF0EDF2B33A}"/>
                </c:ext>
              </c:extLst>
            </c:dLbl>
            <c:dLbl>
              <c:idx val="9"/>
              <c:tx>
                <c:strRef>
                  <c:f>Daten_Diagramme!$D$23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{0036DDBA-27B0-4446-8C5C-6EA0B9DEE900}</c15:txfldGUID>
                      <c15:f>Daten_Diagramme!$D$23</c15:f>
                      <c15:dlblFieldTableCache>
                        <c:ptCount val="1"/>
                        <c:pt idx="0">
                          <c:v>3.8</c:v>
                        </c:pt>
                      </c15:dlblFieldTableCache>
                    </c15:dlblFTEntry>
                  </c15:dlblFieldTable>
                  <c15:showDataLabelsRange val="0"/>
                </c:ext>
                <c:ext xmlns:c16="http://schemas.microsoft.com/office/drawing/2014/chart" uri="{C3380CC4-5D6E-409C-BE32-E72D297353CC}">
                  <c16:uniqueId val="{00000009-6A90-4D6C-9152-5CF0EDF2B33A}"/>
                </c:ext>
              </c:extLst>
            </c:dLbl>
            <c:dLbl>
              <c:idx val="10"/>
              <c:tx>
                <c:strRef>
                  <c:f>Daten_Diagramme!$D$24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{76835572-F15B-4C6B-8AAC-706A0D0661E6}</c15:txfldGUID>
                      <c15:f>Daten_Diagramme!$D$24</c15:f>
                      <c15:dlblFieldTableCache>
                        <c:ptCount val="1"/>
                        <c:pt idx="0">
                          <c:v>-1.9</c:v>
                        </c:pt>
                      </c15:dlblFieldTableCache>
                    </c15:dlblFTEntry>
                  </c15:dlblFieldTable>
                  <c15:showDataLabelsRange val="0"/>
                </c:ext>
                <c:ext xmlns:c16="http://schemas.microsoft.com/office/drawing/2014/chart" uri="{C3380CC4-5D6E-409C-BE32-E72D297353CC}">
                  <c16:uniqueId val="{0000000A-6A90-4D6C-9152-5CF0EDF2B33A}"/>
                </c:ext>
              </c:extLst>
            </c:dLbl>
            <c:dLbl>
              <c:idx val="11"/>
              <c:tx>
                <c:strRef>
                  <c:f>Daten_Diagramme!$D$25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{C8B9C77F-8151-40D1-9B26-EEFB93178CEE}</c15:txfldGUID>
                      <c15:f>Daten_Diagramme!$D$25</c15:f>
                      <c15:dlblFieldTableCache>
                        <c:ptCount val="1"/>
                        <c:pt idx="0">
                          <c:v>2.9</c:v>
                        </c:pt>
                      </c15:dlblFieldTableCache>
                    </c15:dlblFTEntry>
                  </c15:dlblFieldTable>
                  <c15:showDataLabelsRange val="0"/>
                </c:ext>
                <c:ext xmlns:c16="http://schemas.microsoft.com/office/drawing/2014/chart" uri="{C3380CC4-5D6E-409C-BE32-E72D297353CC}">
                  <c16:uniqueId val="{0000000B-6A90-4D6C-9152-5CF0EDF2B33A}"/>
                </c:ext>
              </c:extLst>
            </c:dLbl>
            <c:dLbl>
              <c:idx val="12"/>
              <c:tx>
                <c:strRef>
                  <c:f>Daten_Diagramme!$D$26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{77A86F69-0EB9-4B70-BDE5-D002D53CD552}</c15:txfldGUID>
                      <c15:f>Daten_Diagramme!$D$26</c15:f>
                      <c15:dlblFieldTableCache>
                        <c:ptCount val="1"/>
                        <c:pt idx="0">
                          <c:v>-3.2</c:v>
                        </c:pt>
                      </c15:dlblFieldTableCache>
                    </c15:dlblFTEntry>
                  </c15:dlblFieldTable>
                  <c15:showDataLabelsRange val="0"/>
                </c:ext>
                <c:ext xmlns:c16="http://schemas.microsoft.com/office/drawing/2014/chart" uri="{C3380CC4-5D6E-409C-BE32-E72D297353CC}">
                  <c16:uniqueId val="{0000000C-6A90-4D6C-9152-5CF0EDF2B33A}"/>
                </c:ext>
              </c:extLst>
            </c:dLbl>
            <c:dLbl>
              <c:idx val="13"/>
              <c:tx>
                <c:strRef>
                  <c:f>Daten_Diagramme!$D$27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{F2121567-3C7C-4F01-86CE-78C03250A9B2}</c15:txfldGUID>
                      <c15:f>Daten_Diagramme!$D$27</c15:f>
                      <c15:dlblFieldTableCache>
                        <c:ptCount val="1"/>
                        <c:pt idx="0">
                          <c:v>1.0</c:v>
                        </c:pt>
                      </c15:dlblFieldTableCache>
                    </c15:dlblFTEntry>
                  </c15:dlblFieldTable>
                  <c15:showDataLabelsRange val="0"/>
                </c:ext>
                <c:ext xmlns:c16="http://schemas.microsoft.com/office/drawing/2014/chart" uri="{C3380CC4-5D6E-409C-BE32-E72D297353CC}">
                  <c16:uniqueId val="{0000000D-6A90-4D6C-9152-5CF0EDF2B33A}"/>
                </c:ext>
              </c:extLst>
            </c:dLbl>
            <c:dLbl>
              <c:idx val="14"/>
              <c:tx>
                <c:strRef>
                  <c:f>Daten_Diagramme!$D$28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{A7890FFC-877C-4DA6-859C-DAD21C97C6B2}</c15:txfldGUID>
                      <c15:f>Daten_Diagramme!$D$28</c15:f>
                      <c15:dlblFieldTableCache>
                        <c:ptCount val="1"/>
                        <c:pt idx="0">
                          <c:v>3.1</c:v>
                        </c:pt>
                      </c15:dlblFieldTableCache>
                    </c15:dlblFTEntry>
                  </c15:dlblFieldTable>
                  <c15:showDataLabelsRange val="0"/>
                </c:ext>
                <c:ext xmlns:c16="http://schemas.microsoft.com/office/drawing/2014/chart" uri="{C3380CC4-5D6E-409C-BE32-E72D297353CC}">
                  <c16:uniqueId val="{0000000E-6A90-4D6C-9152-5CF0EDF2B33A}"/>
                </c:ext>
              </c:extLst>
            </c:dLbl>
            <c:dLbl>
              <c:idx val="15"/>
              <c:tx>
                <c:strRef>
                  <c:f>Daten_Diagramme!$D$29</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{D006D6F1-CCC2-44D7-A6DC-0F8EF4D387E2}</c15:txfldGUID>
                      <c15:f>Daten_Diagramme!$D$29</c15:f>
                      <c15:dlblFieldTableCache>
                        <c:ptCount val="1"/>
                        <c:pt idx="0">
                          <c:v>4.8</c:v>
                        </c:pt>
                      </c15:dlblFieldTableCache>
                    </c15:dlblFTEntry>
                  </c15:dlblFieldTable>
                  <c15:showDataLabelsRange val="0"/>
                </c:ext>
                <c:ext xmlns:c16="http://schemas.microsoft.com/office/drawing/2014/chart" uri="{C3380CC4-5D6E-409C-BE32-E72D297353CC}">
                  <c16:uniqueId val="{0000000F-6A90-4D6C-9152-5CF0EDF2B33A}"/>
                </c:ext>
              </c:extLst>
            </c:dLbl>
            <c:dLbl>
              <c:idx val="16"/>
              <c:tx>
                <c:strRef>
                  <c:f>Daten_Diagramme!$D$30</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{44675B1E-8D88-49F6-9EED-BE669CE813F9}</c15:txfldGUID>
                      <c15:f>Daten_Diagramme!$D$30</c15:f>
                      <c15:dlblFieldTableCache>
                        <c:ptCount val="1"/>
                        <c:pt idx="0">
                          <c:v>0.1</c:v>
                        </c:pt>
                      </c15:dlblFieldTableCache>
                    </c15:dlblFTEntry>
                  </c15:dlblFieldTable>
                  <c15:showDataLabelsRange val="0"/>
                </c:ext>
                <c:ext xmlns:c16="http://schemas.microsoft.com/office/drawing/2014/chart" uri="{C3380CC4-5D6E-409C-BE32-E72D297353CC}">
                  <c16:uniqueId val="{00000010-6A90-4D6C-9152-5CF0EDF2B33A}"/>
                </c:ext>
              </c:extLst>
            </c:dLbl>
            <c:dLbl>
              <c:idx val="17"/>
              <c:tx>
                <c:strRef>
                  <c:f>Daten_Diagramme!$D$31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{91224413-D895-45C4-A0F7-57DBA3FF314B}</c15:txfldGUID>
                      <c15:f>Daten_Diagramme!$D$31</c15:f>
                      <c15:dlblFieldTableCache>
                        <c:ptCount val="1"/>
                        <c:pt idx="0">
                          <c:v>4.0</c:v>
                        </c:pt>
                      </c15:dlblFieldTableCache>
                    </c15:dlblFTEntry>
                  </c15:dlblFieldTable>
                  <c15:showDataLabelsRange val="0"/>
                </c:ext>
                <c:ext xmlns:c16="http://schemas.microsoft.com/office/drawing/2014/chart" uri="{C3380CC4-5D6E-409C-BE32-E72D297353CC}">
                  <c16:uniqueId val="{00000011-6A90-4D6C-9152-5CF0EDF2B33A}"/>
                </c:ext>
              </c:extLst>
            </c:dLbl>
            <c:dLbl>
              <c:idx val="18"/>
              <c:tx>
                <c:strRef>
                  <c:f>Daten_Diagramme!$D$32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{D0A39ECE-1309-4463-9D0D-342DFF3C32BC}</c15:txfldGUID>
                      <c15:f>Daten_Diagramme!$D$32</c15:f>
                      <c15:dlblFieldTableCache>
                        <c:ptCount val="1"/>
                        <c:pt idx="0">
                          <c:v>3.7</c:v>
                        </c:pt>
                      </c15:dlblFieldTableCache>
                    </c15:dlblFTEntry>
                  </c15:dlblFieldTable>
                  <c15:showDataLabelsRange val="0"/>
                </c:ext>
                <c:ext xmlns:c16="http://schemas.microsoft.com/office/drawing/2014/chart" uri="{C3380CC4-5D6E-409C-BE32-E72D297353CC}">
                  <c16:uniqueId val="{00000012-6A90-4D6C-9152-5CF0EDF2B33A}"/>
                </c:ext>
              </c:extLst>
            </c:dLbl>
            <c:dLbl>
              <c:idx val="19"/>
              <c:tx>
                <c:strRef>
                  <c:f>Daten_Diagramme!$D$33</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{7A714D10-7636-4D0B-8CDD-595338DE297F}</c15:txfldGUID>
                      <c15:f>Daten_Diagramme!$D$33</c15:f>
                      <c15:dlblFieldTableCache>
                        <c:ptCount val="1"/>
                        <c:pt idx="0">
                          <c:v>3.6</c:v>
                        </c:pt>
                      </c15:dlblFieldTableCache>
                    </c15:dlblFTEntry>
                  </c15:dlblFieldTable>
                  <c15:showDataLabelsRange val="0"/>
                </c:ext>
                <c:ext xmlns:c16="http://schemas.microsoft.com/office/drawing/2014/chart" uri="{C3380CC4-5D6E-409C-BE32-E72D297353CC}">
                  <c16:uniqueId val="{00000013-6A90-4D6C-9152-5CF0EDF2B33A}"/>
                </c:ext>
              </c:extLst>
            </c:dLbl>
            <c:dLbl>
              <c:idx val="20"/>
              <c:tx>
                <c:strRef>
                  <c:f>Daten_Diagramme!$D$34</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{29A6C473-5FED-43F8-AC7E-A00D4715B9A0}</c15:txfldGUID>
                      <c15:f>Daten_Diagramme!$D$34</c15:f>
                      <c15:dlblFieldTableCache>
                        <c:ptCount val="1"/>
                        <c:pt idx="0">
                          <c:v>6.4</c:v>
                        </c:pt>
                      </c15:dlblFieldTableCache>
                    </c15:dlblFTEntry>
                  </c15:dlblFieldTable>
                  <c15:showDataLabelsRange val="0"/>
                </c:ext>
                <c:ext xmlns:c16="http://schemas.microsoft.com/office/drawing/2014/chart" uri="{C3380CC4-5D6E-409C-BE32-E72D297353CC}">
                  <c16:uniqueId val="{00000014-6A90-4D6C-9152-5CF0EDF2B33A}"/>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{0D8AE4F4-1BA3-4045-AFF1-ADFF7D80B8D3}</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6A90-4D6C-9152-5CF0EDF2B33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{590E5BD1-4AB4-416A-A76C-28A0E0639053}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A90-4D6C-9152-5CF0EDF2B33A}"/>
                </c:ext>
              </c:extLst>
            </c:dLbl>
            <c:dLbl>
              <c:idx val="23"/>
              <c:tx>
                <c:strRef>
                  <c:f>Daten_Diagramme!$D$37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{75BED369-786E-48F6-BDA7-9F5D61FDF9E1}</c15:txfldGUID>
                      <c15:f>Daten_Diagramme!$D$37</c15:f>
                      <c15:dlblFieldTableCache>
                        <c:ptCount val="1"/>
                        <c:pt idx="0">
                          <c:v>1.4</c:v>
                        </c:pt>
                      </c15:dlblFieldTableCache>
                    </c15:dlblFTEntry>
                  </c15:dlblFieldTable>
                  <c15:showDataLabelsRange val="0"/>
                </c:ext>
                <c:ext xmlns:c16="http://schemas.microsoft.com/office/drawing/2014/chart" uri="{C3380CC4-5D6E-409C-BE32-E72D297353CC}">
                  <c16:uniqueId val="{00000017-6A90-4D6C-9152-5CF0EDF2B33A}"/>
                </c:ext>
              </c:extLst>
            </c:dLbl>
            <c:dLbl>
              <c:idx val="24"/>
              <c:layout>
                <c:manualLayout>
                  <c:x val="4.7769028871392123E-3"/>
                  <c:y val="-4.6876052205785108E-5"/>
                </c:manualLayout>
              </c:layout>
              <c:tx>
                <c:strRef>
                  <c:f>Daten_Diagramme!$D$38</c:f>
                  <c:strCache>
                    <c:ptCount val="1"/>
                    <c:pt idx="0">
                      <c:v>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{D41AA0C4-3D91-4623-A6E0-8AA1B73B339F}</c15:txfldGUID>
                      <c15:f>Daten_Diagramme!$D$38</c15:f>
                      <c15:dlblFieldTableCache>
                        <c:ptCount val="1"/>
                        <c:pt idx="0">
                          <c:v>1.3</c:v>
                        </c:pt>
                      </c15:dlblFieldTableCache>
                    </c15:dlblFTEntry>
                  </c15:dlblFieldTable>
                  <c15:showDataLabelsRange val="0"/>
                </c:ext>
                <c:ext xmlns:c16="http://schemas.microsoft.com/office/drawing/2014/chart" uri="{C3380CC4-5D6E-409C-BE32-E72D297353CC}">
                  <c16:uniqueId val="{00000018-6A90-4D6C-9152-5CF0EDF2B33A}"/>
                </c:ext>
              </c:extLst>
            </c:dLbl>
            <c:dLbl>
              <c:idx val="25"/>
              <c:tx>
                <c:strRef>
                  <c:f>Daten_Diagramme!$D$39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{381D55F4-EA3E-4FFF-8C47-1FF80EDFC2A6}</c15:txfldGUID>
                      <c15:f>Daten_Diagramme!$D$39</c15:f>
                      <c15:dlblFieldTableCache>
                        <c:ptCount val="1"/>
                        <c:pt idx="0">
                          <c:v>2.2</c:v>
                        </c:pt>
                      </c15:dlblFieldTableCache>
                    </c15:dlblFTEntry>
                  </c15:dlblFieldTable>
                  <c15:showDataLabelsRange val="0"/>
                </c:ext>
                <c:ext xmlns:c16="http://schemas.microsoft.com/office/drawing/2014/chart" uri="{C3380CC4-5D6E-409C-BE32-E72D297353CC}">
                  <c16:uniqueId val="{00000019-6A90-4D6C-9152-5CF0EDF2B33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{23117619-CA62-4805-ADC1-0BCB81991AD7}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A90-4D6C-9152-5CF0EDF2B33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{C4CE6324-295D-4D9A-990A-4A70F5F932DD}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A90-4D6C-9152-5CF0EDF2B33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{18A20F76-B869-49C7-AC2C-3A2E6F32F366}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A90-4D6C-9152-5CF0EDF2B33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{A7A79CB0-3898-4FA2-84C9-ABB294DC3267}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A90-4D6C-9152-5CF0EDF2B33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{C8B63E97-A326-4350-82AE-2EBEE50FEC28}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A90-4D6C-9152-5CF0EDF2B33A}"/>
                </c:ext>
              </c:extLst>
            </c:dLbl>
            <c:dLbl>
              <c:idx val="31"/>
              <c:tx>
                <c:strRef>
                  <c:f>Daten_Diagramme!$D$45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{B0DADE30-356B-47A7-8608-4FDE36675E4F}</c15:txfldGUID>
                      <c15:f>Daten_Diagramme!$D$45</c15:f>
                      <c15:dlblFieldTableCache>
                        <c:ptCount val="1"/>
                        <c:pt idx="0">
                          <c:v>2.2</c:v>
                        </c:pt>
                      </c15:dlblFieldTableCache>
                    </c15:dlblFTEntry>
                  </c15:dlblFieldTable>
                  <c15:showDataLabelsRange val="0"/>
                </c:ext>
                <c:ext xmlns:c16="http://schemas.microsoft.com/office/drawing/2014/chart" uri="{C3380CC4-5D6E-409C-BE32-E72D297353CC}">
                  <c16:uniqueId val="{0000001F-6A90-4D6C-9152-5CF0EDF2B33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1.9625987595391905</c:v>
                </c:pt>
                <c:pt idx="1">
                  <c:v>1.3550135501355014</c:v>
                </c:pt>
                <c:pt idx="2">
                  <c:v>3.1024026125495685</c:v>
                </c:pt>
                <c:pt idx="3">
                  <c:v>-0.52743759257252265</c:v>
                </c:pt>
                <c:pt idx="4">
                  <c:v>-1.2048192771084338</c:v>
                </c:pt>
                <c:pt idx="5">
                  <c:v>-0.90262890669073681</c:v>
                </c:pt>
                <c:pt idx="6">
                  <c:v>-0.10284538909838875</c:v>
                </c:pt>
                <c:pt idx="7">
                  <c:v>4.8557181394588405</c:v>
                </c:pt>
                <c:pt idx="8">
                  <c:v>5.7513132165177713E-2</c:v>
                </c:pt>
                <c:pt idx="9">
                  <c:v>3.7595559744475859</c:v>
                </c:pt>
                <c:pt idx="10">
                  <c:v>-1.8724816307181797</c:v>
                </c:pt>
                <c:pt idx="11">
                  <c:v>2.876984126984127</c:v>
                </c:pt>
                <c:pt idx="12">
                  <c:v>-3.1558814153649983</c:v>
                </c:pt>
                <c:pt idx="13">
                  <c:v>0.96709517631796205</c:v>
                </c:pt>
                <c:pt idx="14">
                  <c:v>3.117408906882591</c:v>
                </c:pt>
                <c:pt idx="15">
                  <c:v>4.8223350253807107</c:v>
                </c:pt>
                <c:pt idx="16">
                  <c:v>5.3139668762731379E-2</c:v>
                </c:pt>
                <c:pt idx="17">
                  <c:v>3.9931367961316488</c:v>
                </c:pt>
                <c:pt idx="18">
                  <c:v>3.6930116019391033</c:v>
                </c:pt>
                <c:pt idx="19">
                  <c:v>3.5556479700577013</c:v>
                </c:pt>
                <c:pt idx="20">
                  <c:v>6.3621771486940029</c:v>
                </c:pt>
                <c:pt idx="21">
                  <c:v>0</c:v>
                </c:pt>
                <c:pt idx="23">
                  <c:v>1.3550135501355014</c:v>
                </c:pt>
                <c:pt idx="24">
                  <c:v>1.3144498993235447</c:v>
                </c:pt>
                <c:pt idx="25">
                  <c:v>2.1939586645469</c:v>
                </c:pt>
              </c:numCache>
            </c:numRef>
          </c:val>
          <c:extLst>
            <c:ext xmlns:c16="http://schemas.microsoft.com/office/drawing/2014/chart" uri="{C3380CC4-5D6E-409C-BE32-E72D297353CC}">
              <c16:uniqueId val="{00000020-6A90-4D6C-9152-5CF0EDF2B33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{92C0564A-58C1-4CB1-8664-23294B5491B7}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A90-4D6C-9152-5CF0EDF2B33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{A8C70EB3-3641-4BB8-A5CE-F687FF281F39}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A90-4D6C-9152-5CF0EDF2B33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{6F4F8197-1759-4018-BC62-4E9813AA9429}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A90-4D6C-9152-5CF0EDF2B33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{25212EE9-8F24-418F-BA4F-C3D3B3E456BF}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A90-4D6C-9152-5CF0EDF2B33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{D09A1928-130C-48F2-A413-572F8518844B}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A90-4D6C-9152-5CF0EDF2B33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{0CDD46F9-7264-4F8E-9BCD-5F3AEBAE32FF}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A90-4D6C-9152-5CF0EDF2B33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{52EF7E9A-40B3-4AAB-9613-24ED4EEED647}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A90-4D6C-9152-5CF0EDF2B33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{141D4DCB-C5F7-43C7-A79B-30E0C009D8BE}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A90-4D6C-9152-5CF0EDF2B33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{70F8D626-3010-4581-BC65-F9D85E297AAC}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A90-4D6C-9152-5CF0EDF2B33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{C728F74E-C7CB-4E7B-9715-B559C61C0106}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A90-4D6C-9152-5CF0EDF2B33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{D22C3CAF-CD2C-4C10-979C-C1725BB26A96}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A90-4D6C-9152-5CF0EDF2B33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{49C40B04-68DD-45EC-B52E-4D68077E4CC8}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A90-4D6C-9152-5CF0EDF2B33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{094881B5-79EA-4BB2-8319-3EBDEFCE1BDB}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A90-4D6C-9152-5CF0EDF2B33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{43745B54-9ECE-40B9-B6EC-3B60E5C6DC8D}</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A90-4D6C-9152-5CF0EDF2B33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{46602F18-79EA-4DE2-AC46-64DEE1D9FF3A}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A90-4D6C-9152-5CF0EDF2B33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{D535DC1A-24A8-48A4-A9A6-1BDCCD277A1C}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A90-4D6C-9152-5CF0EDF2B33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{147B6910-2C1D-44A7-8973-4C562C7EFAE9}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A90-4D6C-9152-5CF0EDF2B33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{37EAB8B7-6BA3-4173-BBD1-162847BA8212}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A90-4D6C-9152-5CF0EDF2B33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{F09C6521-171C-419A-A9FF-800138F6ACBD}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A90-4D6C-9152-5CF0EDF2B33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{06A1D072-09A7-4777-A178-697CB7817E32}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A90-4D6C-9152-5CF0EDF2B33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{37AD2AAE-9D24-4330-AEDF-66967464DC21}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A90-4D6C-9152-5CF0EDF2B33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{88A4DAE0-C9F8-499B-B979-DCE12E9EDEDE}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A90-4D6C-9152-5CF0EDF2B33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{02EAE5A2-E5F5-418B-9E7D-6FBBB65BAC0F}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A90-4D6C-9152-5CF0EDF2B33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{EFB9AB0A-BA6F-459F-A0BB-A3360B225DED}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A90-4D6C-9152-5CF0EDF2B33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{77FFDB65-EDEE-41F0-8837-CABA0AA09B3D}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A90-4D6C-9152-5CF0EDF2B33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{7A38D9A6-3CAD-42D7-A236-2FBC08CC806A}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A90-4D6C-9152-5CF0EDF2B33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{F2557413-F4E3-44C6-A2C5-4B7F9191A21A}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A90-4D6C-9152-5CF0EDF2B33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{B80BDEB1-6547-431E-AF57-504081089163}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A90-4D6C-9152-5CF0EDF2B33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{29BC6916-3A6D-4375-B139-3454ED5B8574}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A90-4D6C-9152-5CF0EDF2B33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{C8C95FF8-D373-48F4-B159-70DE7AD19CEA}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A90-4D6C-9152-5CF0EDF2B33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{A4337DC2-BDF8-4EA0-BF58-0C240FAED60C}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A90-4D6C-9152-5CF0EDF2B33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{8524E80E-04B8-4B37-9F6E-757B9A88D18F}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A90-4D6C-9152-5CF0EDF2B33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A90-4D6C-9152-5CF0EDF2B33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A90-4D6C-9152-5CF0EDF2B33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{8C2E7CCB-12CA-429A-90E2-62284CF1A695}</c15:txfldGUID>
                      <c15:f>Daten_Diagramme!$E$14</c15:f>
                      <c15:dlblFieldTableCache>
                        <c:ptCount val="1"/>
                        <c:pt idx="0">
                          <c:v>-3.9</c:v>
                        </c:pt>
                      </c15:dlblFieldTableCache>
                    </c15:dlblFTEntry>
                  </c15:dlblFieldTable>
                  <c15:showDataLabelsRange val="0"/>
                </c:ext>
                <c:ext xmlns:c16="http://schemas.microsoft.com/office/drawing/2014/chart" uri="{C3380CC4-5D6E-409C-BE32-E72D297353CC}">
                  <c16:uniqueId val="{00000000-58EA-4731-9216-EBA659C11503}"/>
                </c:ext>
              </c:extLst>
            </c:dLbl>
            <c:dLbl>
              <c:idx val="1"/>
              <c:tx>
                <c:strRef>
                  <c:f>Daten_Diagramme!$E$15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{5C409DAB-C86E-4184-B15D-85CBABC30C1E}</c15:txfldGUID>
                      <c15:f>Daten_Diagramme!$E$15</c15:f>
                      <c15:dlblFieldTableCache>
                        <c:ptCount val="1"/>
                        <c:pt idx="0">
                          <c:v>0.0</c:v>
                        </c:pt>
                      </c15:dlblFieldTableCache>
                    </c15:dlblFTEntry>
                  </c15:dlblFieldTable>
                  <c15:showDataLabelsRange val="0"/>
                </c:ext>
                <c:ext xmlns:c16="http://schemas.microsoft.com/office/drawing/2014/chart" uri="{C3380CC4-5D6E-409C-BE32-E72D297353CC}">
                  <c16:uniqueId val="{00000001-58EA-4731-9216-EBA659C11503}"/>
                </c:ext>
              </c:extLst>
            </c:dLbl>
            <c:dLbl>
              <c:idx val="2"/>
              <c:tx>
                <c:strRef>
                  <c:f>Daten_Diagramme!$E$16</c:f>
                  <c:strCache>
                    <c:ptCount val="1"/>
                    <c:pt idx="0">
                      <c:v>16.9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{5DB797DA-850B-49E7-BDB1-B248431AD743}</c15:txfldGUID>
                      <c15:f>Daten_Diagramme!$E$16</c15:f>
                      <c15:dlblFieldTableCache>
                        <c:ptCount val="1"/>
                        <c:pt idx="0">
                          <c:v>16.9</c:v>
                        </c:pt>
                      </c15:dlblFieldTableCache>
                    </c15:dlblFTEntry>
                  </c15:dlblFieldTable>
                  <c15:showDataLabelsRange val="0"/>
                </c:ext>
                <c:ext xmlns:c16="http://schemas.microsoft.com/office/drawing/2014/chart" uri="{C3380CC4-5D6E-409C-BE32-E72D297353CC}">
                  <c16:uniqueId val="{00000002-58EA-4731-9216-EBA659C11503}"/>
                </c:ext>
              </c:extLst>
            </c:dLbl>
            <c:dLbl>
              <c:idx val="3"/>
              <c:tx>
                <c:strRef>
                  <c:f>Daten_Diagramme!$E$17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{319D9D17-BBC8-4E85-9A20-7650BCC488DB}</c15:txfldGUID>
                      <c15:f>Daten_Diagramme!$E$17</c15:f>
                      <c15:dlblFieldTableCache>
                        <c:ptCount val="1"/>
                        <c:pt idx="0">
                          <c:v>-4.6</c:v>
                        </c:pt>
                      </c15:dlblFieldTableCache>
                    </c15:dlblFTEntry>
                  </c15:dlblFieldTable>
                  <c15:showDataLabelsRange val="0"/>
                </c:ext>
                <c:ext xmlns:c16="http://schemas.microsoft.com/office/drawing/2014/chart" uri="{C3380CC4-5D6E-409C-BE32-E72D297353CC}">
                  <c16:uniqueId val="{00000003-58EA-4731-9216-EBA659C11503}"/>
                </c:ext>
              </c:extLst>
            </c:dLbl>
            <c:dLbl>
              <c:idx val="4"/>
              <c:tx>
                <c:strRef>
                  <c:f>Daten_Diagramme!$E$18</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{5D2F8E2E-8B2D-4D41-B9AF-EA2EC4442E1B}</c15:txfldGUID>
                      <c15:f>Daten_Diagramme!$E$18</c15:f>
                      <c15:dlblFieldTableCache>
                        <c:ptCount val="1"/>
                        <c:pt idx="0">
                          <c:v>-8.5</c:v>
                        </c:pt>
                      </c15:dlblFieldTableCache>
                    </c15:dlblFTEntry>
                  </c15:dlblFieldTable>
                  <c15:showDataLabelsRange val="0"/>
                </c:ext>
                <c:ext xmlns:c16="http://schemas.microsoft.com/office/drawing/2014/chart" uri="{C3380CC4-5D6E-409C-BE32-E72D297353CC}">
                  <c16:uniqueId val="{00000004-58EA-4731-9216-EBA659C11503}"/>
                </c:ext>
              </c:extLst>
            </c:dLbl>
            <c:dLbl>
              <c:idx val="5"/>
              <c:tx>
                <c:strRef>
                  <c:f>Daten_Diagramme!$E$19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{16EB62B6-A7C4-49C6-875D-46A30BABD5E3}</c15:txfldGUID>
                      <c15:f>Daten_Diagramme!$E$19</c15:f>
                      <c15:dlblFieldTableCache>
                        <c:ptCount val="1"/>
                        <c:pt idx="0">
                          <c:v>-2.3</c:v>
                        </c:pt>
                      </c15:dlblFieldTableCache>
                    </c15:dlblFTEntry>
                  </c15:dlblFieldTable>
                  <c15:showDataLabelsRange val="0"/>
                </c:ext>
                <c:ext xmlns:c16="http://schemas.microsoft.com/office/drawing/2014/chart" uri="{C3380CC4-5D6E-409C-BE32-E72D297353CC}">
                  <c16:uniqueId val="{00000005-58EA-4731-9216-EBA659C11503}"/>
                </c:ext>
              </c:extLst>
            </c:dLbl>
            <c:dLbl>
              <c:idx val="6"/>
              <c:tx>
                <c:strRef>
                  <c:f>Daten_Diagramme!$E$20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{8EC3A68B-5334-4C45-8B9D-A54831E5C82D}</c15:txfldGUID>
                      <c15:f>Daten_Diagramme!$E$20</c15:f>
                      <c15:dlblFieldTableCache>
                        <c:ptCount val="1"/>
                        <c:pt idx="0">
                          <c:v>-3.0</c:v>
                        </c:pt>
                      </c15:dlblFieldTableCache>
                    </c15:dlblFTEntry>
                  </c15:dlblFieldTable>
                  <c15:showDataLabelsRange val="0"/>
                </c:ext>
                <c:ext xmlns:c16="http://schemas.microsoft.com/office/drawing/2014/chart" uri="{C3380CC4-5D6E-409C-BE32-E72D297353CC}">
                  <c16:uniqueId val="{00000006-58EA-4731-9216-EBA659C11503}"/>
                </c:ext>
              </c:extLst>
            </c:dLbl>
            <c:dLbl>
              <c:idx val="7"/>
              <c:tx>
                <c:strRef>
                  <c:f>Daten_Diagramme!$E$21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{E8D5F915-49D6-4F49-8F5F-3CE9D74F7C08}</c15:txfldGUID>
                      <c15:f>Daten_Diagramme!$E$21</c15:f>
                      <c15:dlblFieldTableCache>
                        <c:ptCount val="1"/>
                        <c:pt idx="0">
                          <c:v>-0.4</c:v>
                        </c:pt>
                      </c15:dlblFieldTableCache>
                    </c15:dlblFTEntry>
                  </c15:dlblFieldTable>
                  <c15:showDataLabelsRange val="0"/>
                </c:ext>
                <c:ext xmlns:c16="http://schemas.microsoft.com/office/drawing/2014/chart" uri="{C3380CC4-5D6E-409C-BE32-E72D297353CC}">
                  <c16:uniqueId val="{00000007-58EA-4731-9216-EBA659C11503}"/>
                </c:ext>
              </c:extLst>
            </c:dLbl>
            <c:dLbl>
              <c:idx val="8"/>
              <c:tx>
                <c:strRef>
                  <c:f>Daten_Diagramme!$E$22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{73557B75-585E-4842-9D15-D9FC7713CAC2}</c15:txfldGUID>
                      <c15:f>Daten_Diagramme!$E$22</c15:f>
                      <c15:dlblFieldTableCache>
                        <c:ptCount val="1"/>
                        <c:pt idx="0">
                          <c:v>-0.7</c:v>
                        </c:pt>
                      </c15:dlblFieldTableCache>
                    </c15:dlblFTEntry>
                  </c15:dlblFieldTable>
                  <c15:showDataLabelsRange val="0"/>
                </c:ext>
                <c:ext xmlns:c16="http://schemas.microsoft.com/office/drawing/2014/chart" uri="{C3380CC4-5D6E-409C-BE32-E72D297353CC}">
                  <c16:uniqueId val="{00000008-58EA-4731-9216-EBA659C11503}"/>
                </c:ext>
              </c:extLst>
            </c:dLbl>
            <c:dLbl>
              <c:idx val="9"/>
              <c:tx>
                <c:strRef>
                  <c:f>Daten_Diagramme!$E$23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{754306D8-BB2B-4495-A3D1-69A1D08E771F}</c15:txfldGUID>
                      <c15:f>Daten_Diagramme!$E$23</c15:f>
                      <c15:dlblFieldTableCache>
                        <c:ptCount val="1"/>
                        <c:pt idx="0">
                          <c:v>-1.8</c:v>
                        </c:pt>
                      </c15:dlblFieldTableCache>
                    </c15:dlblFTEntry>
                  </c15:dlblFieldTable>
                  <c15:showDataLabelsRange val="0"/>
                </c:ext>
                <c:ext xmlns:c16="http://schemas.microsoft.com/office/drawing/2014/chart" uri="{C3380CC4-5D6E-409C-BE32-E72D297353CC}">
                  <c16:uniqueId val="{00000009-58EA-4731-9216-EBA659C11503}"/>
                </c:ext>
              </c:extLst>
            </c:dLbl>
            <c:dLbl>
              <c:idx val="10"/>
              <c:tx>
                <c:strRef>
                  <c:f>Daten_Diagramme!$E$24</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{036FD92A-6A2C-4EAD-9A03-B30C50D13ADF}</c15:txfldGUID>
                      <c15:f>Daten_Diagramme!$E$24</c15:f>
                      <c15:dlblFieldTableCache>
                        <c:ptCount val="1"/>
                        <c:pt idx="0">
                          <c:v>-12.0</c:v>
                        </c:pt>
                      </c15:dlblFieldTableCache>
                    </c15:dlblFTEntry>
                  </c15:dlblFieldTable>
                  <c15:showDataLabelsRange val="0"/>
                </c:ext>
                <c:ext xmlns:c16="http://schemas.microsoft.com/office/drawing/2014/chart" uri="{C3380CC4-5D6E-409C-BE32-E72D297353CC}">
                  <c16:uniqueId val="{0000000A-58EA-4731-9216-EBA659C11503}"/>
                </c:ext>
              </c:extLst>
            </c:dLbl>
            <c:dLbl>
              <c:idx val="11"/>
              <c:tx>
                <c:strRef>
                  <c:f>Daten_Diagramme!$E$25</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{696C3E67-9F5B-4BCC-89A0-D83EDCD387C8}</c15:txfldGUID>
                      <c15:f>Daten_Diagramme!$E$25</c15:f>
                      <c15:dlblFieldTableCache>
                        <c:ptCount val="1"/>
                        <c:pt idx="0">
                          <c:v>-5.2</c:v>
                        </c:pt>
                      </c15:dlblFieldTableCache>
                    </c15:dlblFTEntry>
                  </c15:dlblFieldTable>
                  <c15:showDataLabelsRange val="0"/>
                </c:ext>
                <c:ext xmlns:c16="http://schemas.microsoft.com/office/drawing/2014/chart" uri="{C3380CC4-5D6E-409C-BE32-E72D297353CC}">
                  <c16:uniqueId val="{0000000B-58EA-4731-9216-EBA659C11503}"/>
                </c:ext>
              </c:extLst>
            </c:dLbl>
            <c:dLbl>
              <c:idx val="12"/>
              <c:tx>
                <c:strRef>
                  <c:f>Daten_Diagramme!$E$26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{55FCA28F-1B09-46FA-8303-F41A262C5486}</c15:txfldGUID>
                      <c15:f>Daten_Diagramme!$E$26</c15:f>
                      <c15:dlblFieldTableCache>
                        <c:ptCount val="1"/>
                        <c:pt idx="0">
                          <c:v>0.8</c:v>
                        </c:pt>
                      </c15:dlblFieldTableCache>
                    </c15:dlblFTEntry>
                  </c15:dlblFieldTable>
                  <c15:showDataLabelsRange val="0"/>
                </c:ext>
                <c:ext xmlns:c16="http://schemas.microsoft.com/office/drawing/2014/chart" uri="{C3380CC4-5D6E-409C-BE32-E72D297353CC}">
                  <c16:uniqueId val="{0000000C-58EA-4731-9216-EBA659C11503}"/>
                </c:ext>
              </c:extLst>
            </c:dLbl>
            <c:dLbl>
              <c:idx val="13"/>
              <c:tx>
                <c:strRef>
                  <c:f>Daten_Diagramme!$E$27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{DE8C228A-047E-4CA9-B3C8-7BCFFC970E8B}</c15:txfldGUID>
                      <c15:f>Daten_Diagramme!$E$27</c15:f>
                      <c15:dlblFieldTableCache>
                        <c:ptCount val="1"/>
                        <c:pt idx="0">
                          <c:v>-3.7</c:v>
                        </c:pt>
                      </c15:dlblFieldTableCache>
                    </c15:dlblFTEntry>
                  </c15:dlblFieldTable>
                  <c15:showDataLabelsRange val="0"/>
                </c:ext>
                <c:ext xmlns:c16="http://schemas.microsoft.com/office/drawing/2014/chart" uri="{C3380CC4-5D6E-409C-BE32-E72D297353CC}">
                  <c16:uniqueId val="{0000000D-58EA-4731-9216-EBA659C11503}"/>
                </c:ext>
              </c:extLst>
            </c:dLbl>
            <c:dLbl>
              <c:idx val="14"/>
              <c:tx>
                <c:strRef>
                  <c:f>Daten_Diagramme!$E$28</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{F857B201-6A72-4337-9709-11D0EBB65D2A}</c15:txfldGUID>
                      <c15:f>Daten_Diagramme!$E$28</c15:f>
                      <c15:dlblFieldTableCache>
                        <c:ptCount val="1"/>
                        <c:pt idx="0">
                          <c:v>-8.0</c:v>
                        </c:pt>
                      </c15:dlblFieldTableCache>
                    </c15:dlblFTEntry>
                  </c15:dlblFieldTable>
                  <c15:showDataLabelsRange val="0"/>
                </c:ext>
                <c:ext xmlns:c16="http://schemas.microsoft.com/office/drawing/2014/chart" uri="{C3380CC4-5D6E-409C-BE32-E72D297353CC}">
                  <c16:uniqueId val="{0000000E-58EA-4731-9216-EBA659C11503}"/>
                </c:ext>
              </c:extLst>
            </c:dLbl>
            <c:dLbl>
              <c:idx val="15"/>
              <c:tx>
                <c:strRef>
                  <c:f>Daten_Diagramme!$E$29</c:f>
                  <c:strCache>
                    <c:ptCount val="1"/>
                    <c:pt idx="0">
                      <c:v>-18.1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{FF40D221-D660-4585-AAAB-4369BCC25E87}</c15:txfldGUID>
                      <c15:f>Daten_Diagramme!$E$29</c15:f>
                      <c15:dlblFieldTableCache>
                        <c:ptCount val="1"/>
                        <c:pt idx="0">
                          <c:v>-18.1</c:v>
                        </c:pt>
                      </c15:dlblFieldTableCache>
                    </c15:dlblFTEntry>
                  </c15:dlblFieldTable>
                  <c15:showDataLabelsRange val="0"/>
                </c:ext>
                <c:ext xmlns:c16="http://schemas.microsoft.com/office/drawing/2014/chart" uri="{C3380CC4-5D6E-409C-BE32-E72D297353CC}">
                  <c16:uniqueId val="{0000000F-58EA-4731-9216-EBA659C11503}"/>
                </c:ext>
              </c:extLst>
            </c:dLbl>
            <c:dLbl>
              <c:idx val="16"/>
              <c:tx>
                <c:strRef>
                  <c:f>Daten_Diagramme!$E$30</c:f>
                  <c:strCache>
                    <c:ptCount val="1"/>
                    <c:pt idx="0">
                      <c:v>-22.3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{41765F22-BCC7-49E7-9607-ACB1B6274287}</c15:txfldGUID>
                      <c15:f>Daten_Diagramme!$E$30</c15:f>
                      <c15:dlblFieldTableCache>
                        <c:ptCount val="1"/>
                        <c:pt idx="0">
                          <c:v>-22.3</c:v>
                        </c:pt>
                      </c15:dlblFieldTableCache>
                    </c15:dlblFTEntry>
                  </c15:dlblFieldTable>
                  <c15:showDataLabelsRange val="0"/>
                </c:ext>
                <c:ext xmlns:c16="http://schemas.microsoft.com/office/drawing/2014/chart" uri="{C3380CC4-5D6E-409C-BE32-E72D297353CC}">
                  <c16:uniqueId val="{00000010-58EA-4731-9216-EBA659C11503}"/>
                </c:ext>
              </c:extLst>
            </c:dLbl>
            <c:dLbl>
              <c:idx val="17"/>
              <c:tx>
                <c:strRef>
                  <c:f>Daten_Diagramme!$E$31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{823DFB2A-FEAB-4DBA-91B8-0D9C9DDD3BC1}</c15:txfldGUID>
                      <c15:f>Daten_Diagramme!$E$31</c15:f>
                      <c15:dlblFieldTableCache>
                        <c:ptCount val="1"/>
                        <c:pt idx="0">
                          <c:v>0.8</c:v>
                        </c:pt>
                      </c15:dlblFieldTableCache>
                    </c15:dlblFTEntry>
                  </c15:dlblFieldTable>
                  <c15:showDataLabelsRange val="0"/>
                </c:ext>
                <c:ext xmlns:c16="http://schemas.microsoft.com/office/drawing/2014/chart" uri="{C3380CC4-5D6E-409C-BE32-E72D297353CC}">
                  <c16:uniqueId val="{00000011-58EA-4731-9216-EBA659C11503}"/>
                </c:ext>
              </c:extLst>
            </c:dLbl>
            <c:dLbl>
              <c:idx val="18"/>
              <c:tx>
                <c:strRef>
                  <c:f>Daten_Diagramme!$E$32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{082B2DCF-A11E-472E-B9F1-CC1DCE18C7B1}</c15:txfldGUID>
                      <c15:f>Daten_Diagramme!$E$32</c15:f>
                      <c15:dlblFieldTableCache>
                        <c:ptCount val="1"/>
                        <c:pt idx="0">
                          <c:v>-0.4</c:v>
                        </c:pt>
                      </c15:dlblFieldTableCache>
                    </c15:dlblFTEntry>
                  </c15:dlblFieldTable>
                  <c15:showDataLabelsRange val="0"/>
                </c:ext>
                <c:ext xmlns:c16="http://schemas.microsoft.com/office/drawing/2014/chart" uri="{C3380CC4-5D6E-409C-BE32-E72D297353CC}">
                  <c16:uniqueId val="{00000012-58EA-4731-9216-EBA659C11503}"/>
                </c:ext>
              </c:extLst>
            </c:dLbl>
            <c:dLbl>
              <c:idx val="19"/>
              <c:tx>
                <c:strRef>
                  <c:f>Daten_Diagramme!$E$33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{8DC7A52D-87A2-4080-9650-CF7F0177B87E}</c15:txfldGUID>
                      <c15:f>Daten_Diagramme!$E$33</c15:f>
                      <c15:dlblFieldTableCache>
                        <c:ptCount val="1"/>
                        <c:pt idx="0">
                          <c:v>-1.5</c:v>
                        </c:pt>
                      </c15:dlblFieldTableCache>
                    </c15:dlblFTEntry>
                  </c15:dlblFieldTable>
                  <c15:showDataLabelsRange val="0"/>
                </c:ext>
                <c:ext xmlns:c16="http://schemas.microsoft.com/office/drawing/2014/chart" uri="{C3380CC4-5D6E-409C-BE32-E72D297353CC}">
                  <c16:uniqueId val="{00000013-58EA-4731-9216-EBA659C11503}"/>
                </c:ext>
              </c:extLst>
            </c:dLbl>
            <c:dLbl>
              <c:idx val="20"/>
              <c:tx>
                <c:strRef>
                  <c:f>Daten_Diagramme!$E$34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{9EC42F43-B805-4C6D-A51F-2021ED767DD2}</c15:txfldGUID>
                      <c15:f>Daten_Diagramme!$E$34</c15:f>
                      <c15:dlblFieldTableCache>
                        <c:ptCount val="1"/>
                        <c:pt idx="0">
                          <c:v>-3.6</c:v>
                        </c:pt>
                      </c15:dlblFieldTableCache>
                    </c15:dlblFTEntry>
                  </c15:dlblFieldTable>
                  <c15:showDataLabelsRange val="0"/>
                </c:ext>
                <c:ext xmlns:c16="http://schemas.microsoft.com/office/drawing/2014/chart" uri="{C3380CC4-5D6E-409C-BE32-E72D297353CC}">
                  <c16:uniqueId val="{00000014-58EA-4731-9216-EBA659C11503}"/>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{1FFC6836-2EE5-4873-97D8-4B66E08DF853}</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58EA-4731-9216-EBA659C1150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{9569B1B0-717C-4106-AA83-F62B2621FC64}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8EA-4731-9216-EBA659C11503}"/>
                </c:ext>
              </c:extLst>
            </c:dLbl>
            <c:dLbl>
              <c:idx val="23"/>
              <c:tx>
                <c:strRef>
                  <c:f>Daten_Diagramme!$E$37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{B9FE7496-0D3C-4B1E-8911-7CD0FEDC0F88}</c15:txfldGUID>
                      <c15:f>Daten_Diagramme!$E$37</c15:f>
                      <c15:dlblFieldTableCache>
                        <c:ptCount val="1"/>
                        <c:pt idx="0">
                          <c:v>0.0</c:v>
                        </c:pt>
                      </c15:dlblFieldTableCache>
                    </c15:dlblFTEntry>
                  </c15:dlblFieldTable>
                  <c15:showDataLabelsRange val="0"/>
                </c:ext>
                <c:ext xmlns:c16="http://schemas.microsoft.com/office/drawing/2014/chart" uri="{C3380CC4-5D6E-409C-BE32-E72D297353CC}">
                  <c16:uniqueId val="{00000017-58EA-4731-9216-EBA659C11503}"/>
                </c:ext>
              </c:extLst>
            </c:dLbl>
            <c:dLbl>
              <c:idx val="24"/>
              <c:tx>
                <c:strRef>
                  <c:f>Daten_Diagramme!$E$38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{D564231F-707B-4D15-8333-D548A10298A4}</c15:txfldGUID>
                      <c15:f>Daten_Diagramme!$E$38</c15:f>
                      <c15:dlblFieldTableCache>
                        <c:ptCount val="1"/>
                        <c:pt idx="0">
                          <c:v>-1.8</c:v>
                        </c:pt>
                      </c15:dlblFieldTableCache>
                    </c15:dlblFTEntry>
                  </c15:dlblFieldTable>
                  <c15:showDataLabelsRange val="0"/>
                </c:ext>
                <c:ext xmlns:c16="http://schemas.microsoft.com/office/drawing/2014/chart" uri="{C3380CC4-5D6E-409C-BE32-E72D297353CC}">
                  <c16:uniqueId val="{00000018-58EA-4731-9216-EBA659C11503}"/>
                </c:ext>
              </c:extLst>
            </c:dLbl>
            <c:dLbl>
              <c:idx val="25"/>
              <c:tx>
                <c:strRef>
                  <c:f>Daten_Diagramme!$E$39</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{1B89B8B1-C73B-4CFD-861B-1CB3B6E4339C}</c15:txfldGUID>
                      <c15:f>Daten_Diagramme!$E$39</c15:f>
                      <c15:dlblFieldTableCache>
                        <c:ptCount val="1"/>
                        <c:pt idx="0">
                          <c:v>-4.2</c:v>
                        </c:pt>
                      </c15:dlblFieldTableCache>
                    </c15:dlblFTEntry>
                  </c15:dlblFieldTable>
                  <c15:showDataLabelsRange val="0"/>
                </c:ext>
                <c:ext xmlns:c16="http://schemas.microsoft.com/office/drawing/2014/chart" uri="{C3380CC4-5D6E-409C-BE32-E72D297353CC}">
                  <c16:uniqueId val="{00000019-58EA-4731-9216-EBA659C1150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{0DAD5F07-90E7-4533-AFB3-0494AF677683}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8EA-4731-9216-EBA659C1150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{D59F2424-EE1D-45E3-8EBB-8AD8B434F4D6}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8EA-4731-9216-EBA659C1150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{6E0CB1BF-11FA-4ACE-9BDB-C07A8931761A}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8EA-4731-9216-EBA659C1150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{C37A11AC-849A-4C26-ACD5-E6EB7F4AFD81}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8EA-4731-9216-EBA659C1150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{1EE4B93C-7D72-45BA-BC9C-1AB3E1EF49CF}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8EA-4731-9216-EBA659C11503}"/>
                </c:ext>
              </c:extLst>
            </c:dLbl>
            <c:dLbl>
              <c:idx val="31"/>
              <c:tx>
                <c:strRef>
                  <c:f>Daten_Diagramme!$E$45</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{C96F31D9-8AA3-438F-9445-208F4BAF8063}</c15:txfldGUID>
                      <c15:f>Daten_Diagramme!$E$45</c15:f>
                      <c15:dlblFieldTableCache>
                        <c:ptCount val="1"/>
                        <c:pt idx="0">
                          <c:v>-4.2</c:v>
                        </c:pt>
                      </c15:dlblFieldTableCache>
                    </c15:dlblFTEntry>
                  </c15:dlblFieldTable>
                  <c15:showDataLabelsRange val="0"/>
                </c:ext>
                <c:ext xmlns:c16="http://schemas.microsoft.com/office/drawing/2014/chart" uri="{C3380CC4-5D6E-409C-BE32-E72D297353CC}">
                  <c16:uniqueId val="{0000001F-58EA-4731-9216-EBA659C1150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-3.8827366652995057</c:v>
                </c:pt>
                <c:pt idx="1">
                  <c:v>0</c:v>
                </c:pt>
                <c:pt idx="2">
                  <c:v>16.923076923076923</c:v>
                </c:pt>
                <c:pt idx="3">
                  <c:v>-4.5603944124897291</c:v>
                </c:pt>
                <c:pt idx="4">
                  <c:v>-8.5180863477246209</c:v>
                </c:pt>
                <c:pt idx="5">
                  <c:v>-2.2598870056497176</c:v>
                </c:pt>
                <c:pt idx="6">
                  <c:v>-2.9585798816568047</c:v>
                </c:pt>
                <c:pt idx="7">
                  <c:v>-0.35826242722794449</c:v>
                </c:pt>
                <c:pt idx="8">
                  <c:v>-0.67326732673267331</c:v>
                </c:pt>
                <c:pt idx="9">
                  <c:v>-1.8294787711425613</c:v>
                </c:pt>
                <c:pt idx="10">
                  <c:v>-11.953449709060681</c:v>
                </c:pt>
                <c:pt idx="11">
                  <c:v>-5.216284987277354</c:v>
                </c:pt>
                <c:pt idx="12">
                  <c:v>0.82135523613963035</c:v>
                </c:pt>
                <c:pt idx="13">
                  <c:v>-3.7252619324796274</c:v>
                </c:pt>
                <c:pt idx="14">
                  <c:v>-7.9552150854449026</c:v>
                </c:pt>
                <c:pt idx="15">
                  <c:v>-18.110236220472441</c:v>
                </c:pt>
                <c:pt idx="16">
                  <c:v>-22.318840579710145</c:v>
                </c:pt>
                <c:pt idx="17">
                  <c:v>0.81799591002044991</c:v>
                </c:pt>
                <c:pt idx="18">
                  <c:v>-0.36596523330283626</c:v>
                </c:pt>
                <c:pt idx="19">
                  <c:v>-1.535281960436965</c:v>
                </c:pt>
                <c:pt idx="20">
                  <c:v>-3.5571428571428569</c:v>
                </c:pt>
                <c:pt idx="21">
                  <c:v>0</c:v>
                </c:pt>
                <c:pt idx="23">
                  <c:v>0</c:v>
                </c:pt>
                <c:pt idx="24">
                  <c:v>-1.7688194158782393</c:v>
                </c:pt>
                <c:pt idx="25">
                  <c:v>-4.1552880519083306</c:v>
                </c:pt>
              </c:numCache>
            </c:numRef>
          </c:val>
          <c:extLst>
            <c:ext xmlns:c16="http://schemas.microsoft.com/office/drawing/2014/chart" uri="{C3380CC4-5D6E-409C-BE32-E72D297353CC}">
              <c16:uniqueId val="{00000020-58EA-4731-9216-EBA659C1150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{269B4882-C02F-4727-AA0E-7A1C2AD12337}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8EA-4731-9216-EBA659C1150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{EEDE45DF-B6D6-4892-9F30-5470A8CA34CD}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8EA-4731-9216-EBA659C1150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{C84D27C4-5345-434A-A0CE-E1DDD5BC1385}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8EA-4731-9216-EBA659C1150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{C80AF6CA-6E72-460F-8BCA-568BA7275ABD}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8EA-4731-9216-EBA659C1150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{6A692530-D5ED-41A1-AB75-0438C1A6B752}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8EA-4731-9216-EBA659C1150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{6F24C88F-8C6A-47D1-966A-7B422624948A}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8EA-4731-9216-EBA659C1150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{05CACB5B-0369-4791-8C65-1CD258477D0D}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8EA-4731-9216-EBA659C1150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{2EBEAC6A-C885-49B9-B74B-A129CFB8FA23}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8EA-4731-9216-EBA659C1150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{746B2AD6-0EF8-43C7-9C9A-F0BF56A93961}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8EA-4731-9216-EBA659C1150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{5A4988D6-D8BE-4EBB-9DC8-B398576A8872}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8EA-4731-9216-EBA659C1150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{615BB97C-50E7-42BA-A261-3E81021F021A}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8EA-4731-9216-EBA659C1150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{1824BABD-6DCA-4A09-9A59-272E4B030DFF}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8EA-4731-9216-EBA659C1150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{CE5B0AEF-1396-4295-85FD-B855EDE55922}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8EA-4731-9216-EBA659C1150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{32086EF5-F6EE-4269-BE77-6C1752D60BCF}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8EA-4731-9216-EBA659C1150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{E07D121F-55AA-49AE-A002-40C8FC98AE87}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8EA-4731-9216-EBA659C1150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{239632FA-F450-4AEA-90A2-B76DDF54080D}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8EA-4731-9216-EBA659C1150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{C6A942AD-86F9-42F5-BD20-A6CA2FA6877D}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8EA-4731-9216-EBA659C1150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{F7ABDB78-80DE-4338-ABB8-44121B2E4384}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8EA-4731-9216-EBA659C1150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{68BEBDC7-2ED6-4174-99EF-45D7F7054BED}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8EA-4731-9216-EBA659C1150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{EB719F95-AD26-49C7-BCDE-66B5EF2B53D6}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8EA-4731-9216-EBA659C1150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{0426C1EE-05F3-4CAF-8769-369929916B55}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8EA-4731-9216-EBA659C1150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{BB751C9A-DDAE-4E3C-8CDC-524E71895580}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8EA-4731-9216-EBA659C1150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{D06AFB3F-7372-44E5-A1B2-010D1DEA5F8C}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8EA-4731-9216-EBA659C1150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{C3C49F2F-2FCC-45A5-96E5-DB3241FFBE35}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8EA-4731-9216-EBA659C1150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{68C40075-608F-468E-876E-EE3377D35E90}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8EA-4731-9216-EBA659C1150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{1A120298-8910-44A6-BCE3-65246BA2BF00}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8EA-4731-9216-EBA659C1150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{598BDCBD-7CF8-4B22-A1C4-079CDD15923D}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8EA-4731-9216-EBA659C1150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{0F1A7AAE-7009-461F-8E7B-1369BE02A6E1}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8EA-4731-9216-EBA659C1150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{168A8039-E74A-4E90-9DD6-647A086E5FAA}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8EA-4731-9216-EBA659C1150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{AB9D92C0-BF68-4DB8-8C20-3DE23F64D516}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8EA-4731-9216-EBA659C1150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{55971825-8991-4AEF-A1FA-2AD59641E1CC}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8EA-4731-9216-EBA659C1150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{3F569BB0-3F8D-4456-9FA7-B74564FD4B43}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8EA-4731-9216-EBA659C1150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8EA-4731-9216-EBA659C1150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8EA-4731-9216-EBA659C1150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{8BBA7583-2E47-495E-BBF9-AB44AB28B59B}</c15:txfldGUID>
                      <c15:f>Diagramm!$I$46</c15:f>
                      <c15:dlblFieldTableCache>
                        <c:ptCount val="1"/>
                      </c15:dlblFieldTableCache>
                    </c15:dlblFTEntry>
                  </c15:dlblFieldTable>
                  <c15:showDataLabelsRange val="0"/>
                </c:ext>
                <c:ext xmlns:c16="http://schemas.microsoft.com/office/drawing/2014/chart" uri="{C3380CC4-5D6E-409C-BE32-E72D297353CC}">
                  <c16:uniqueId val="{00000000-1BB4-4B55-B5D2-986C008FA3A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{A6348346-1022-462D-AF36-D103A3943568}</c15:txfldGUID>
                      <c15:f>Diagramm!$I$47</c15:f>
                      <c15:dlblFieldTableCache>
                        <c:ptCount val="1"/>
                      </c15:dlblFieldTableCache>
                    </c15:dlblFTEntry>
                  </c15:dlblFieldTable>
                  <c15:showDataLabelsRange val="0"/>
                </c:ext>
                <c:ext xmlns:c16="http://schemas.microsoft.com/office/drawing/2014/chart" uri="{C3380CC4-5D6E-409C-BE32-E72D297353CC}">
                  <c16:uniqueId val="{00000001-1BB4-4B55-B5D2-986C008FA3A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{DD1228FF-B446-42C8-8621-58592E3381B0}</c15:txfldGUID>
                      <c15:f>Diagramm!$I$48</c15:f>
                      <c15:dlblFieldTableCache>
                        <c:ptCount val="1"/>
                      </c15:dlblFieldTableCache>
                    </c15:dlblFTEntry>
                  </c15:dlblFieldTable>
                  <c15:showDataLabelsRange val="0"/>
                </c:ext>
                <c:ext xmlns:c16="http://schemas.microsoft.com/office/drawing/2014/chart" uri="{C3380CC4-5D6E-409C-BE32-E72D297353CC}">
                  <c16:uniqueId val="{00000002-1BB4-4B55-B5D2-986C008FA3A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{A0EAB954-D3D3-419E-99AA-70328CB3DF4B}</c15:txfldGUID>
                      <c15:f>Diagramm!$I$49</c15:f>
                      <c15:dlblFieldTableCache>
                        <c:ptCount val="1"/>
                      </c15:dlblFieldTableCache>
                    </c15:dlblFTEntry>
                  </c15:dlblFieldTable>
                  <c15:showDataLabelsRange val="0"/>
                </c:ext>
                <c:ext xmlns:c16="http://schemas.microsoft.com/office/drawing/2014/chart" uri="{C3380CC4-5D6E-409C-BE32-E72D297353CC}">
                  <c16:uniqueId val="{00000003-1BB4-4B55-B5D2-986C008FA3A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{BC727B9A-9346-41CC-A66A-B58FC1D53F16}</c15:txfldGUID>
                      <c15:f>Diagramm!$I$50</c15:f>
                      <c15:dlblFieldTableCache>
                        <c:ptCount val="1"/>
                      </c15:dlblFieldTableCache>
                    </c15:dlblFTEntry>
                  </c15:dlblFieldTable>
                  <c15:showDataLabelsRange val="0"/>
                </c:ext>
                <c:ext xmlns:c16="http://schemas.microsoft.com/office/drawing/2014/chart" uri="{C3380CC4-5D6E-409C-BE32-E72D297353CC}">
                  <c16:uniqueId val="{00000004-1BB4-4B55-B5D2-986C008FA3A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{57739455-BC92-4793-8FD3-E1A3583FE8AE}</c15:txfldGUID>
                      <c15:f>Diagramm!$I$51</c15:f>
                      <c15:dlblFieldTableCache>
                        <c:ptCount val="1"/>
                      </c15:dlblFieldTableCache>
                    </c15:dlblFTEntry>
                  </c15:dlblFieldTable>
                  <c15:showDataLabelsRange val="0"/>
                </c:ext>
                <c:ext xmlns:c16="http://schemas.microsoft.com/office/drawing/2014/chart" uri="{C3380CC4-5D6E-409C-BE32-E72D297353CC}">
                  <c16:uniqueId val="{00000005-1BB4-4B55-B5D2-986C008FA3A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{D9C0444E-F502-4701-8F3C-355C68EE2A06}</c15:txfldGUID>
                      <c15:f>Diagramm!$I$52</c15:f>
                      <c15:dlblFieldTableCache>
                        <c:ptCount val="1"/>
                      </c15:dlblFieldTableCache>
                    </c15:dlblFTEntry>
                  </c15:dlblFieldTable>
                  <c15:showDataLabelsRange val="0"/>
                </c:ext>
                <c:ext xmlns:c16="http://schemas.microsoft.com/office/drawing/2014/chart" uri="{C3380CC4-5D6E-409C-BE32-E72D297353CC}">
                  <c16:uniqueId val="{00000006-1BB4-4B55-B5D2-986C008FA3A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{5018CE71-8E6A-4C45-9513-D19A95838848}</c15:txfldGUID>
                      <c15:f>Diagramm!$I$53</c15:f>
                      <c15:dlblFieldTableCache>
                        <c:ptCount val="1"/>
                      </c15:dlblFieldTableCache>
                    </c15:dlblFTEntry>
                  </c15:dlblFieldTable>
                  <c15:showDataLabelsRange val="0"/>
                </c:ext>
                <c:ext xmlns:c16="http://schemas.microsoft.com/office/drawing/2014/chart" uri="{C3380CC4-5D6E-409C-BE32-E72D297353CC}">
                  <c16:uniqueId val="{00000007-1BB4-4B55-B5D2-986C008FA3A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{86B7B93E-0D05-4B5C-A5DC-28C0F577BC64}</c15:txfldGUID>
                      <c15:f>Diagramm!$I$54</c15:f>
                      <c15:dlblFieldTableCache>
                        <c:ptCount val="1"/>
                      </c15:dlblFieldTableCache>
                    </c15:dlblFTEntry>
                  </c15:dlblFieldTable>
                  <c15:showDataLabelsRange val="0"/>
                </c:ext>
                <c:ext xmlns:c16="http://schemas.microsoft.com/office/drawing/2014/chart" uri="{C3380CC4-5D6E-409C-BE32-E72D297353CC}">
                  <c16:uniqueId val="{00000008-1BB4-4B55-B5D2-986C008FA3A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{28506A2D-D877-4CDB-9F25-092BCED69232}</c15:txfldGUID>
                      <c15:f>Diagramm!$I$55</c15:f>
                      <c15:dlblFieldTableCache>
                        <c:ptCount val="1"/>
                      </c15:dlblFieldTableCache>
                    </c15:dlblFTEntry>
                  </c15:dlblFieldTable>
                  <c15:showDataLabelsRange val="0"/>
                </c:ext>
                <c:ext xmlns:c16="http://schemas.microsoft.com/office/drawing/2014/chart" uri="{C3380CC4-5D6E-409C-BE32-E72D297353CC}">
                  <c16:uniqueId val="{00000009-1BB4-4B55-B5D2-986C008FA3A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{7703F554-DBC4-4EE8-9C64-D0EBF36FD1A1}</c15:txfldGUID>
                      <c15:f>Diagramm!$I$56</c15:f>
                      <c15:dlblFieldTableCache>
                        <c:ptCount val="1"/>
                      </c15:dlblFieldTableCache>
                    </c15:dlblFTEntry>
                  </c15:dlblFieldTable>
                  <c15:showDataLabelsRange val="0"/>
                </c:ext>
                <c:ext xmlns:c16="http://schemas.microsoft.com/office/drawing/2014/chart" uri="{C3380CC4-5D6E-409C-BE32-E72D297353CC}">
                  <c16:uniqueId val="{0000000A-1BB4-4B55-B5D2-986C008FA3A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{ACAB3B0D-00A1-4127-9C72-B3AEDB0F5CD3}</c15:txfldGUID>
                      <c15:f>Diagramm!$I$57</c15:f>
                      <c15:dlblFieldTableCache>
                        <c:ptCount val="1"/>
                      </c15:dlblFieldTableCache>
                    </c15:dlblFTEntry>
                  </c15:dlblFieldTable>
                  <c15:showDataLabelsRange val="0"/>
                </c:ext>
                <c:ext xmlns:c16="http://schemas.microsoft.com/office/drawing/2014/chart" uri="{C3380CC4-5D6E-409C-BE32-E72D297353CC}">
                  <c16:uniqueId val="{0000000B-1BB4-4B55-B5D2-986C008FA3A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{73C30F9F-F3A9-4EE0-A533-6CAD5062E337}</c15:txfldGUID>
                      <c15:f>Diagramm!$I$58</c15:f>
                      <c15:dlblFieldTableCache>
                        <c:ptCount val="1"/>
                      </c15:dlblFieldTableCache>
                    </c15:dlblFTEntry>
                  </c15:dlblFieldTable>
                  <c15:showDataLabelsRange val="0"/>
                </c:ext>
                <c:ext xmlns:c16="http://schemas.microsoft.com/office/drawing/2014/chart" uri="{C3380CC4-5D6E-409C-BE32-E72D297353CC}">
                  <c16:uniqueId val="{0000000C-1BB4-4B55-B5D2-986C008FA3A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{88AB15BD-CE23-4627-97AC-28128B66E60D}</c15:txfldGUID>
                      <c15:f>Diagramm!$I$59</c15:f>
                      <c15:dlblFieldTableCache>
                        <c:ptCount val="1"/>
                      </c15:dlblFieldTableCache>
                    </c15:dlblFTEntry>
                  </c15:dlblFieldTable>
                  <c15:showDataLabelsRange val="0"/>
                </c:ext>
                <c:ext xmlns:c16="http://schemas.microsoft.com/office/drawing/2014/chart" uri="{C3380CC4-5D6E-409C-BE32-E72D297353CC}">
                  <c16:uniqueId val="{0000000D-1BB4-4B55-B5D2-986C008FA3A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{EB699AA1-29CC-43FA-A4DE-013F6C9BC3A9}</c15:txfldGUID>
                      <c15:f>Diagramm!$I$60</c15:f>
                      <c15:dlblFieldTableCache>
                        <c:ptCount val="1"/>
                      </c15:dlblFieldTableCache>
                    </c15:dlblFTEntry>
                  </c15:dlblFieldTable>
                  <c15:showDataLabelsRange val="0"/>
                </c:ext>
                <c:ext xmlns:c16="http://schemas.microsoft.com/office/drawing/2014/chart" uri="{C3380CC4-5D6E-409C-BE32-E72D297353CC}">
                  <c16:uniqueId val="{0000000E-1BB4-4B55-B5D2-986C008FA3A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{800AEE12-F03D-42D7-83CC-CF45919939E6}</c15:txfldGUID>
                      <c15:f>Diagramm!$I$61</c15:f>
                      <c15:dlblFieldTableCache>
                        <c:ptCount val="1"/>
                      </c15:dlblFieldTableCache>
                    </c15:dlblFTEntry>
                  </c15:dlblFieldTable>
                  <c15:showDataLabelsRange val="0"/>
                </c:ext>
                <c:ext xmlns:c16="http://schemas.microsoft.com/office/drawing/2014/chart" uri="{C3380CC4-5D6E-409C-BE32-E72D297353CC}">
                  <c16:uniqueId val="{0000000F-1BB4-4B55-B5D2-986C008FA3A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{C19C6689-CFD2-4863-9538-C20A5D40161A}</c15:txfldGUID>
                      <c15:f>Diagramm!$I$62</c15:f>
                      <c15:dlblFieldTableCache>
                        <c:ptCount val="1"/>
                      </c15:dlblFieldTableCache>
                    </c15:dlblFTEntry>
                  </c15:dlblFieldTable>
                  <c15:showDataLabelsRange val="0"/>
                </c:ext>
                <c:ext xmlns:c16="http://schemas.microsoft.com/office/drawing/2014/chart" uri="{C3380CC4-5D6E-409C-BE32-E72D297353CC}">
                  <c16:uniqueId val="{00000010-1BB4-4B55-B5D2-986C008FA3A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{6D5086D7-18D5-4556-B74A-AE819CE3DE8D}</c15:txfldGUID>
                      <c15:f>Diagramm!$I$63</c15:f>
                      <c15:dlblFieldTableCache>
                        <c:ptCount val="1"/>
                      </c15:dlblFieldTableCache>
                    </c15:dlblFTEntry>
                  </c15:dlblFieldTable>
                  <c15:showDataLabelsRange val="0"/>
                </c:ext>
                <c:ext xmlns:c16="http://schemas.microsoft.com/office/drawing/2014/chart" uri="{C3380CC4-5D6E-409C-BE32-E72D297353CC}">
                  <c16:uniqueId val="{00000011-1BB4-4B55-B5D2-986C008FA3A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{4DBFBA80-5AE3-4F9E-BEEB-C75F1014FF33}</c15:txfldGUID>
                      <c15:f>Diagramm!$I$64</c15:f>
                      <c15:dlblFieldTableCache>
                        <c:ptCount val="1"/>
                      </c15:dlblFieldTableCache>
                    </c15:dlblFTEntry>
                  </c15:dlblFieldTable>
                  <c15:showDataLabelsRange val="0"/>
                </c:ext>
                <c:ext xmlns:c16="http://schemas.microsoft.com/office/drawing/2014/chart" uri="{C3380CC4-5D6E-409C-BE32-E72D297353CC}">
                  <c16:uniqueId val="{00000012-1BB4-4B55-B5D2-986C008FA3A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{8D7B76D7-2F2B-4B25-8103-D890BCB37EE8}</c15:txfldGUID>
                      <c15:f>Diagramm!$I$65</c15:f>
                      <c15:dlblFieldTableCache>
                        <c:ptCount val="1"/>
                      </c15:dlblFieldTableCache>
                    </c15:dlblFTEntry>
                  </c15:dlblFieldTable>
                  <c15:showDataLabelsRange val="0"/>
                </c:ext>
                <c:ext xmlns:c16="http://schemas.microsoft.com/office/drawing/2014/chart" uri="{C3380CC4-5D6E-409C-BE32-E72D297353CC}">
                  <c16:uniqueId val="{00000013-1BB4-4B55-B5D2-986C008FA3A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{458BE6B1-07E3-4007-8038-7C917DEBF896}</c15:txfldGUID>
                      <c15:f>Diagramm!$I$66</c15:f>
                      <c15:dlblFieldTableCache>
                        <c:ptCount val="1"/>
                      </c15:dlblFieldTableCache>
                    </c15:dlblFTEntry>
                  </c15:dlblFieldTable>
                  <c15:showDataLabelsRange val="0"/>
                </c:ext>
                <c:ext xmlns:c16="http://schemas.microsoft.com/office/drawing/2014/chart" uri="{C3380CC4-5D6E-409C-BE32-E72D297353CC}">
                  <c16:uniqueId val="{00000014-1BB4-4B55-B5D2-986C008FA3A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{A6B0CA89-A30D-43AB-9237-8A40B12F3E96}</c15:txfldGUID>
                      <c15:f>Diagramm!$I$67</c15:f>
                      <c15:dlblFieldTableCache>
                        <c:ptCount val="1"/>
                      </c15:dlblFieldTableCache>
                    </c15:dlblFTEntry>
                  </c15:dlblFieldTable>
                  <c15:showDataLabelsRange val="0"/>
                </c:ext>
                <c:ext xmlns:c16="http://schemas.microsoft.com/office/drawing/2014/chart" uri="{C3380CC4-5D6E-409C-BE32-E72D297353CC}">
                  <c16:uniqueId val="{00000015-1BB4-4B55-B5D2-986C008FA3A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BB4-4B55-B5D2-986C008FA3A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{82B263FB-0C95-4BB0-B261-089FE11F7BE9}</c15:txfldGUID>
                      <c15:f>Diagramm!$K$46</c15:f>
                      <c15:dlblFieldTableCache>
                        <c:ptCount val="1"/>
                      </c15:dlblFieldTableCache>
                    </c15:dlblFTEntry>
                  </c15:dlblFieldTable>
                  <c15:showDataLabelsRange val="0"/>
                </c:ext>
                <c:ext xmlns:c16="http://schemas.microsoft.com/office/drawing/2014/chart" uri="{C3380CC4-5D6E-409C-BE32-E72D297353CC}">
                  <c16:uniqueId val="{00000017-1BB4-4B55-B5D2-986C008FA3A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{7D1D0172-88E9-459D-B84D-3F30071110C4}</c15:txfldGUID>
                      <c15:f>Diagramm!$K$47</c15:f>
                      <c15:dlblFieldTableCache>
                        <c:ptCount val="1"/>
                      </c15:dlblFieldTableCache>
                    </c15:dlblFTEntry>
                  </c15:dlblFieldTable>
                  <c15:showDataLabelsRange val="0"/>
                </c:ext>
                <c:ext xmlns:c16="http://schemas.microsoft.com/office/drawing/2014/chart" uri="{C3380CC4-5D6E-409C-BE32-E72D297353CC}">
                  <c16:uniqueId val="{00000018-1BB4-4B55-B5D2-986C008FA3A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{5EE9BFED-50B0-4B3C-A3AA-E9A3DCDDA55D}</c15:txfldGUID>
                      <c15:f>Diagramm!$K$48</c15:f>
                      <c15:dlblFieldTableCache>
                        <c:ptCount val="1"/>
                      </c15:dlblFieldTableCache>
                    </c15:dlblFTEntry>
                  </c15:dlblFieldTable>
                  <c15:showDataLabelsRange val="0"/>
                </c:ext>
                <c:ext xmlns:c16="http://schemas.microsoft.com/office/drawing/2014/chart" uri="{C3380CC4-5D6E-409C-BE32-E72D297353CC}">
                  <c16:uniqueId val="{00000019-1BB4-4B55-B5D2-986C008FA3A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{923930D9-E00E-4941-B0C2-C712C0A1D0DA}</c15:txfldGUID>
                      <c15:f>Diagramm!$K$49</c15:f>
                      <c15:dlblFieldTableCache>
                        <c:ptCount val="1"/>
                      </c15:dlblFieldTableCache>
                    </c15:dlblFTEntry>
                  </c15:dlblFieldTable>
                  <c15:showDataLabelsRange val="0"/>
                </c:ext>
                <c:ext xmlns:c16="http://schemas.microsoft.com/office/drawing/2014/chart" uri="{C3380CC4-5D6E-409C-BE32-E72D297353CC}">
                  <c16:uniqueId val="{0000001A-1BB4-4B55-B5D2-986C008FA3A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{1D198A7D-E7E1-4716-BB19-3CD821E01B42}</c15:txfldGUID>
                      <c15:f>Diagramm!$K$50</c15:f>
                      <c15:dlblFieldTableCache>
                        <c:ptCount val="1"/>
                      </c15:dlblFieldTableCache>
                    </c15:dlblFTEntry>
                  </c15:dlblFieldTable>
                  <c15:showDataLabelsRange val="0"/>
                </c:ext>
                <c:ext xmlns:c16="http://schemas.microsoft.com/office/drawing/2014/chart" uri="{C3380CC4-5D6E-409C-BE32-E72D297353CC}">
                  <c16:uniqueId val="{0000001B-1BB4-4B55-B5D2-986C008FA3A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{B57D98EE-36BC-4A6A-8B83-0687E1D3CCBD}</c15:txfldGUID>
                      <c15:f>Diagramm!$K$51</c15:f>
                      <c15:dlblFieldTableCache>
                        <c:ptCount val="1"/>
                      </c15:dlblFieldTableCache>
                    </c15:dlblFTEntry>
                  </c15:dlblFieldTable>
                  <c15:showDataLabelsRange val="0"/>
                </c:ext>
                <c:ext xmlns:c16="http://schemas.microsoft.com/office/drawing/2014/chart" uri="{C3380CC4-5D6E-409C-BE32-E72D297353CC}">
                  <c16:uniqueId val="{0000001C-1BB4-4B55-B5D2-986C008FA3A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{CB0845AA-2A48-4D3C-B7F7-AC344E79D27B}</c15:txfldGUID>
                      <c15:f>Diagramm!$K$52</c15:f>
                      <c15:dlblFieldTableCache>
                        <c:ptCount val="1"/>
                      </c15:dlblFieldTableCache>
                    </c15:dlblFTEntry>
                  </c15:dlblFieldTable>
                  <c15:showDataLabelsRange val="0"/>
                </c:ext>
                <c:ext xmlns:c16="http://schemas.microsoft.com/office/drawing/2014/chart" uri="{C3380CC4-5D6E-409C-BE32-E72D297353CC}">
                  <c16:uniqueId val="{0000001D-1BB4-4B55-B5D2-986C008FA3A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{F641492B-EC3D-4DCA-BCE2-007A69DF69B5}</c15:txfldGUID>
                      <c15:f>Diagramm!$K$53</c15:f>
                      <c15:dlblFieldTableCache>
                        <c:ptCount val="1"/>
                      </c15:dlblFieldTableCache>
                    </c15:dlblFTEntry>
                  </c15:dlblFieldTable>
                  <c15:showDataLabelsRange val="0"/>
                </c:ext>
                <c:ext xmlns:c16="http://schemas.microsoft.com/office/drawing/2014/chart" uri="{C3380CC4-5D6E-409C-BE32-E72D297353CC}">
                  <c16:uniqueId val="{0000001E-1BB4-4B55-B5D2-986C008FA3A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{33F3E0C5-C328-4C01-A0A7-54C03D1C3188}</c15:txfldGUID>
                      <c15:f>Diagramm!$K$54</c15:f>
                      <c15:dlblFieldTableCache>
                        <c:ptCount val="1"/>
                      </c15:dlblFieldTableCache>
                    </c15:dlblFTEntry>
                  </c15:dlblFieldTable>
                  <c15:showDataLabelsRange val="0"/>
                </c:ext>
                <c:ext xmlns:c16="http://schemas.microsoft.com/office/drawing/2014/chart" uri="{C3380CC4-5D6E-409C-BE32-E72D297353CC}">
                  <c16:uniqueId val="{0000001F-1BB4-4B55-B5D2-986C008FA3A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{364E72BF-7A77-4C3D-884E-2DA8F1CF9DA9}</c15:txfldGUID>
                      <c15:f>Diagramm!$K$55</c15:f>
                      <c15:dlblFieldTableCache>
                        <c:ptCount val="1"/>
                      </c15:dlblFieldTableCache>
                    </c15:dlblFTEntry>
                  </c15:dlblFieldTable>
                  <c15:showDataLabelsRange val="0"/>
                </c:ext>
                <c:ext xmlns:c16="http://schemas.microsoft.com/office/drawing/2014/chart" uri="{C3380CC4-5D6E-409C-BE32-E72D297353CC}">
                  <c16:uniqueId val="{00000020-1BB4-4B55-B5D2-986C008FA3A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{9BE6D191-FDF1-4B9E-8EE6-CD33CB980BBB}</c15:txfldGUID>
                      <c15:f>Diagramm!$K$56</c15:f>
                      <c15:dlblFieldTableCache>
                        <c:ptCount val="1"/>
                      </c15:dlblFieldTableCache>
                    </c15:dlblFTEntry>
                  </c15:dlblFieldTable>
                  <c15:showDataLabelsRange val="0"/>
                </c:ext>
                <c:ext xmlns:c16="http://schemas.microsoft.com/office/drawing/2014/chart" uri="{C3380CC4-5D6E-409C-BE32-E72D297353CC}">
                  <c16:uniqueId val="{00000021-1BB4-4B55-B5D2-986C008FA3A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{A333D65B-437D-420E-9EFD-014B5ED9A34E}</c15:txfldGUID>
                      <c15:f>Diagramm!$K$57</c15:f>
                      <c15:dlblFieldTableCache>
                        <c:ptCount val="1"/>
                      </c15:dlblFieldTableCache>
                    </c15:dlblFTEntry>
                  </c15:dlblFieldTable>
                  <c15:showDataLabelsRange val="0"/>
                </c:ext>
                <c:ext xmlns:c16="http://schemas.microsoft.com/office/drawing/2014/chart" uri="{C3380CC4-5D6E-409C-BE32-E72D297353CC}">
                  <c16:uniqueId val="{00000022-1BB4-4B55-B5D2-986C008FA3A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{5F3670EA-4E7B-4B3F-A669-F49A88BA09F3}</c15:txfldGUID>
                      <c15:f>Diagramm!$K$58</c15:f>
                      <c15:dlblFieldTableCache>
                        <c:ptCount val="1"/>
                      </c15:dlblFieldTableCache>
                    </c15:dlblFTEntry>
                  </c15:dlblFieldTable>
                  <c15:showDataLabelsRange val="0"/>
                </c:ext>
                <c:ext xmlns:c16="http://schemas.microsoft.com/office/drawing/2014/chart" uri="{C3380CC4-5D6E-409C-BE32-E72D297353CC}">
                  <c16:uniqueId val="{00000023-1BB4-4B55-B5D2-986C008FA3A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{EFCD2AEF-B196-4D60-BB09-63CEC3B1EFBF}</c15:txfldGUID>
                      <c15:f>Diagramm!$K$59</c15:f>
                      <c15:dlblFieldTableCache>
                        <c:ptCount val="1"/>
                      </c15:dlblFieldTableCache>
                    </c15:dlblFTEntry>
                  </c15:dlblFieldTable>
                  <c15:showDataLabelsRange val="0"/>
                </c:ext>
                <c:ext xmlns:c16="http://schemas.microsoft.com/office/drawing/2014/chart" uri="{C3380CC4-5D6E-409C-BE32-E72D297353CC}">
                  <c16:uniqueId val="{00000024-1BB4-4B55-B5D2-986C008FA3A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{ABF07140-43A9-42C2-A8CB-A078FB0548CA}</c15:txfldGUID>
                      <c15:f>Diagramm!$K$60</c15:f>
                      <c15:dlblFieldTableCache>
                        <c:ptCount val="1"/>
                      </c15:dlblFieldTableCache>
                    </c15:dlblFTEntry>
                  </c15:dlblFieldTable>
                  <c15:showDataLabelsRange val="0"/>
                </c:ext>
                <c:ext xmlns:c16="http://schemas.microsoft.com/office/drawing/2014/chart" uri="{C3380CC4-5D6E-409C-BE32-E72D297353CC}">
                  <c16:uniqueId val="{00000025-1BB4-4B55-B5D2-986C008FA3A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{1C0CC5D0-DEE5-42BB-8CE2-C151E8164E64}</c15:txfldGUID>
                      <c15:f>Diagramm!$K$61</c15:f>
                      <c15:dlblFieldTableCache>
                        <c:ptCount val="1"/>
                      </c15:dlblFieldTableCache>
                    </c15:dlblFTEntry>
                  </c15:dlblFieldTable>
                  <c15:showDataLabelsRange val="0"/>
                </c:ext>
                <c:ext xmlns:c16="http://schemas.microsoft.com/office/drawing/2014/chart" uri="{C3380CC4-5D6E-409C-BE32-E72D297353CC}">
                  <c16:uniqueId val="{00000026-1BB4-4B55-B5D2-986C008FA3A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{524B8E25-1B2A-4019-B30C-4CF21947E63C}</c15:txfldGUID>
                      <c15:f>Diagramm!$K$62</c15:f>
                      <c15:dlblFieldTableCache>
                        <c:ptCount val="1"/>
                      </c15:dlblFieldTableCache>
                    </c15:dlblFTEntry>
                  </c15:dlblFieldTable>
                  <c15:showDataLabelsRange val="0"/>
                </c:ext>
                <c:ext xmlns:c16="http://schemas.microsoft.com/office/drawing/2014/chart" uri="{C3380CC4-5D6E-409C-BE32-E72D297353CC}">
                  <c16:uniqueId val="{00000027-1BB4-4B55-B5D2-986C008FA3A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{37DBE2A4-4983-4B45-B172-D299ED20870A}</c15:txfldGUID>
                      <c15:f>Diagramm!$K$63</c15:f>
                      <c15:dlblFieldTableCache>
                        <c:ptCount val="1"/>
                      </c15:dlblFieldTableCache>
                    </c15:dlblFTEntry>
                  </c15:dlblFieldTable>
                  <c15:showDataLabelsRange val="0"/>
                </c:ext>
                <c:ext xmlns:c16="http://schemas.microsoft.com/office/drawing/2014/chart" uri="{C3380CC4-5D6E-409C-BE32-E72D297353CC}">
                  <c16:uniqueId val="{00000028-1BB4-4B55-B5D2-986C008FA3A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{E16ED824-FA08-4F84-BE8C-BB15D38022BD}</c15:txfldGUID>
                      <c15:f>Diagramm!$K$64</c15:f>
                      <c15:dlblFieldTableCache>
                        <c:ptCount val="1"/>
                      </c15:dlblFieldTableCache>
                    </c15:dlblFTEntry>
                  </c15:dlblFieldTable>
                  <c15:showDataLabelsRange val="0"/>
                </c:ext>
                <c:ext xmlns:c16="http://schemas.microsoft.com/office/drawing/2014/chart" uri="{C3380CC4-5D6E-409C-BE32-E72D297353CC}">
                  <c16:uniqueId val="{00000029-1BB4-4B55-B5D2-986C008FA3A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{E1330F64-0065-48D9-8E73-6FD020694FB0}</c15:txfldGUID>
                      <c15:f>Diagramm!$K$65</c15:f>
                      <c15:dlblFieldTableCache>
                        <c:ptCount val="1"/>
                      </c15:dlblFieldTableCache>
                    </c15:dlblFTEntry>
                  </c15:dlblFieldTable>
                  <c15:showDataLabelsRange val="0"/>
                </c:ext>
                <c:ext xmlns:c16="http://schemas.microsoft.com/office/drawing/2014/chart" uri="{C3380CC4-5D6E-409C-BE32-E72D297353CC}">
                  <c16:uniqueId val="{0000002A-1BB4-4B55-B5D2-986C008FA3A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{30A998AD-CC82-4ABD-B143-2D52CEACEE5C}</c15:txfldGUID>
                      <c15:f>Diagramm!$K$66</c15:f>
                      <c15:dlblFieldTableCache>
                        <c:ptCount val="1"/>
                      </c15:dlblFieldTableCache>
                    </c15:dlblFTEntry>
                  </c15:dlblFieldTable>
                  <c15:showDataLabelsRange val="0"/>
                </c:ext>
                <c:ext xmlns:c16="http://schemas.microsoft.com/office/drawing/2014/chart" uri="{C3380CC4-5D6E-409C-BE32-E72D297353CC}">
                  <c16:uniqueId val="{0000002B-1BB4-4B55-B5D2-986C008FA3A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{9D27C5E2-FADA-41D2-BBF3-D85CF1DC55AB}</c15:txfldGUID>
                      <c15:f>Diagramm!$K$67</c15:f>
                      <c15:dlblFieldTableCache>
                        <c:ptCount val="1"/>
                      </c15:dlblFieldTableCache>
                    </c15:dlblFTEntry>
                  </c15:dlblFieldTable>
                  <c15:showDataLabelsRange val="0"/>
                </c:ext>
                <c:ext xmlns:c16="http://schemas.microsoft.com/office/drawing/2014/chart" uri="{C3380CC4-5D6E-409C-BE32-E72D297353CC}">
                  <c16:uniqueId val="{0000002C-1BB4-4B55-B5D2-986C008FA3A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BB4-4B55-B5D2-986C008FA3A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{4CC7EEB0-6A1B-4034-8CBD-D1D62A5250C4}</c15:txfldGUID>
                      <c15:f>Diagramm!$J$46</c15:f>
                      <c15:dlblFieldTableCache>
                        <c:ptCount val="1"/>
                      </c15:dlblFieldTableCache>
                    </c15:dlblFTEntry>
                  </c15:dlblFieldTable>
                  <c15:showDataLabelsRange val="0"/>
                </c:ext>
                <c:ext xmlns:c16="http://schemas.microsoft.com/office/drawing/2014/chart" uri="{C3380CC4-5D6E-409C-BE32-E72D297353CC}">
                  <c16:uniqueId val="{0000002E-1BB4-4B55-B5D2-986C008FA3A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{37698EEB-EA9F-4113-A422-E3767193B930}</c15:txfldGUID>
                      <c15:f>Diagramm!$J$47</c15:f>
                      <c15:dlblFieldTableCache>
                        <c:ptCount val="1"/>
                      </c15:dlblFieldTableCache>
                    </c15:dlblFTEntry>
                  </c15:dlblFieldTable>
                  <c15:showDataLabelsRange val="0"/>
                </c:ext>
                <c:ext xmlns:c16="http://schemas.microsoft.com/office/drawing/2014/chart" uri="{C3380CC4-5D6E-409C-BE32-E72D297353CC}">
                  <c16:uniqueId val="{0000002F-1BB4-4B55-B5D2-986C008FA3A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{34FDC40E-CFEC-466B-B06F-CFB9E798AFF4}</c15:txfldGUID>
                      <c15:f>Diagramm!$J$48</c15:f>
                      <c15:dlblFieldTableCache>
                        <c:ptCount val="1"/>
                      </c15:dlblFieldTableCache>
                    </c15:dlblFTEntry>
                  </c15:dlblFieldTable>
                  <c15:showDataLabelsRange val="0"/>
                </c:ext>
                <c:ext xmlns:c16="http://schemas.microsoft.com/office/drawing/2014/chart" uri="{C3380CC4-5D6E-409C-BE32-E72D297353CC}">
                  <c16:uniqueId val="{00000030-1BB4-4B55-B5D2-986C008FA3A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{1F63E87B-A01C-441D-9606-E9EA73E04298}</c15:txfldGUID>
                      <c15:f>Diagramm!$J$49</c15:f>
                      <c15:dlblFieldTableCache>
                        <c:ptCount val="1"/>
                      </c15:dlblFieldTableCache>
                    </c15:dlblFTEntry>
                  </c15:dlblFieldTable>
                  <c15:showDataLabelsRange val="0"/>
                </c:ext>
                <c:ext xmlns:c16="http://schemas.microsoft.com/office/drawing/2014/chart" uri="{C3380CC4-5D6E-409C-BE32-E72D297353CC}">
                  <c16:uniqueId val="{00000031-1BB4-4B55-B5D2-986C008FA3A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{A621096E-01B0-4BCC-A7EF-F5A7A3894602}</c15:txfldGUID>
                      <c15:f>Diagramm!$J$50</c15:f>
                      <c15:dlblFieldTableCache>
                        <c:ptCount val="1"/>
                      </c15:dlblFieldTableCache>
                    </c15:dlblFTEntry>
                  </c15:dlblFieldTable>
                  <c15:showDataLabelsRange val="0"/>
                </c:ext>
                <c:ext xmlns:c16="http://schemas.microsoft.com/office/drawing/2014/chart" uri="{C3380CC4-5D6E-409C-BE32-E72D297353CC}">
                  <c16:uniqueId val="{00000032-1BB4-4B55-B5D2-986C008FA3A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{2CEEF19C-1FCA-4468-ABC1-5B77868F8A6D}</c15:txfldGUID>
                      <c15:f>Diagramm!$J$51</c15:f>
                      <c15:dlblFieldTableCache>
                        <c:ptCount val="1"/>
                      </c15:dlblFieldTableCache>
                    </c15:dlblFTEntry>
                  </c15:dlblFieldTable>
                  <c15:showDataLabelsRange val="0"/>
                </c:ext>
                <c:ext xmlns:c16="http://schemas.microsoft.com/office/drawing/2014/chart" uri="{C3380CC4-5D6E-409C-BE32-E72D297353CC}">
                  <c16:uniqueId val="{00000033-1BB4-4B55-B5D2-986C008FA3A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{3E50B4A4-569A-4ED6-8B39-78C8E341B325}</c15:txfldGUID>
                      <c15:f>Diagramm!$J$52</c15:f>
                      <c15:dlblFieldTableCache>
                        <c:ptCount val="1"/>
                      </c15:dlblFieldTableCache>
                    </c15:dlblFTEntry>
                  </c15:dlblFieldTable>
                  <c15:showDataLabelsRange val="0"/>
                </c:ext>
                <c:ext xmlns:c16="http://schemas.microsoft.com/office/drawing/2014/chart" uri="{C3380CC4-5D6E-409C-BE32-E72D297353CC}">
                  <c16:uniqueId val="{00000034-1BB4-4B55-B5D2-986C008FA3A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{87F93069-C952-4D83-8094-D546B1D02ED1}</c15:txfldGUID>
                      <c15:f>Diagramm!$J$53</c15:f>
                      <c15:dlblFieldTableCache>
                        <c:ptCount val="1"/>
                      </c15:dlblFieldTableCache>
                    </c15:dlblFTEntry>
                  </c15:dlblFieldTable>
                  <c15:showDataLabelsRange val="0"/>
                </c:ext>
                <c:ext xmlns:c16="http://schemas.microsoft.com/office/drawing/2014/chart" uri="{C3380CC4-5D6E-409C-BE32-E72D297353CC}">
                  <c16:uniqueId val="{00000035-1BB4-4B55-B5D2-986C008FA3A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{7D5B4C46-0D6E-44E6-AFF8-0CD1B051763F}</c15:txfldGUID>
                      <c15:f>Diagramm!$J$54</c15:f>
                      <c15:dlblFieldTableCache>
                        <c:ptCount val="1"/>
                      </c15:dlblFieldTableCache>
                    </c15:dlblFTEntry>
                  </c15:dlblFieldTable>
                  <c15:showDataLabelsRange val="0"/>
                </c:ext>
                <c:ext xmlns:c16="http://schemas.microsoft.com/office/drawing/2014/chart" uri="{C3380CC4-5D6E-409C-BE32-E72D297353CC}">
                  <c16:uniqueId val="{00000036-1BB4-4B55-B5D2-986C008FA3A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{3A331946-0281-4A17-BCF0-70A790EBF2DF}</c15:txfldGUID>
                      <c15:f>Diagramm!$J$55</c15:f>
                      <c15:dlblFieldTableCache>
                        <c:ptCount val="1"/>
                      </c15:dlblFieldTableCache>
                    </c15:dlblFTEntry>
                  </c15:dlblFieldTable>
                  <c15:showDataLabelsRange val="0"/>
                </c:ext>
                <c:ext xmlns:c16="http://schemas.microsoft.com/office/drawing/2014/chart" uri="{C3380CC4-5D6E-409C-BE32-E72D297353CC}">
                  <c16:uniqueId val="{00000037-1BB4-4B55-B5D2-986C008FA3A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{A4E25890-CDCA-4A0D-AE08-76D73DCAB444}</c15:txfldGUID>
                      <c15:f>Diagramm!$J$56</c15:f>
                      <c15:dlblFieldTableCache>
                        <c:ptCount val="1"/>
                      </c15:dlblFieldTableCache>
                    </c15:dlblFTEntry>
                  </c15:dlblFieldTable>
                  <c15:showDataLabelsRange val="0"/>
                </c:ext>
                <c:ext xmlns:c16="http://schemas.microsoft.com/office/drawing/2014/chart" uri="{C3380CC4-5D6E-409C-BE32-E72D297353CC}">
                  <c16:uniqueId val="{00000038-1BB4-4B55-B5D2-986C008FA3A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{F3287D5F-4052-455A-85FF-86770F3E62A8}</c15:txfldGUID>
                      <c15:f>Diagramm!$J$57</c15:f>
                      <c15:dlblFieldTableCache>
                        <c:ptCount val="1"/>
                      </c15:dlblFieldTableCache>
                    </c15:dlblFTEntry>
                  </c15:dlblFieldTable>
                  <c15:showDataLabelsRange val="0"/>
                </c:ext>
                <c:ext xmlns:c16="http://schemas.microsoft.com/office/drawing/2014/chart" uri="{C3380CC4-5D6E-409C-BE32-E72D297353CC}">
                  <c16:uniqueId val="{00000039-1BB4-4B55-B5D2-986C008FA3A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{CBF59D16-99E0-4E26-B64B-7256AD9B80D0}</c15:txfldGUID>
                      <c15:f>Diagramm!$J$58</c15:f>
                      <c15:dlblFieldTableCache>
                        <c:ptCount val="1"/>
                      </c15:dlblFieldTableCache>
                    </c15:dlblFTEntry>
                  </c15:dlblFieldTable>
                  <c15:showDataLabelsRange val="0"/>
                </c:ext>
                <c:ext xmlns:c16="http://schemas.microsoft.com/office/drawing/2014/chart" uri="{C3380CC4-5D6E-409C-BE32-E72D297353CC}">
                  <c16:uniqueId val="{0000003A-1BB4-4B55-B5D2-986C008FA3A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{31FCAF01-4313-4646-B409-37A4E5AC7507}</c15:txfldGUID>
                      <c15:f>Diagramm!$J$59</c15:f>
                      <c15:dlblFieldTableCache>
                        <c:ptCount val="1"/>
                      </c15:dlblFieldTableCache>
                    </c15:dlblFTEntry>
                  </c15:dlblFieldTable>
                  <c15:showDataLabelsRange val="0"/>
                </c:ext>
                <c:ext xmlns:c16="http://schemas.microsoft.com/office/drawing/2014/chart" uri="{C3380CC4-5D6E-409C-BE32-E72D297353CC}">
                  <c16:uniqueId val="{0000003B-1BB4-4B55-B5D2-986C008FA3A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{0BD33876-BDBA-4327-8871-CD8C48C157E5}</c15:txfldGUID>
                      <c15:f>Diagramm!$J$60</c15:f>
                      <c15:dlblFieldTableCache>
                        <c:ptCount val="1"/>
                      </c15:dlblFieldTableCache>
                    </c15:dlblFTEntry>
                  </c15:dlblFieldTable>
                  <c15:showDataLabelsRange val="0"/>
                </c:ext>
                <c:ext xmlns:c16="http://schemas.microsoft.com/office/drawing/2014/chart" uri="{C3380CC4-5D6E-409C-BE32-E72D297353CC}">
                  <c16:uniqueId val="{0000003C-1BB4-4B55-B5D2-986C008FA3A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{0317C92F-9AF8-4332-A660-27B37FD36B94}</c15:txfldGUID>
                      <c15:f>Diagramm!$J$61</c15:f>
                      <c15:dlblFieldTableCache>
                        <c:ptCount val="1"/>
                      </c15:dlblFieldTableCache>
                    </c15:dlblFTEntry>
                  </c15:dlblFieldTable>
                  <c15:showDataLabelsRange val="0"/>
                </c:ext>
                <c:ext xmlns:c16="http://schemas.microsoft.com/office/drawing/2014/chart" uri="{C3380CC4-5D6E-409C-BE32-E72D297353CC}">
                  <c16:uniqueId val="{0000003D-1BB4-4B55-B5D2-986C008FA3A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{1B3B6047-555E-4C81-8370-D4269F9FA225}</c15:txfldGUID>
                      <c15:f>Diagramm!$J$62</c15:f>
                      <c15:dlblFieldTableCache>
                        <c:ptCount val="1"/>
                      </c15:dlblFieldTableCache>
                    </c15:dlblFTEntry>
                  </c15:dlblFieldTable>
                  <c15:showDataLabelsRange val="0"/>
                </c:ext>
                <c:ext xmlns:c16="http://schemas.microsoft.com/office/drawing/2014/chart" uri="{C3380CC4-5D6E-409C-BE32-E72D297353CC}">
                  <c16:uniqueId val="{0000003E-1BB4-4B55-B5D2-986C008FA3A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{92848439-055E-468C-89C3-B6911BC01123}</c15:txfldGUID>
                      <c15:f>Diagramm!$J$63</c15:f>
                      <c15:dlblFieldTableCache>
                        <c:ptCount val="1"/>
                      </c15:dlblFieldTableCache>
                    </c15:dlblFTEntry>
                  </c15:dlblFieldTable>
                  <c15:showDataLabelsRange val="0"/>
                </c:ext>
                <c:ext xmlns:c16="http://schemas.microsoft.com/office/drawing/2014/chart" uri="{C3380CC4-5D6E-409C-BE32-E72D297353CC}">
                  <c16:uniqueId val="{0000003F-1BB4-4B55-B5D2-986C008FA3A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{1BA44618-FAAE-498A-970D-072295EF4D32}</c15:txfldGUID>
                      <c15:f>Diagramm!$J$64</c15:f>
                      <c15:dlblFieldTableCache>
                        <c:ptCount val="1"/>
                      </c15:dlblFieldTableCache>
                    </c15:dlblFTEntry>
                  </c15:dlblFieldTable>
                  <c15:showDataLabelsRange val="0"/>
                </c:ext>
                <c:ext xmlns:c16="http://schemas.microsoft.com/office/drawing/2014/chart" uri="{C3380CC4-5D6E-409C-BE32-E72D297353CC}">
                  <c16:uniqueId val="{00000040-1BB4-4B55-B5D2-986C008FA3A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{F6A7E63B-D053-4F97-A8C1-CC0F665E974B}</c15:txfldGUID>
                      <c15:f>Diagramm!$J$65</c15:f>
                      <c15:dlblFieldTableCache>
                        <c:ptCount val="1"/>
                      </c15:dlblFieldTableCache>
                    </c15:dlblFTEntry>
                  </c15:dlblFieldTable>
                  <c15:showDataLabelsRange val="0"/>
                </c:ext>
                <c:ext xmlns:c16="http://schemas.microsoft.com/office/drawing/2014/chart" uri="{C3380CC4-5D6E-409C-BE32-E72D297353CC}">
                  <c16:uniqueId val="{00000041-1BB4-4B55-B5D2-986C008FA3A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{EC7211AA-0543-48AE-BFC5-7811B31F271E}</c15:txfldGUID>
                      <c15:f>Diagramm!$J$66</c15:f>
                      <c15:dlblFieldTableCache>
                        <c:ptCount val="1"/>
                      </c15:dlblFieldTableCache>
                    </c15:dlblFTEntry>
                  </c15:dlblFieldTable>
                  <c15:showDataLabelsRange val="0"/>
                </c:ext>
                <c:ext xmlns:c16="http://schemas.microsoft.com/office/drawing/2014/chart" uri="{C3380CC4-5D6E-409C-BE32-E72D297353CC}">
                  <c16:uniqueId val="{00000042-1BB4-4B55-B5D2-986C008FA3A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{7384C079-C786-4324-9264-FA39E2314956}</c15:txfldGUID>
                      <c15:f>Diagramm!$J$67</c15:f>
                      <c15:dlblFieldTableCache>
                        <c:ptCount val="1"/>
                      </c15:dlblFieldTableCache>
                    </c15:dlblFTEntry>
                  </c15:dlblFieldTable>
                  <c15:showDataLabelsRange val="0"/>
                </c:ext>
                <c:ext xmlns:c16="http://schemas.microsoft.com/office/drawing/2014/chart" uri="{C3380CC4-5D6E-409C-BE32-E72D297353CC}">
                  <c16:uniqueId val="{00000043-1BB4-4B55-B5D2-986C008FA3A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BB4-4B55-B5D2-986C008FA3A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F43-41E6-9D3F-ED9B7723F51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43-41E6-9D3F-ED9B7723F51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F43-41E6-9D3F-ED9B7723F51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43-41E6-9D3F-ED9B7723F51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F43-41E6-9D3F-ED9B7723F51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F43-41E6-9D3F-ED9B7723F51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F43-41E6-9D3F-ED9B7723F51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F43-41E6-9D3F-ED9B7723F51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F43-41E6-9D3F-ED9B7723F51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F43-41E6-9D3F-ED9B7723F51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F43-41E6-9D3F-ED9B7723F51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F43-41E6-9D3F-ED9B7723F51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F43-41E6-9D3F-ED9B7723F51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F43-41E6-9D3F-ED9B7723F51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F43-41E6-9D3F-ED9B7723F51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F43-41E6-9D3F-ED9B7723F51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F43-41E6-9D3F-ED9B7723F51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F43-41E6-9D3F-ED9B7723F51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F43-41E6-9D3F-ED9B7723F51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F43-41E6-9D3F-ED9B7723F51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F43-41E6-9D3F-ED9B7723F51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F43-41E6-9D3F-ED9B7723F51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F43-41E6-9D3F-ED9B7723F51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F43-41E6-9D3F-ED9B7723F51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F43-41E6-9D3F-ED9B7723F51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F43-41E6-9D3F-ED9B7723F51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F43-41E6-9D3F-ED9B7723F51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F43-41E6-9D3F-ED9B7723F51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F43-41E6-9D3F-ED9B7723F51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F43-41E6-9D3F-ED9B7723F51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F43-41E6-9D3F-ED9B7723F51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F43-41E6-9D3F-ED9B7723F51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F43-41E6-9D3F-ED9B7723F51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F43-41E6-9D3F-ED9B7723F51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F43-41E6-9D3F-ED9B7723F51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F43-41E6-9D3F-ED9B7723F51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F43-41E6-9D3F-ED9B7723F51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F43-41E6-9D3F-ED9B7723F51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F43-41E6-9D3F-ED9B7723F51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F43-41E6-9D3F-ED9B7723F51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F43-41E6-9D3F-ED9B7723F51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F43-41E6-9D3F-ED9B7723F51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F43-41E6-9D3F-ED9B7723F51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F43-41E6-9D3F-ED9B7723F51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F43-41E6-9D3F-ED9B7723F51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F43-41E6-9D3F-ED9B7723F51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F43-41E6-9D3F-ED9B7723F51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F43-41E6-9D3F-ED9B7723F51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F43-41E6-9D3F-ED9B7723F51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F43-41E6-9D3F-ED9B7723F51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F43-41E6-9D3F-ED9B7723F51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F43-41E6-9D3F-ED9B7723F51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F43-41E6-9D3F-ED9B7723F51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F43-41E6-9D3F-ED9B7723F51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F43-41E6-9D3F-ED9B7723F51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F43-41E6-9D3F-ED9B7723F51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F43-41E6-9D3F-ED9B7723F51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F43-41E6-9D3F-ED9B7723F51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F43-41E6-9D3F-ED9B7723F51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F43-41E6-9D3F-ED9B7723F51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F43-41E6-9D3F-ED9B7723F51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F43-41E6-9D3F-ED9B7723F51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F43-41E6-9D3F-ED9B7723F51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F43-41E6-9D3F-ED9B7723F51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F43-41E6-9D3F-ED9B7723F51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F43-41E6-9D3F-ED9B7723F51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F43-41E6-9D3F-ED9B7723F51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F43-41E6-9D3F-ED9B7723F51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F43-41E6-9D3F-ED9B7723F51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100.47099829611345</c:v>
                </c:pt>
                <c:pt idx="2">
                  <c:v>102.7560202911508</c:v>
                </c:pt>
                <c:pt idx="3">
                  <c:v>102.25457231151971</c:v>
                </c:pt>
                <c:pt idx="4">
                  <c:v>102.93807052664997</c:v>
                </c:pt>
                <c:pt idx="5">
                  <c:v>102.99443483443795</c:v>
                </c:pt>
                <c:pt idx="6">
                  <c:v>104.56356533400711</c:v>
                </c:pt>
                <c:pt idx="7">
                  <c:v>103.56973949323954</c:v>
                </c:pt>
                <c:pt idx="8">
                  <c:v>103.47255965222575</c:v>
                </c:pt>
                <c:pt idx="9">
                  <c:v>103.48681269557443</c:v>
                </c:pt>
                <c:pt idx="10">
                  <c:v>105.61310761695594</c:v>
                </c:pt>
                <c:pt idx="11">
                  <c:v>105.08768860987476</c:v>
                </c:pt>
                <c:pt idx="12">
                  <c:v>105.23216264018191</c:v>
                </c:pt>
                <c:pt idx="13">
                  <c:v>105.80163650852268</c:v>
                </c:pt>
                <c:pt idx="14">
                  <c:v>108.01474542120984</c:v>
                </c:pt>
                <c:pt idx="15">
                  <c:v>108.04195577669368</c:v>
                </c:pt>
                <c:pt idx="16">
                  <c:v>108.17088103243864</c:v>
                </c:pt>
                <c:pt idx="17">
                  <c:v>108.47019494276107</c:v>
                </c:pt>
                <c:pt idx="18">
                  <c:v>110.87507207504873</c:v>
                </c:pt>
                <c:pt idx="19">
                  <c:v>110.8899729840042</c:v>
                </c:pt>
                <c:pt idx="20">
                  <c:v>110.61851729477237</c:v>
                </c:pt>
                <c:pt idx="21">
                  <c:v>111.16272440444955</c:v>
                </c:pt>
                <c:pt idx="22">
                  <c:v>113.34020070876498</c:v>
                </c:pt>
                <c:pt idx="23">
                  <c:v>113.12381359610761</c:v>
                </c:pt>
                <c:pt idx="24">
                  <c:v>112.78951494302024</c:v>
                </c:pt>
              </c:numCache>
            </c:numRef>
          </c:val>
          <c:smooth val="0"/>
          <c:extLst>
            <c:ext xmlns:c16="http://schemas.microsoft.com/office/drawing/2014/chart" uri="{C3380CC4-5D6E-409C-BE32-E72D297353CC}">
              <c16:uniqueId val="{00000000-C976-4824-BABB-01CC2BCC624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102.01561025816966</c:v>
                </c:pt>
                <c:pt idx="2">
                  <c:v>106.14117848872115</c:v>
                </c:pt>
                <c:pt idx="3">
                  <c:v>105.50647568402091</c:v>
                </c:pt>
                <c:pt idx="4">
                  <c:v>102.60742773822797</c:v>
                </c:pt>
                <c:pt idx="5">
                  <c:v>103.42224890642422</c:v>
                </c:pt>
                <c:pt idx="6">
                  <c:v>107.77082082511365</c:v>
                </c:pt>
                <c:pt idx="7">
                  <c:v>107.99382451325157</c:v>
                </c:pt>
                <c:pt idx="8">
                  <c:v>107.16184921519856</c:v>
                </c:pt>
                <c:pt idx="9">
                  <c:v>107.89947679903938</c:v>
                </c:pt>
                <c:pt idx="10">
                  <c:v>112.69405609400462</c:v>
                </c:pt>
                <c:pt idx="11">
                  <c:v>112.27377991251393</c:v>
                </c:pt>
                <c:pt idx="12">
                  <c:v>110.84998713440261</c:v>
                </c:pt>
                <c:pt idx="13">
                  <c:v>112.68547902907625</c:v>
                </c:pt>
                <c:pt idx="14">
                  <c:v>116.98258855819539</c:v>
                </c:pt>
                <c:pt idx="15">
                  <c:v>117.04262801269405</c:v>
                </c:pt>
                <c:pt idx="16">
                  <c:v>115.75606827343682</c:v>
                </c:pt>
                <c:pt idx="17">
                  <c:v>117.75452440174972</c:v>
                </c:pt>
                <c:pt idx="18">
                  <c:v>122.18028990479456</c:v>
                </c:pt>
                <c:pt idx="19">
                  <c:v>122.35183120336221</c:v>
                </c:pt>
                <c:pt idx="20">
                  <c:v>122.4032935929325</c:v>
                </c:pt>
                <c:pt idx="21">
                  <c:v>123.96431940989794</c:v>
                </c:pt>
                <c:pt idx="22">
                  <c:v>128.23569774423191</c:v>
                </c:pt>
                <c:pt idx="23">
                  <c:v>128.13277296509133</c:v>
                </c:pt>
                <c:pt idx="24">
                  <c:v>123.49258083883694</c:v>
                </c:pt>
              </c:numCache>
            </c:numRef>
          </c:val>
          <c:smooth val="0"/>
          <c:extLst>
            <c:ext xmlns:c16="http://schemas.microsoft.com/office/drawing/2014/chart" uri="{C3380CC4-5D6E-409C-BE32-E72D297353CC}">
              <c16:uniqueId val="{00000001-C976-4824-BABB-01CC2BCC624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101.74462767391144</c:v>
                </c:pt>
                <c:pt idx="2">
                  <c:v>100.21807845923894</c:v>
                </c:pt>
                <c:pt idx="3">
                  <c:v>100.19847590110508</c:v>
                </c:pt>
                <c:pt idx="4">
                  <c:v>95.876111832594162</c:v>
                </c:pt>
                <c:pt idx="5">
                  <c:v>96.552400088211513</c:v>
                </c:pt>
                <c:pt idx="6">
                  <c:v>95.03075151307246</c:v>
                </c:pt>
                <c:pt idx="7">
                  <c:v>95.383597559481515</c:v>
                </c:pt>
                <c:pt idx="8">
                  <c:v>93.999166891279302</c:v>
                </c:pt>
                <c:pt idx="9">
                  <c:v>95.650682414055026</c:v>
                </c:pt>
                <c:pt idx="10">
                  <c:v>94.560290117860376</c:v>
                </c:pt>
                <c:pt idx="11">
                  <c:v>94.339761338854728</c:v>
                </c:pt>
                <c:pt idx="12">
                  <c:v>93.69777755997157</c:v>
                </c:pt>
                <c:pt idx="13">
                  <c:v>94.731812501531451</c:v>
                </c:pt>
                <c:pt idx="14">
                  <c:v>93.793340030874035</c:v>
                </c:pt>
                <c:pt idx="15">
                  <c:v>93.036191222954599</c:v>
                </c:pt>
                <c:pt idx="16">
                  <c:v>91.81838229889</c:v>
                </c:pt>
                <c:pt idx="17">
                  <c:v>93.249369042660064</c:v>
                </c:pt>
                <c:pt idx="18">
                  <c:v>91.918845409325925</c:v>
                </c:pt>
                <c:pt idx="19">
                  <c:v>91.521893607115729</c:v>
                </c:pt>
                <c:pt idx="20">
                  <c:v>90.490308985322585</c:v>
                </c:pt>
                <c:pt idx="21">
                  <c:v>90.806400235230697</c:v>
                </c:pt>
                <c:pt idx="22">
                  <c:v>88.934355933449311</c:v>
                </c:pt>
                <c:pt idx="23">
                  <c:v>88.794687706745734</c:v>
                </c:pt>
                <c:pt idx="24">
                  <c:v>85.307882678689566</c:v>
                </c:pt>
              </c:numCache>
            </c:numRef>
          </c:val>
          <c:smooth val="0"/>
          <c:extLst>
            <c:ext xmlns:c16="http://schemas.microsoft.com/office/drawing/2014/chart" uri="{C3380CC4-5D6E-409C-BE32-E72D297353CC}">
              <c16:uniqueId val="{00000002-C976-4824-BABB-01CC2BCC624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976-4824-BABB-01CC2BCC6242}"/>
                </c:ext>
              </c:extLst>
            </c:dLbl>
            <c:dLbl>
              <c:idx val="1"/>
              <c:delete val="1"/>
              <c:extLst>
                <c:ext xmlns:c15="http://schemas.microsoft.com/office/drawing/2012/chart" uri="{CE6537A1-D6FC-4f65-9D91-7224C49458BB}"/>
                <c:ext xmlns:c16="http://schemas.microsoft.com/office/drawing/2014/chart" uri="{C3380CC4-5D6E-409C-BE32-E72D297353CC}">
                  <c16:uniqueId val="{00000004-C976-4824-BABB-01CC2BCC6242}"/>
                </c:ext>
              </c:extLst>
            </c:dLbl>
            <c:dLbl>
              <c:idx val="2"/>
              <c:delete val="1"/>
              <c:extLst>
                <c:ext xmlns:c15="http://schemas.microsoft.com/office/drawing/2012/chart" uri="{CE6537A1-D6FC-4f65-9D91-7224C49458BB}"/>
                <c:ext xmlns:c16="http://schemas.microsoft.com/office/drawing/2014/chart" uri="{C3380CC4-5D6E-409C-BE32-E72D297353CC}">
                  <c16:uniqueId val="{00000005-C976-4824-BABB-01CC2BCC6242}"/>
                </c:ext>
              </c:extLst>
            </c:dLbl>
            <c:dLbl>
              <c:idx val="3"/>
              <c:delete val="1"/>
              <c:extLst>
                <c:ext xmlns:c15="http://schemas.microsoft.com/office/drawing/2012/chart" uri="{CE6537A1-D6FC-4f65-9D91-7224C49458BB}"/>
                <c:ext xmlns:c16="http://schemas.microsoft.com/office/drawing/2014/chart" uri="{C3380CC4-5D6E-409C-BE32-E72D297353CC}">
                  <c16:uniqueId val="{00000006-C976-4824-BABB-01CC2BCC6242}"/>
                </c:ext>
              </c:extLst>
            </c:dLbl>
            <c:dLbl>
              <c:idx val="4"/>
              <c:delete val="1"/>
              <c:extLst>
                <c:ext xmlns:c15="http://schemas.microsoft.com/office/drawing/2012/chart" uri="{CE6537A1-D6FC-4f65-9D91-7224C49458BB}"/>
                <c:ext xmlns:c16="http://schemas.microsoft.com/office/drawing/2014/chart" uri="{C3380CC4-5D6E-409C-BE32-E72D297353CC}">
                  <c16:uniqueId val="{00000007-C976-4824-BABB-01CC2BCC6242}"/>
                </c:ext>
              </c:extLst>
            </c:dLbl>
            <c:dLbl>
              <c:idx val="5"/>
              <c:delete val="1"/>
              <c:extLst>
                <c:ext xmlns:c15="http://schemas.microsoft.com/office/drawing/2012/chart" uri="{CE6537A1-D6FC-4f65-9D91-7224C49458BB}"/>
                <c:ext xmlns:c16="http://schemas.microsoft.com/office/drawing/2014/chart" uri="{C3380CC4-5D6E-409C-BE32-E72D297353CC}">
                  <c16:uniqueId val="{00000008-C976-4824-BABB-01CC2BCC6242}"/>
                </c:ext>
              </c:extLst>
            </c:dLbl>
            <c:dLbl>
              <c:idx val="6"/>
              <c:delete val="1"/>
              <c:extLst>
                <c:ext xmlns:c15="http://schemas.microsoft.com/office/drawing/2012/chart" uri="{CE6537A1-D6FC-4f65-9D91-7224C49458BB}"/>
                <c:ext xmlns:c16="http://schemas.microsoft.com/office/drawing/2014/chart" uri="{C3380CC4-5D6E-409C-BE32-E72D297353CC}">
                  <c16:uniqueId val="{00000009-C976-4824-BABB-01CC2BCC6242}"/>
                </c:ext>
              </c:extLst>
            </c:dLbl>
            <c:dLbl>
              <c:idx val="7"/>
              <c:delete val="1"/>
              <c:extLst>
                <c:ext xmlns:c15="http://schemas.microsoft.com/office/drawing/2012/chart" uri="{CE6537A1-D6FC-4f65-9D91-7224C49458BB}"/>
                <c:ext xmlns:c16="http://schemas.microsoft.com/office/drawing/2014/chart" uri="{C3380CC4-5D6E-409C-BE32-E72D297353CC}">
                  <c16:uniqueId val="{0000000A-C976-4824-BABB-01CC2BCC6242}"/>
                </c:ext>
              </c:extLst>
            </c:dLbl>
            <c:dLbl>
              <c:idx val="8"/>
              <c:delete val="1"/>
              <c:extLst>
                <c:ext xmlns:c15="http://schemas.microsoft.com/office/drawing/2012/chart" uri="{CE6537A1-D6FC-4f65-9D91-7224C49458BB}"/>
                <c:ext xmlns:c16="http://schemas.microsoft.com/office/drawing/2014/chart" uri="{C3380CC4-5D6E-409C-BE32-E72D297353CC}">
                  <c16:uniqueId val="{0000000B-C976-4824-BABB-01CC2BCC6242}"/>
                </c:ext>
              </c:extLst>
            </c:dLbl>
            <c:dLbl>
              <c:idx val="9"/>
              <c:delete val="1"/>
              <c:extLst>
                <c:ext xmlns:c15="http://schemas.microsoft.com/office/drawing/2012/chart" uri="{CE6537A1-D6FC-4f65-9D91-7224C49458BB}"/>
                <c:ext xmlns:c16="http://schemas.microsoft.com/office/drawing/2014/chart" uri="{C3380CC4-5D6E-409C-BE32-E72D297353CC}">
                  <c16:uniqueId val="{0000000C-C976-4824-BABB-01CC2BCC6242}"/>
                </c:ext>
              </c:extLst>
            </c:dLbl>
            <c:dLbl>
              <c:idx val="10"/>
              <c:delete val="1"/>
              <c:extLst>
                <c:ext xmlns:c15="http://schemas.microsoft.com/office/drawing/2012/chart" uri="{CE6537A1-D6FC-4f65-9D91-7224C49458BB}"/>
                <c:ext xmlns:c16="http://schemas.microsoft.com/office/drawing/2014/chart" uri="{C3380CC4-5D6E-409C-BE32-E72D297353CC}">
                  <c16:uniqueId val="{0000000D-C976-4824-BABB-01CC2BCC6242}"/>
                </c:ext>
              </c:extLst>
            </c:dLbl>
            <c:dLbl>
              <c:idx val="11"/>
              <c:delete val="1"/>
              <c:extLst>
                <c:ext xmlns:c15="http://schemas.microsoft.com/office/drawing/2012/chart" uri="{CE6537A1-D6FC-4f65-9D91-7224C49458BB}"/>
                <c:ext xmlns:c16="http://schemas.microsoft.com/office/drawing/2014/chart" uri="{C3380CC4-5D6E-409C-BE32-E72D297353CC}">
                  <c16:uniqueId val="{0000000E-C976-4824-BABB-01CC2BCC6242}"/>
                </c:ext>
              </c:extLst>
            </c:dLbl>
            <c:dLbl>
              <c:idx val="12"/>
              <c:delete val="1"/>
              <c:extLst>
                <c:ext xmlns:c15="http://schemas.microsoft.com/office/drawing/2012/chart" uri="{CE6537A1-D6FC-4f65-9D91-7224C49458BB}"/>
                <c:ext xmlns:c16="http://schemas.microsoft.com/office/drawing/2014/chart" uri="{C3380CC4-5D6E-409C-BE32-E72D297353CC}">
                  <c16:uniqueId val="{0000000F-C976-4824-BABB-01CC2BCC624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976-4824-BABB-01CC2BCC6242}"/>
                </c:ext>
              </c:extLst>
            </c:dLbl>
            <c:dLbl>
              <c:idx val="14"/>
              <c:delete val="1"/>
              <c:extLst>
                <c:ext xmlns:c15="http://schemas.microsoft.com/office/drawing/2012/chart" uri="{CE6537A1-D6FC-4f65-9D91-7224C49458BB}"/>
                <c:ext xmlns:c16="http://schemas.microsoft.com/office/drawing/2014/chart" uri="{C3380CC4-5D6E-409C-BE32-E72D297353CC}">
                  <c16:uniqueId val="{00000011-C976-4824-BABB-01CC2BCC6242}"/>
                </c:ext>
              </c:extLst>
            </c:dLbl>
            <c:dLbl>
              <c:idx val="15"/>
              <c:delete val="1"/>
              <c:extLst>
                <c:ext xmlns:c15="http://schemas.microsoft.com/office/drawing/2012/chart" uri="{CE6537A1-D6FC-4f65-9D91-7224C49458BB}"/>
                <c:ext xmlns:c16="http://schemas.microsoft.com/office/drawing/2014/chart" uri="{C3380CC4-5D6E-409C-BE32-E72D297353CC}">
                  <c16:uniqueId val="{00000012-C976-4824-BABB-01CC2BCC6242}"/>
                </c:ext>
              </c:extLst>
            </c:dLbl>
            <c:dLbl>
              <c:idx val="16"/>
              <c:delete val="1"/>
              <c:extLst>
                <c:ext xmlns:c15="http://schemas.microsoft.com/office/drawing/2012/chart" uri="{CE6537A1-D6FC-4f65-9D91-7224C49458BB}"/>
                <c:ext xmlns:c16="http://schemas.microsoft.com/office/drawing/2014/chart" uri="{C3380CC4-5D6E-409C-BE32-E72D297353CC}">
                  <c16:uniqueId val="{00000013-C976-4824-BABB-01CC2BCC6242}"/>
                </c:ext>
              </c:extLst>
            </c:dLbl>
            <c:dLbl>
              <c:idx val="17"/>
              <c:delete val="1"/>
              <c:extLst>
                <c:ext xmlns:c15="http://schemas.microsoft.com/office/drawing/2012/chart" uri="{CE6537A1-D6FC-4f65-9D91-7224C49458BB}"/>
                <c:ext xmlns:c16="http://schemas.microsoft.com/office/drawing/2014/chart" uri="{C3380CC4-5D6E-409C-BE32-E72D297353CC}">
                  <c16:uniqueId val="{00000014-C976-4824-BABB-01CC2BCC6242}"/>
                </c:ext>
              </c:extLst>
            </c:dLbl>
            <c:dLbl>
              <c:idx val="18"/>
              <c:delete val="1"/>
              <c:extLst>
                <c:ext xmlns:c15="http://schemas.microsoft.com/office/drawing/2012/chart" uri="{CE6537A1-D6FC-4f65-9D91-7224C49458BB}"/>
                <c:ext xmlns:c16="http://schemas.microsoft.com/office/drawing/2014/chart" uri="{C3380CC4-5D6E-409C-BE32-E72D297353CC}">
                  <c16:uniqueId val="{00000015-C976-4824-BABB-01CC2BCC6242}"/>
                </c:ext>
              </c:extLst>
            </c:dLbl>
            <c:dLbl>
              <c:idx val="19"/>
              <c:delete val="1"/>
              <c:extLst>
                <c:ext xmlns:c15="http://schemas.microsoft.com/office/drawing/2012/chart" uri="{CE6537A1-D6FC-4f65-9D91-7224C49458BB}"/>
                <c:ext xmlns:c16="http://schemas.microsoft.com/office/drawing/2014/chart" uri="{C3380CC4-5D6E-409C-BE32-E72D297353CC}">
                  <c16:uniqueId val="{00000016-C976-4824-BABB-01CC2BCC6242}"/>
                </c:ext>
              </c:extLst>
            </c:dLbl>
            <c:dLbl>
              <c:idx val="20"/>
              <c:delete val="1"/>
              <c:extLst>
                <c:ext xmlns:c15="http://schemas.microsoft.com/office/drawing/2012/chart" uri="{CE6537A1-D6FC-4f65-9D91-7224C49458BB}"/>
                <c:ext xmlns:c16="http://schemas.microsoft.com/office/drawing/2014/chart" uri="{C3380CC4-5D6E-409C-BE32-E72D297353CC}">
                  <c16:uniqueId val="{00000017-C976-4824-BABB-01CC2BCC6242}"/>
                </c:ext>
              </c:extLst>
            </c:dLbl>
            <c:dLbl>
              <c:idx val="21"/>
              <c:delete val="1"/>
              <c:extLst>
                <c:ext xmlns:c15="http://schemas.microsoft.com/office/drawing/2012/chart" uri="{CE6537A1-D6FC-4f65-9D91-7224C49458BB}"/>
                <c:ext xmlns:c16="http://schemas.microsoft.com/office/drawing/2014/chart" uri="{C3380CC4-5D6E-409C-BE32-E72D297353CC}">
                  <c16:uniqueId val="{00000018-C976-4824-BABB-01CC2BCC6242}"/>
                </c:ext>
              </c:extLst>
            </c:dLbl>
            <c:dLbl>
              <c:idx val="22"/>
              <c:delete val="1"/>
              <c:extLst>
                <c:ext xmlns:c15="http://schemas.microsoft.com/office/drawing/2012/chart" uri="{CE6537A1-D6FC-4f65-9D91-7224C49458BB}"/>
                <c:ext xmlns:c16="http://schemas.microsoft.com/office/drawing/2014/chart" uri="{C3380CC4-5D6E-409C-BE32-E72D297353CC}">
                  <c16:uniqueId val="{00000019-C976-4824-BABB-01CC2BCC6242}"/>
                </c:ext>
              </c:extLst>
            </c:dLbl>
            <c:dLbl>
              <c:idx val="23"/>
              <c:delete val="1"/>
              <c:extLst>
                <c:ext xmlns:c15="http://schemas.microsoft.com/office/drawing/2012/chart" uri="{CE6537A1-D6FC-4f65-9D91-7224C49458BB}"/>
                <c:ext xmlns:c16="http://schemas.microsoft.com/office/drawing/2014/chart" uri="{C3380CC4-5D6E-409C-BE32-E72D297353CC}">
                  <c16:uniqueId val="{0000001A-C976-4824-BABB-01CC2BCC6242}"/>
                </c:ext>
              </c:extLst>
            </c:dLbl>
            <c:dLbl>
              <c:idx val="24"/>
              <c:delete val="1"/>
              <c:extLst>
                <c:ext xmlns:c15="http://schemas.microsoft.com/office/drawing/2012/chart" uri="{CE6537A1-D6FC-4f65-9D91-7224C49458BB}"/>
                <c:ext xmlns:c16="http://schemas.microsoft.com/office/drawing/2014/chart" uri="{C3380CC4-5D6E-409C-BE32-E72D297353CC}">
                  <c16:uniqueId val="{0000001B-C976-4824-BABB-01CC2BCC624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976-4824-BABB-01CC2BCC624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Recklinghausen (375)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174094</v>
      </c>
      <c r="F11" s="238">
        <v>174610</v>
      </c>
      <c r="G11" s="238">
        <v>174944</v>
      </c>
      <c r="H11" s="238">
        <v>171583</v>
      </c>
      <c r="I11" s="265">
        <v>170743</v>
      </c>
      <c r="J11" s="263">
        <v>3351</v>
      </c>
      <c r="K11" s="266">
        <v>1.9625987595391905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17.500315921283903</v>
      </c>
      <c r="E13" s="115">
        <v>30467</v>
      </c>
      <c r="F13" s="114">
        <v>30217</v>
      </c>
      <c r="G13" s="114">
        <v>30225</v>
      </c>
      <c r="H13" s="114">
        <v>29839</v>
      </c>
      <c r="I13" s="140">
        <v>29296</v>
      </c>
      <c r="J13" s="115">
        <v>1171</v>
      </c>
      <c r="K13" s="116">
        <v>3.9971327143637359</v>
      </c>
    </row>
    <row r="14" spans="1:255" ht="14.1" customHeight="1" x14ac:dyDescent="0.2">
      <c r="A14" s="306" t="s">
        <v>230</v>
      </c>
      <c r="B14" s="307"/>
      <c r="C14" s="308"/>
      <c r="D14" s="113">
        <v>62.160097418635907</v>
      </c>
      <c r="E14" s="115">
        <v>108217</v>
      </c>
      <c r="F14" s="114">
        <v>109014</v>
      </c>
      <c r="G14" s="114">
        <v>109446</v>
      </c>
      <c r="H14" s="114">
        <v>107008</v>
      </c>
      <c r="I14" s="140">
        <v>106797</v>
      </c>
      <c r="J14" s="115">
        <v>1420</v>
      </c>
      <c r="K14" s="116">
        <v>1.3296253640083522</v>
      </c>
    </row>
    <row r="15" spans="1:255" ht="14.1" customHeight="1" x14ac:dyDescent="0.2">
      <c r="A15" s="306" t="s">
        <v>231</v>
      </c>
      <c r="B15" s="307"/>
      <c r="C15" s="308"/>
      <c r="D15" s="113">
        <v>9.8073454570519374</v>
      </c>
      <c r="E15" s="115">
        <v>17074</v>
      </c>
      <c r="F15" s="114">
        <v>17037</v>
      </c>
      <c r="G15" s="114">
        <v>17082</v>
      </c>
      <c r="H15" s="114">
        <v>16611</v>
      </c>
      <c r="I15" s="140">
        <v>16627</v>
      </c>
      <c r="J15" s="115">
        <v>447</v>
      </c>
      <c r="K15" s="116">
        <v>2.6883983881638298</v>
      </c>
    </row>
    <row r="16" spans="1:255" ht="14.1" customHeight="1" x14ac:dyDescent="0.2">
      <c r="A16" s="306" t="s">
        <v>232</v>
      </c>
      <c r="B16" s="307"/>
      <c r="C16" s="308"/>
      <c r="D16" s="113">
        <v>10.102013854584305</v>
      </c>
      <c r="E16" s="115">
        <v>17587</v>
      </c>
      <c r="F16" s="114">
        <v>17563</v>
      </c>
      <c r="G16" s="114">
        <v>17439</v>
      </c>
      <c r="H16" s="114">
        <v>17397</v>
      </c>
      <c r="I16" s="140">
        <v>17263</v>
      </c>
      <c r="J16" s="115">
        <v>324</v>
      </c>
      <c r="K16" s="116">
        <v>1.8768464345710478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0.42103691109400671</v>
      </c>
      <c r="E18" s="115">
        <v>733</v>
      </c>
      <c r="F18" s="114">
        <v>664</v>
      </c>
      <c r="G18" s="114">
        <v>777</v>
      </c>
      <c r="H18" s="114">
        <v>775</v>
      </c>
      <c r="I18" s="140">
        <v>709</v>
      </c>
      <c r="J18" s="115">
        <v>24</v>
      </c>
      <c r="K18" s="116">
        <v>3.3850493653032441</v>
      </c>
    </row>
    <row r="19" spans="1:255" ht="14.1" customHeight="1" x14ac:dyDescent="0.2">
      <c r="A19" s="306" t="s">
        <v>235</v>
      </c>
      <c r="B19" s="307" t="s">
        <v>236</v>
      </c>
      <c r="C19" s="308"/>
      <c r="D19" s="113">
        <v>0.27858513216997716</v>
      </c>
      <c r="E19" s="115">
        <v>485</v>
      </c>
      <c r="F19" s="114">
        <v>413</v>
      </c>
      <c r="G19" s="114">
        <v>523</v>
      </c>
      <c r="H19" s="114">
        <v>542</v>
      </c>
      <c r="I19" s="140">
        <v>470</v>
      </c>
      <c r="J19" s="115">
        <v>15</v>
      </c>
      <c r="K19" s="116">
        <v>3.1914893617021276</v>
      </c>
    </row>
    <row r="20" spans="1:255" ht="14.1" customHeight="1" x14ac:dyDescent="0.2">
      <c r="A20" s="306">
        <v>12</v>
      </c>
      <c r="B20" s="307" t="s">
        <v>237</v>
      </c>
      <c r="C20" s="308"/>
      <c r="D20" s="113">
        <v>1.3659287511344447</v>
      </c>
      <c r="E20" s="115">
        <v>2378</v>
      </c>
      <c r="F20" s="114">
        <v>2324</v>
      </c>
      <c r="G20" s="114">
        <v>2404</v>
      </c>
      <c r="H20" s="114">
        <v>2328</v>
      </c>
      <c r="I20" s="140">
        <v>2290</v>
      </c>
      <c r="J20" s="115">
        <v>88</v>
      </c>
      <c r="K20" s="116">
        <v>3.8427947598253276</v>
      </c>
    </row>
    <row r="21" spans="1:255" ht="14.1" customHeight="1" x14ac:dyDescent="0.2">
      <c r="A21" s="306">
        <v>21</v>
      </c>
      <c r="B21" s="307" t="s">
        <v>238</v>
      </c>
      <c r="C21" s="308"/>
      <c r="D21" s="113">
        <v>0.44171539513136582</v>
      </c>
      <c r="E21" s="115">
        <v>769</v>
      </c>
      <c r="F21" s="114">
        <v>784</v>
      </c>
      <c r="G21" s="114">
        <v>791</v>
      </c>
      <c r="H21" s="114">
        <v>791</v>
      </c>
      <c r="I21" s="140">
        <v>819</v>
      </c>
      <c r="J21" s="115">
        <v>-50</v>
      </c>
      <c r="K21" s="116">
        <v>-6.1050061050061046</v>
      </c>
    </row>
    <row r="22" spans="1:255" ht="14.1" customHeight="1" x14ac:dyDescent="0.2">
      <c r="A22" s="306">
        <v>22</v>
      </c>
      <c r="B22" s="307" t="s">
        <v>239</v>
      </c>
      <c r="C22" s="308"/>
      <c r="D22" s="113">
        <v>0.91387411398439922</v>
      </c>
      <c r="E22" s="115">
        <v>1591</v>
      </c>
      <c r="F22" s="114">
        <v>1602</v>
      </c>
      <c r="G22" s="114">
        <v>1608</v>
      </c>
      <c r="H22" s="114">
        <v>1564</v>
      </c>
      <c r="I22" s="140">
        <v>1563</v>
      </c>
      <c r="J22" s="115">
        <v>28</v>
      </c>
      <c r="K22" s="116">
        <v>1.7914267434420985</v>
      </c>
    </row>
    <row r="23" spans="1:255" ht="14.1" customHeight="1" x14ac:dyDescent="0.2">
      <c r="A23" s="306">
        <v>23</v>
      </c>
      <c r="B23" s="307" t="s">
        <v>240</v>
      </c>
      <c r="C23" s="308"/>
      <c r="D23" s="113">
        <v>0.41356968074718253</v>
      </c>
      <c r="E23" s="115">
        <v>720</v>
      </c>
      <c r="F23" s="114">
        <v>761</v>
      </c>
      <c r="G23" s="114">
        <v>778</v>
      </c>
      <c r="H23" s="114">
        <v>745</v>
      </c>
      <c r="I23" s="140">
        <v>751</v>
      </c>
      <c r="J23" s="115">
        <v>-31</v>
      </c>
      <c r="K23" s="116">
        <v>-4.1278295605858855</v>
      </c>
    </row>
    <row r="24" spans="1:255" ht="14.1" customHeight="1" x14ac:dyDescent="0.2">
      <c r="A24" s="306">
        <v>24</v>
      </c>
      <c r="B24" s="307" t="s">
        <v>241</v>
      </c>
      <c r="C24" s="308"/>
      <c r="D24" s="113">
        <v>2.6612060151412456</v>
      </c>
      <c r="E24" s="115">
        <v>4633</v>
      </c>
      <c r="F24" s="114">
        <v>4633</v>
      </c>
      <c r="G24" s="114">
        <v>4859</v>
      </c>
      <c r="H24" s="114">
        <v>4754</v>
      </c>
      <c r="I24" s="140">
        <v>4746</v>
      </c>
      <c r="J24" s="115">
        <v>-113</v>
      </c>
      <c r="K24" s="116">
        <v>-2.3809523809523809</v>
      </c>
    </row>
    <row r="25" spans="1:255" ht="14.1" customHeight="1" x14ac:dyDescent="0.2">
      <c r="A25" s="306">
        <v>25</v>
      </c>
      <c r="B25" s="307" t="s">
        <v>242</v>
      </c>
      <c r="C25" s="308"/>
      <c r="D25" s="113">
        <v>4.5004422897974656</v>
      </c>
      <c r="E25" s="115">
        <v>7835</v>
      </c>
      <c r="F25" s="114">
        <v>7881</v>
      </c>
      <c r="G25" s="114">
        <v>7889</v>
      </c>
      <c r="H25" s="114">
        <v>7766</v>
      </c>
      <c r="I25" s="140">
        <v>7755</v>
      </c>
      <c r="J25" s="115">
        <v>80</v>
      </c>
      <c r="K25" s="116">
        <v>1.0315925209542232</v>
      </c>
    </row>
    <row r="26" spans="1:255" ht="14.1" customHeight="1" x14ac:dyDescent="0.2">
      <c r="A26" s="306">
        <v>26</v>
      </c>
      <c r="B26" s="307" t="s">
        <v>243</v>
      </c>
      <c r="C26" s="308"/>
      <c r="D26" s="113">
        <v>3.3981642101393499</v>
      </c>
      <c r="E26" s="115">
        <v>5916</v>
      </c>
      <c r="F26" s="114">
        <v>5968</v>
      </c>
      <c r="G26" s="114">
        <v>6057</v>
      </c>
      <c r="H26" s="114">
        <v>5872</v>
      </c>
      <c r="I26" s="140">
        <v>5879</v>
      </c>
      <c r="J26" s="115">
        <v>37</v>
      </c>
      <c r="K26" s="116">
        <v>0.62935873447865287</v>
      </c>
    </row>
    <row r="27" spans="1:255" ht="14.1" customHeight="1" x14ac:dyDescent="0.2">
      <c r="A27" s="306">
        <v>27</v>
      </c>
      <c r="B27" s="307" t="s">
        <v>244</v>
      </c>
      <c r="C27" s="308"/>
      <c r="D27" s="113">
        <v>1.7772008225441429</v>
      </c>
      <c r="E27" s="115">
        <v>3094</v>
      </c>
      <c r="F27" s="114">
        <v>3127</v>
      </c>
      <c r="G27" s="114">
        <v>3149</v>
      </c>
      <c r="H27" s="114">
        <v>3080</v>
      </c>
      <c r="I27" s="140">
        <v>3086</v>
      </c>
      <c r="J27" s="115">
        <v>8</v>
      </c>
      <c r="K27" s="116">
        <v>0.25923525599481528</v>
      </c>
    </row>
    <row r="28" spans="1:255" ht="14.1" customHeight="1" x14ac:dyDescent="0.2">
      <c r="A28" s="306">
        <v>28</v>
      </c>
      <c r="B28" s="307" t="s">
        <v>245</v>
      </c>
      <c r="C28" s="308"/>
      <c r="D28" s="113">
        <v>0.16887428630509954</v>
      </c>
      <c r="E28" s="115">
        <v>294</v>
      </c>
      <c r="F28" s="114">
        <v>301</v>
      </c>
      <c r="G28" s="114">
        <v>325</v>
      </c>
      <c r="H28" s="114">
        <v>336</v>
      </c>
      <c r="I28" s="140">
        <v>334</v>
      </c>
      <c r="J28" s="115">
        <v>-40</v>
      </c>
      <c r="K28" s="116">
        <v>-11.976047904191617</v>
      </c>
    </row>
    <row r="29" spans="1:255" ht="14.1" customHeight="1" x14ac:dyDescent="0.2">
      <c r="A29" s="306">
        <v>29</v>
      </c>
      <c r="B29" s="307" t="s">
        <v>246</v>
      </c>
      <c r="C29" s="308"/>
      <c r="D29" s="113">
        <v>2.2125977919974269</v>
      </c>
      <c r="E29" s="115">
        <v>3852</v>
      </c>
      <c r="F29" s="114">
        <v>3790</v>
      </c>
      <c r="G29" s="114">
        <v>3826</v>
      </c>
      <c r="H29" s="114">
        <v>3714</v>
      </c>
      <c r="I29" s="140">
        <v>3648</v>
      </c>
      <c r="J29" s="115">
        <v>204</v>
      </c>
      <c r="K29" s="116">
        <v>5.5921052631578947</v>
      </c>
    </row>
    <row r="30" spans="1:255" ht="14.1" customHeight="1" x14ac:dyDescent="0.2">
      <c r="A30" s="306" t="s">
        <v>247</v>
      </c>
      <c r="B30" s="307" t="s">
        <v>248</v>
      </c>
      <c r="C30" s="308"/>
      <c r="D30" s="113">
        <v>1.1011292749893735</v>
      </c>
      <c r="E30" s="115">
        <v>1917</v>
      </c>
      <c r="F30" s="114">
        <v>1751</v>
      </c>
      <c r="G30" s="114">
        <v>1776</v>
      </c>
      <c r="H30" s="114">
        <v>1727</v>
      </c>
      <c r="I30" s="140">
        <v>1680</v>
      </c>
      <c r="J30" s="115">
        <v>237</v>
      </c>
      <c r="K30" s="116">
        <v>14.107142857142858</v>
      </c>
    </row>
    <row r="31" spans="1:255" ht="14.1" customHeight="1" x14ac:dyDescent="0.2">
      <c r="A31" s="306" t="s">
        <v>249</v>
      </c>
      <c r="B31" s="307" t="s">
        <v>250</v>
      </c>
      <c r="C31" s="308"/>
      <c r="D31" s="113">
        <v>1.0919388376394361</v>
      </c>
      <c r="E31" s="115">
        <v>1901</v>
      </c>
      <c r="F31" s="114">
        <v>2005</v>
      </c>
      <c r="G31" s="114">
        <v>2018</v>
      </c>
      <c r="H31" s="114">
        <v>1956</v>
      </c>
      <c r="I31" s="140">
        <v>1932</v>
      </c>
      <c r="J31" s="115">
        <v>-31</v>
      </c>
      <c r="K31" s="116">
        <v>-1.6045548654244306</v>
      </c>
    </row>
    <row r="32" spans="1:255" ht="14.1" customHeight="1" x14ac:dyDescent="0.2">
      <c r="A32" s="306">
        <v>31</v>
      </c>
      <c r="B32" s="307" t="s">
        <v>251</v>
      </c>
      <c r="C32" s="308"/>
      <c r="D32" s="113">
        <v>0.74499982767929973</v>
      </c>
      <c r="E32" s="115">
        <v>1297</v>
      </c>
      <c r="F32" s="114">
        <v>1292</v>
      </c>
      <c r="G32" s="114">
        <v>1283</v>
      </c>
      <c r="H32" s="114">
        <v>1286</v>
      </c>
      <c r="I32" s="140">
        <v>1289</v>
      </c>
      <c r="J32" s="115">
        <v>8</v>
      </c>
      <c r="K32" s="116">
        <v>0.6206361520558572</v>
      </c>
    </row>
    <row r="33" spans="1:11" ht="14.1" customHeight="1" x14ac:dyDescent="0.2">
      <c r="A33" s="306">
        <v>32</v>
      </c>
      <c r="B33" s="307" t="s">
        <v>252</v>
      </c>
      <c r="C33" s="308"/>
      <c r="D33" s="113">
        <v>2.6744172688317804</v>
      </c>
      <c r="E33" s="115">
        <v>4656</v>
      </c>
      <c r="F33" s="114">
        <v>4630</v>
      </c>
      <c r="G33" s="114">
        <v>4524</v>
      </c>
      <c r="H33" s="114">
        <v>4289</v>
      </c>
      <c r="I33" s="140">
        <v>4235</v>
      </c>
      <c r="J33" s="115">
        <v>421</v>
      </c>
      <c r="K33" s="116">
        <v>9.9409681227863054</v>
      </c>
    </row>
    <row r="34" spans="1:11" ht="14.1" customHeight="1" x14ac:dyDescent="0.2">
      <c r="A34" s="306">
        <v>33</v>
      </c>
      <c r="B34" s="307" t="s">
        <v>253</v>
      </c>
      <c r="C34" s="308"/>
      <c r="D34" s="113">
        <v>1.2476018702540008</v>
      </c>
      <c r="E34" s="115">
        <v>2172</v>
      </c>
      <c r="F34" s="114">
        <v>2157</v>
      </c>
      <c r="G34" s="114">
        <v>2232</v>
      </c>
      <c r="H34" s="114">
        <v>2177</v>
      </c>
      <c r="I34" s="140">
        <v>2103</v>
      </c>
      <c r="J34" s="115">
        <v>69</v>
      </c>
      <c r="K34" s="116">
        <v>3.2810271041369474</v>
      </c>
    </row>
    <row r="35" spans="1:11" ht="14.1" customHeight="1" x14ac:dyDescent="0.2">
      <c r="A35" s="306">
        <v>34</v>
      </c>
      <c r="B35" s="307" t="s">
        <v>254</v>
      </c>
      <c r="C35" s="308"/>
      <c r="D35" s="113">
        <v>2.7427711466219398</v>
      </c>
      <c r="E35" s="115">
        <v>4775</v>
      </c>
      <c r="F35" s="114">
        <v>4745</v>
      </c>
      <c r="G35" s="114">
        <v>4775</v>
      </c>
      <c r="H35" s="114">
        <v>4688</v>
      </c>
      <c r="I35" s="140">
        <v>4698</v>
      </c>
      <c r="J35" s="115">
        <v>77</v>
      </c>
      <c r="K35" s="116">
        <v>1.6389953171562366</v>
      </c>
    </row>
    <row r="36" spans="1:11" ht="14.1" customHeight="1" x14ac:dyDescent="0.2">
      <c r="A36" s="306">
        <v>41</v>
      </c>
      <c r="B36" s="307" t="s">
        <v>255</v>
      </c>
      <c r="C36" s="308"/>
      <c r="D36" s="113">
        <v>3.5090238606729698</v>
      </c>
      <c r="E36" s="115">
        <v>6109</v>
      </c>
      <c r="F36" s="114">
        <v>6108</v>
      </c>
      <c r="G36" s="114">
        <v>6097</v>
      </c>
      <c r="H36" s="114">
        <v>6095</v>
      </c>
      <c r="I36" s="140">
        <v>6132</v>
      </c>
      <c r="J36" s="115">
        <v>-23</v>
      </c>
      <c r="K36" s="116">
        <v>-0.37508153946510109</v>
      </c>
    </row>
    <row r="37" spans="1:11" ht="14.1" customHeight="1" x14ac:dyDescent="0.2">
      <c r="A37" s="306">
        <v>42</v>
      </c>
      <c r="B37" s="307" t="s">
        <v>256</v>
      </c>
      <c r="C37" s="308"/>
      <c r="D37" s="113">
        <v>0.11602927154295956</v>
      </c>
      <c r="E37" s="115">
        <v>202</v>
      </c>
      <c r="F37" s="114">
        <v>209</v>
      </c>
      <c r="G37" s="114">
        <v>211</v>
      </c>
      <c r="H37" s="114">
        <v>202</v>
      </c>
      <c r="I37" s="140">
        <v>204</v>
      </c>
      <c r="J37" s="115">
        <v>-2</v>
      </c>
      <c r="K37" s="116">
        <v>-0.98039215686274506</v>
      </c>
    </row>
    <row r="38" spans="1:11" ht="14.1" customHeight="1" x14ac:dyDescent="0.2">
      <c r="A38" s="306">
        <v>43</v>
      </c>
      <c r="B38" s="307" t="s">
        <v>257</v>
      </c>
      <c r="C38" s="308"/>
      <c r="D38" s="113">
        <v>0.96097510540282838</v>
      </c>
      <c r="E38" s="115">
        <v>1673</v>
      </c>
      <c r="F38" s="114">
        <v>1673</v>
      </c>
      <c r="G38" s="114">
        <v>1677</v>
      </c>
      <c r="H38" s="114">
        <v>1622</v>
      </c>
      <c r="I38" s="140">
        <v>1620</v>
      </c>
      <c r="J38" s="115">
        <v>53</v>
      </c>
      <c r="K38" s="116">
        <v>3.2716049382716048</v>
      </c>
    </row>
    <row r="39" spans="1:11" ht="14.1" customHeight="1" x14ac:dyDescent="0.2">
      <c r="A39" s="306">
        <v>51</v>
      </c>
      <c r="B39" s="307" t="s">
        <v>258</v>
      </c>
      <c r="C39" s="308"/>
      <c r="D39" s="113">
        <v>6.4775351247027464</v>
      </c>
      <c r="E39" s="115">
        <v>11277</v>
      </c>
      <c r="F39" s="114">
        <v>11195</v>
      </c>
      <c r="G39" s="114">
        <v>11320</v>
      </c>
      <c r="H39" s="114">
        <v>11066</v>
      </c>
      <c r="I39" s="140">
        <v>10844</v>
      </c>
      <c r="J39" s="115">
        <v>433</v>
      </c>
      <c r="K39" s="116">
        <v>3.9929915160457394</v>
      </c>
    </row>
    <row r="40" spans="1:11" ht="14.1" customHeight="1" x14ac:dyDescent="0.2">
      <c r="A40" s="306" t="s">
        <v>259</v>
      </c>
      <c r="B40" s="307" t="s">
        <v>260</v>
      </c>
      <c r="C40" s="308"/>
      <c r="D40" s="113">
        <v>5.7641274254138573</v>
      </c>
      <c r="E40" s="115">
        <v>10035</v>
      </c>
      <c r="F40" s="114">
        <v>9931</v>
      </c>
      <c r="G40" s="114">
        <v>9956</v>
      </c>
      <c r="H40" s="114">
        <v>9771</v>
      </c>
      <c r="I40" s="140">
        <v>9620</v>
      </c>
      <c r="J40" s="115">
        <v>415</v>
      </c>
      <c r="K40" s="116">
        <v>4.3139293139293136</v>
      </c>
    </row>
    <row r="41" spans="1:11" ht="14.1" customHeight="1" x14ac:dyDescent="0.2">
      <c r="A41" s="306"/>
      <c r="B41" s="307" t="s">
        <v>261</v>
      </c>
      <c r="C41" s="308"/>
      <c r="D41" s="113">
        <v>5.0288924374188655</v>
      </c>
      <c r="E41" s="115">
        <v>8755</v>
      </c>
      <c r="F41" s="114">
        <v>8688</v>
      </c>
      <c r="G41" s="114">
        <v>8689</v>
      </c>
      <c r="H41" s="114">
        <v>8436</v>
      </c>
      <c r="I41" s="140">
        <v>8261</v>
      </c>
      <c r="J41" s="115">
        <v>494</v>
      </c>
      <c r="K41" s="116">
        <v>5.9799055804382037</v>
      </c>
    </row>
    <row r="42" spans="1:11" ht="14.1" customHeight="1" x14ac:dyDescent="0.2">
      <c r="A42" s="306">
        <v>52</v>
      </c>
      <c r="B42" s="307" t="s">
        <v>262</v>
      </c>
      <c r="C42" s="308"/>
      <c r="D42" s="113">
        <v>3.8565372729674774</v>
      </c>
      <c r="E42" s="115">
        <v>6714</v>
      </c>
      <c r="F42" s="114">
        <v>6789</v>
      </c>
      <c r="G42" s="114">
        <v>6812</v>
      </c>
      <c r="H42" s="114">
        <v>6885</v>
      </c>
      <c r="I42" s="140">
        <v>6757</v>
      </c>
      <c r="J42" s="115">
        <v>-43</v>
      </c>
      <c r="K42" s="116">
        <v>-0.63637709042474466</v>
      </c>
    </row>
    <row r="43" spans="1:11" ht="14.1" customHeight="1" x14ac:dyDescent="0.2">
      <c r="A43" s="306" t="s">
        <v>263</v>
      </c>
      <c r="B43" s="307" t="s">
        <v>264</v>
      </c>
      <c r="C43" s="308"/>
      <c r="D43" s="113">
        <v>3.3556584373958898</v>
      </c>
      <c r="E43" s="115">
        <v>5842</v>
      </c>
      <c r="F43" s="114">
        <v>5906</v>
      </c>
      <c r="G43" s="114">
        <v>5910</v>
      </c>
      <c r="H43" s="114">
        <v>5980</v>
      </c>
      <c r="I43" s="140">
        <v>5860</v>
      </c>
      <c r="J43" s="115">
        <v>-18</v>
      </c>
      <c r="K43" s="116">
        <v>-0.30716723549488056</v>
      </c>
    </row>
    <row r="44" spans="1:11" ht="14.1" customHeight="1" x14ac:dyDescent="0.2">
      <c r="A44" s="306">
        <v>53</v>
      </c>
      <c r="B44" s="307" t="s">
        <v>265</v>
      </c>
      <c r="C44" s="308"/>
      <c r="D44" s="113">
        <v>1.2137121325261067</v>
      </c>
      <c r="E44" s="115">
        <v>2113</v>
      </c>
      <c r="F44" s="114">
        <v>2035</v>
      </c>
      <c r="G44" s="114">
        <v>2012</v>
      </c>
      <c r="H44" s="114">
        <v>2014</v>
      </c>
      <c r="I44" s="140">
        <v>1980</v>
      </c>
      <c r="J44" s="115">
        <v>133</v>
      </c>
      <c r="K44" s="116">
        <v>6.7171717171717171</v>
      </c>
    </row>
    <row r="45" spans="1:11" ht="14.1" customHeight="1" x14ac:dyDescent="0.2">
      <c r="A45" s="306" t="s">
        <v>266</v>
      </c>
      <c r="B45" s="307" t="s">
        <v>267</v>
      </c>
      <c r="C45" s="308"/>
      <c r="D45" s="113">
        <v>1.1401886337266074</v>
      </c>
      <c r="E45" s="115">
        <v>1985</v>
      </c>
      <c r="F45" s="114">
        <v>1911</v>
      </c>
      <c r="G45" s="114">
        <v>1891</v>
      </c>
      <c r="H45" s="114">
        <v>1888</v>
      </c>
      <c r="I45" s="140">
        <v>1854</v>
      </c>
      <c r="J45" s="115">
        <v>131</v>
      </c>
      <c r="K45" s="116">
        <v>7.0658036677454152</v>
      </c>
    </row>
    <row r="46" spans="1:11" ht="14.1" customHeight="1" x14ac:dyDescent="0.2">
      <c r="A46" s="306">
        <v>54</v>
      </c>
      <c r="B46" s="307" t="s">
        <v>268</v>
      </c>
      <c r="C46" s="308"/>
      <c r="D46" s="113">
        <v>2.7307086976001469</v>
      </c>
      <c r="E46" s="115">
        <v>4754</v>
      </c>
      <c r="F46" s="114">
        <v>4803</v>
      </c>
      <c r="G46" s="114">
        <v>4816</v>
      </c>
      <c r="H46" s="114">
        <v>4856</v>
      </c>
      <c r="I46" s="140">
        <v>4770</v>
      </c>
      <c r="J46" s="115">
        <v>-16</v>
      </c>
      <c r="K46" s="116">
        <v>-0.33542976939203356</v>
      </c>
    </row>
    <row r="47" spans="1:11" ht="14.1" customHeight="1" x14ac:dyDescent="0.2">
      <c r="A47" s="306">
        <v>61</v>
      </c>
      <c r="B47" s="307" t="s">
        <v>269</v>
      </c>
      <c r="C47" s="308"/>
      <c r="D47" s="113">
        <v>1.9868576745895896</v>
      </c>
      <c r="E47" s="115">
        <v>3459</v>
      </c>
      <c r="F47" s="114">
        <v>3473</v>
      </c>
      <c r="G47" s="114">
        <v>3502</v>
      </c>
      <c r="H47" s="114">
        <v>3402</v>
      </c>
      <c r="I47" s="140">
        <v>3402</v>
      </c>
      <c r="J47" s="115">
        <v>57</v>
      </c>
      <c r="K47" s="116">
        <v>1.6754850088183422</v>
      </c>
    </row>
    <row r="48" spans="1:11" ht="14.1" customHeight="1" x14ac:dyDescent="0.2">
      <c r="A48" s="306">
        <v>62</v>
      </c>
      <c r="B48" s="307" t="s">
        <v>270</v>
      </c>
      <c r="C48" s="308"/>
      <c r="D48" s="113">
        <v>8.0927544889542435</v>
      </c>
      <c r="E48" s="115">
        <v>14089</v>
      </c>
      <c r="F48" s="114">
        <v>14228</v>
      </c>
      <c r="G48" s="114">
        <v>14162</v>
      </c>
      <c r="H48" s="114">
        <v>13801</v>
      </c>
      <c r="I48" s="140">
        <v>13811</v>
      </c>
      <c r="J48" s="115">
        <v>278</v>
      </c>
      <c r="K48" s="116">
        <v>2.0128882774599957</v>
      </c>
    </row>
    <row r="49" spans="1:11" ht="14.1" customHeight="1" x14ac:dyDescent="0.2">
      <c r="A49" s="306">
        <v>63</v>
      </c>
      <c r="B49" s="307" t="s">
        <v>271</v>
      </c>
      <c r="C49" s="308"/>
      <c r="D49" s="113">
        <v>1.6829988397072846</v>
      </c>
      <c r="E49" s="115">
        <v>2930</v>
      </c>
      <c r="F49" s="114">
        <v>2999</v>
      </c>
      <c r="G49" s="114">
        <v>3021</v>
      </c>
      <c r="H49" s="114">
        <v>2930</v>
      </c>
      <c r="I49" s="140">
        <v>2913</v>
      </c>
      <c r="J49" s="115">
        <v>17</v>
      </c>
      <c r="K49" s="116">
        <v>0.58359079986268447</v>
      </c>
    </row>
    <row r="50" spans="1:11" ht="14.1" customHeight="1" x14ac:dyDescent="0.2">
      <c r="A50" s="306" t="s">
        <v>272</v>
      </c>
      <c r="B50" s="307" t="s">
        <v>273</v>
      </c>
      <c r="C50" s="308"/>
      <c r="D50" s="113">
        <v>0.22057049639849735</v>
      </c>
      <c r="E50" s="115">
        <v>384</v>
      </c>
      <c r="F50" s="114">
        <v>393</v>
      </c>
      <c r="G50" s="114">
        <v>397</v>
      </c>
      <c r="H50" s="114">
        <v>359</v>
      </c>
      <c r="I50" s="140">
        <v>358</v>
      </c>
      <c r="J50" s="115">
        <v>26</v>
      </c>
      <c r="K50" s="116">
        <v>7.2625698324022343</v>
      </c>
    </row>
    <row r="51" spans="1:11" ht="14.1" customHeight="1" x14ac:dyDescent="0.2">
      <c r="A51" s="306" t="s">
        <v>274</v>
      </c>
      <c r="B51" s="307" t="s">
        <v>275</v>
      </c>
      <c r="C51" s="308"/>
      <c r="D51" s="113">
        <v>1.2188817535354464</v>
      </c>
      <c r="E51" s="115">
        <v>2122</v>
      </c>
      <c r="F51" s="114">
        <v>2167</v>
      </c>
      <c r="G51" s="114">
        <v>2160</v>
      </c>
      <c r="H51" s="114">
        <v>2141</v>
      </c>
      <c r="I51" s="140">
        <v>2132</v>
      </c>
      <c r="J51" s="115">
        <v>-10</v>
      </c>
      <c r="K51" s="116">
        <v>-0.46904315196998125</v>
      </c>
    </row>
    <row r="52" spans="1:11" ht="14.1" customHeight="1" x14ac:dyDescent="0.2">
      <c r="A52" s="306">
        <v>71</v>
      </c>
      <c r="B52" s="307" t="s">
        <v>276</v>
      </c>
      <c r="C52" s="308"/>
      <c r="D52" s="113">
        <v>10.412191115144692</v>
      </c>
      <c r="E52" s="115">
        <v>18127</v>
      </c>
      <c r="F52" s="114">
        <v>18247</v>
      </c>
      <c r="G52" s="114">
        <v>18252</v>
      </c>
      <c r="H52" s="114">
        <v>18005</v>
      </c>
      <c r="I52" s="140">
        <v>17938</v>
      </c>
      <c r="J52" s="115">
        <v>189</v>
      </c>
      <c r="K52" s="116">
        <v>1.0536291671312299</v>
      </c>
    </row>
    <row r="53" spans="1:11" ht="14.1" customHeight="1" x14ac:dyDescent="0.2">
      <c r="A53" s="306" t="s">
        <v>277</v>
      </c>
      <c r="B53" s="307" t="s">
        <v>278</v>
      </c>
      <c r="C53" s="308"/>
      <c r="D53" s="113">
        <v>3.5251071260353601</v>
      </c>
      <c r="E53" s="115">
        <v>6137</v>
      </c>
      <c r="F53" s="114">
        <v>6186</v>
      </c>
      <c r="G53" s="114">
        <v>6167</v>
      </c>
      <c r="H53" s="114">
        <v>6053</v>
      </c>
      <c r="I53" s="140">
        <v>6006</v>
      </c>
      <c r="J53" s="115">
        <v>131</v>
      </c>
      <c r="K53" s="116">
        <v>2.1811521811521812</v>
      </c>
    </row>
    <row r="54" spans="1:11" ht="14.1" customHeight="1" x14ac:dyDescent="0.2">
      <c r="A54" s="306" t="s">
        <v>279</v>
      </c>
      <c r="B54" s="307" t="s">
        <v>280</v>
      </c>
      <c r="C54" s="308"/>
      <c r="D54" s="113">
        <v>5.7687226440888253</v>
      </c>
      <c r="E54" s="115">
        <v>10043</v>
      </c>
      <c r="F54" s="114">
        <v>10091</v>
      </c>
      <c r="G54" s="114">
        <v>10108</v>
      </c>
      <c r="H54" s="114">
        <v>9968</v>
      </c>
      <c r="I54" s="140">
        <v>9958</v>
      </c>
      <c r="J54" s="115">
        <v>85</v>
      </c>
      <c r="K54" s="116">
        <v>0.85358505724040967</v>
      </c>
    </row>
    <row r="55" spans="1:11" ht="14.1" customHeight="1" x14ac:dyDescent="0.2">
      <c r="A55" s="306">
        <v>72</v>
      </c>
      <c r="B55" s="307" t="s">
        <v>281</v>
      </c>
      <c r="C55" s="308"/>
      <c r="D55" s="113">
        <v>2.7129022252346435</v>
      </c>
      <c r="E55" s="115">
        <v>4723</v>
      </c>
      <c r="F55" s="114">
        <v>4742</v>
      </c>
      <c r="G55" s="114">
        <v>4863</v>
      </c>
      <c r="H55" s="114">
        <v>4789</v>
      </c>
      <c r="I55" s="140">
        <v>4843</v>
      </c>
      <c r="J55" s="115">
        <v>-120</v>
      </c>
      <c r="K55" s="116">
        <v>-2.4778030146603345</v>
      </c>
    </row>
    <row r="56" spans="1:11" ht="14.1" customHeight="1" x14ac:dyDescent="0.2">
      <c r="A56" s="306" t="s">
        <v>282</v>
      </c>
      <c r="B56" s="307" t="s">
        <v>283</v>
      </c>
      <c r="C56" s="308"/>
      <c r="D56" s="113">
        <v>1.4842556320148885</v>
      </c>
      <c r="E56" s="115">
        <v>2584</v>
      </c>
      <c r="F56" s="114">
        <v>2618</v>
      </c>
      <c r="G56" s="114">
        <v>2716</v>
      </c>
      <c r="H56" s="114">
        <v>2688</v>
      </c>
      <c r="I56" s="140">
        <v>2714</v>
      </c>
      <c r="J56" s="115">
        <v>-130</v>
      </c>
      <c r="K56" s="116">
        <v>-4.7899778924097269</v>
      </c>
    </row>
    <row r="57" spans="1:11" ht="14.1" customHeight="1" x14ac:dyDescent="0.2">
      <c r="A57" s="306" t="s">
        <v>284</v>
      </c>
      <c r="B57" s="307" t="s">
        <v>285</v>
      </c>
      <c r="C57" s="308"/>
      <c r="D57" s="113">
        <v>0.67090192654542946</v>
      </c>
      <c r="E57" s="115">
        <v>1168</v>
      </c>
      <c r="F57" s="114">
        <v>1156</v>
      </c>
      <c r="G57" s="114">
        <v>1161</v>
      </c>
      <c r="H57" s="114">
        <v>1162</v>
      </c>
      <c r="I57" s="140">
        <v>1174</v>
      </c>
      <c r="J57" s="115">
        <v>-6</v>
      </c>
      <c r="K57" s="116">
        <v>-0.51107325383304936</v>
      </c>
    </row>
    <row r="58" spans="1:11" ht="14.1" customHeight="1" x14ac:dyDescent="0.2">
      <c r="A58" s="306">
        <v>73</v>
      </c>
      <c r="B58" s="307" t="s">
        <v>286</v>
      </c>
      <c r="C58" s="308"/>
      <c r="D58" s="113">
        <v>3.384378554114444</v>
      </c>
      <c r="E58" s="115">
        <v>5892</v>
      </c>
      <c r="F58" s="114">
        <v>5927</v>
      </c>
      <c r="G58" s="114">
        <v>5932</v>
      </c>
      <c r="H58" s="114">
        <v>5730</v>
      </c>
      <c r="I58" s="140">
        <v>5758</v>
      </c>
      <c r="J58" s="115">
        <v>134</v>
      </c>
      <c r="K58" s="116">
        <v>2.327196943383119</v>
      </c>
    </row>
    <row r="59" spans="1:11" ht="14.1" customHeight="1" x14ac:dyDescent="0.2">
      <c r="A59" s="306" t="s">
        <v>287</v>
      </c>
      <c r="B59" s="307" t="s">
        <v>288</v>
      </c>
      <c r="C59" s="308"/>
      <c r="D59" s="113">
        <v>2.8398451411306533</v>
      </c>
      <c r="E59" s="115">
        <v>4944</v>
      </c>
      <c r="F59" s="114">
        <v>4965</v>
      </c>
      <c r="G59" s="114">
        <v>4960</v>
      </c>
      <c r="H59" s="114">
        <v>4813</v>
      </c>
      <c r="I59" s="140">
        <v>4828</v>
      </c>
      <c r="J59" s="115">
        <v>116</v>
      </c>
      <c r="K59" s="116">
        <v>2.4026512013256007</v>
      </c>
    </row>
    <row r="60" spans="1:11" ht="14.1" customHeight="1" x14ac:dyDescent="0.2">
      <c r="A60" s="306">
        <v>81</v>
      </c>
      <c r="B60" s="307" t="s">
        <v>289</v>
      </c>
      <c r="C60" s="308"/>
      <c r="D60" s="113">
        <v>11.402460739600446</v>
      </c>
      <c r="E60" s="115">
        <v>19851</v>
      </c>
      <c r="F60" s="114">
        <v>19986</v>
      </c>
      <c r="G60" s="114">
        <v>19838</v>
      </c>
      <c r="H60" s="114">
        <v>19471</v>
      </c>
      <c r="I60" s="140">
        <v>19484</v>
      </c>
      <c r="J60" s="115">
        <v>367</v>
      </c>
      <c r="K60" s="116">
        <v>1.8835967973722028</v>
      </c>
    </row>
    <row r="61" spans="1:11" ht="14.1" customHeight="1" x14ac:dyDescent="0.2">
      <c r="A61" s="306" t="s">
        <v>290</v>
      </c>
      <c r="B61" s="307" t="s">
        <v>291</v>
      </c>
      <c r="C61" s="308"/>
      <c r="D61" s="113">
        <v>3.1821889324158215</v>
      </c>
      <c r="E61" s="115">
        <v>5540</v>
      </c>
      <c r="F61" s="114">
        <v>5547</v>
      </c>
      <c r="G61" s="114">
        <v>5589</v>
      </c>
      <c r="H61" s="114">
        <v>5359</v>
      </c>
      <c r="I61" s="140">
        <v>5391</v>
      </c>
      <c r="J61" s="115">
        <v>149</v>
      </c>
      <c r="K61" s="116">
        <v>2.7638657020960862</v>
      </c>
    </row>
    <row r="62" spans="1:11" ht="14.1" customHeight="1" x14ac:dyDescent="0.2">
      <c r="A62" s="306" t="s">
        <v>292</v>
      </c>
      <c r="B62" s="307" t="s">
        <v>293</v>
      </c>
      <c r="C62" s="308"/>
      <c r="D62" s="113">
        <v>5.2172964030925826</v>
      </c>
      <c r="E62" s="115">
        <v>9083</v>
      </c>
      <c r="F62" s="114">
        <v>9222</v>
      </c>
      <c r="G62" s="114">
        <v>9090</v>
      </c>
      <c r="H62" s="114">
        <v>8993</v>
      </c>
      <c r="I62" s="140">
        <v>8979</v>
      </c>
      <c r="J62" s="115">
        <v>104</v>
      </c>
      <c r="K62" s="116">
        <v>1.158258157924045</v>
      </c>
    </row>
    <row r="63" spans="1:11" ht="14.1" customHeight="1" x14ac:dyDescent="0.2">
      <c r="A63" s="306"/>
      <c r="B63" s="307" t="s">
        <v>294</v>
      </c>
      <c r="C63" s="308"/>
      <c r="D63" s="113">
        <v>4.8002803083391727</v>
      </c>
      <c r="E63" s="115">
        <v>8357</v>
      </c>
      <c r="F63" s="114">
        <v>8498</v>
      </c>
      <c r="G63" s="114">
        <v>8350</v>
      </c>
      <c r="H63" s="114">
        <v>8243</v>
      </c>
      <c r="I63" s="140">
        <v>8225</v>
      </c>
      <c r="J63" s="115">
        <v>132</v>
      </c>
      <c r="K63" s="116">
        <v>1.6048632218844985</v>
      </c>
    </row>
    <row r="64" spans="1:11" ht="14.1" customHeight="1" x14ac:dyDescent="0.2">
      <c r="A64" s="306" t="s">
        <v>295</v>
      </c>
      <c r="B64" s="307" t="s">
        <v>296</v>
      </c>
      <c r="C64" s="308"/>
      <c r="D64" s="113">
        <v>1.123530966029846</v>
      </c>
      <c r="E64" s="115">
        <v>1956</v>
      </c>
      <c r="F64" s="114">
        <v>1955</v>
      </c>
      <c r="G64" s="114">
        <v>1945</v>
      </c>
      <c r="H64" s="114">
        <v>1919</v>
      </c>
      <c r="I64" s="140">
        <v>1904</v>
      </c>
      <c r="J64" s="115">
        <v>52</v>
      </c>
      <c r="K64" s="116">
        <v>2.73109243697479</v>
      </c>
    </row>
    <row r="65" spans="1:11" ht="14.1" customHeight="1" x14ac:dyDescent="0.2">
      <c r="A65" s="306" t="s">
        <v>297</v>
      </c>
      <c r="B65" s="307" t="s">
        <v>298</v>
      </c>
      <c r="C65" s="308"/>
      <c r="D65" s="113">
        <v>0.90353487196571969</v>
      </c>
      <c r="E65" s="115">
        <v>1573</v>
      </c>
      <c r="F65" s="114">
        <v>1565</v>
      </c>
      <c r="G65" s="114">
        <v>1534</v>
      </c>
      <c r="H65" s="114">
        <v>1537</v>
      </c>
      <c r="I65" s="140">
        <v>1558</v>
      </c>
      <c r="J65" s="115">
        <v>15</v>
      </c>
      <c r="K65" s="116">
        <v>0.96277278562259305</v>
      </c>
    </row>
    <row r="66" spans="1:11" ht="14.1" customHeight="1" x14ac:dyDescent="0.2">
      <c r="A66" s="306">
        <v>82</v>
      </c>
      <c r="B66" s="307" t="s">
        <v>299</v>
      </c>
      <c r="C66" s="308"/>
      <c r="D66" s="113">
        <v>4.5038887038036926</v>
      </c>
      <c r="E66" s="115">
        <v>7841</v>
      </c>
      <c r="F66" s="114">
        <v>7938</v>
      </c>
      <c r="G66" s="114">
        <v>7766</v>
      </c>
      <c r="H66" s="114">
        <v>7546</v>
      </c>
      <c r="I66" s="140">
        <v>7431</v>
      </c>
      <c r="J66" s="115">
        <v>410</v>
      </c>
      <c r="K66" s="116">
        <v>5.517426995020859</v>
      </c>
    </row>
    <row r="67" spans="1:11" ht="14.1" customHeight="1" x14ac:dyDescent="0.2">
      <c r="A67" s="306" t="s">
        <v>300</v>
      </c>
      <c r="B67" s="307" t="s">
        <v>301</v>
      </c>
      <c r="C67" s="308"/>
      <c r="D67" s="113">
        <v>3.0719036842165726</v>
      </c>
      <c r="E67" s="115">
        <v>5348</v>
      </c>
      <c r="F67" s="114">
        <v>5423</v>
      </c>
      <c r="G67" s="114">
        <v>5267</v>
      </c>
      <c r="H67" s="114">
        <v>5119</v>
      </c>
      <c r="I67" s="140">
        <v>5005</v>
      </c>
      <c r="J67" s="115">
        <v>343</v>
      </c>
      <c r="K67" s="116">
        <v>6.8531468531468533</v>
      </c>
    </row>
    <row r="68" spans="1:11" ht="14.1" customHeight="1" x14ac:dyDescent="0.2">
      <c r="A68" s="306" t="s">
        <v>302</v>
      </c>
      <c r="B68" s="307" t="s">
        <v>303</v>
      </c>
      <c r="C68" s="308"/>
      <c r="D68" s="113">
        <v>0.75304146036049491</v>
      </c>
      <c r="E68" s="115">
        <v>1311</v>
      </c>
      <c r="F68" s="114">
        <v>1334</v>
      </c>
      <c r="G68" s="114">
        <v>1315</v>
      </c>
      <c r="H68" s="114">
        <v>1282</v>
      </c>
      <c r="I68" s="140">
        <v>1286</v>
      </c>
      <c r="J68" s="115">
        <v>25</v>
      </c>
      <c r="K68" s="116">
        <v>1.9440124416796267</v>
      </c>
    </row>
    <row r="69" spans="1:11" ht="14.1" customHeight="1" x14ac:dyDescent="0.2">
      <c r="A69" s="306">
        <v>83</v>
      </c>
      <c r="B69" s="307" t="s">
        <v>304</v>
      </c>
      <c r="C69" s="308"/>
      <c r="D69" s="113">
        <v>7.5890036417108</v>
      </c>
      <c r="E69" s="115">
        <v>13212</v>
      </c>
      <c r="F69" s="114">
        <v>13193</v>
      </c>
      <c r="G69" s="114">
        <v>13026</v>
      </c>
      <c r="H69" s="114">
        <v>12708</v>
      </c>
      <c r="I69" s="140">
        <v>12652</v>
      </c>
      <c r="J69" s="115">
        <v>560</v>
      </c>
      <c r="K69" s="116">
        <v>4.4261776794182737</v>
      </c>
    </row>
    <row r="70" spans="1:11" ht="14.1" customHeight="1" x14ac:dyDescent="0.2">
      <c r="A70" s="306" t="s">
        <v>305</v>
      </c>
      <c r="B70" s="307" t="s">
        <v>306</v>
      </c>
      <c r="C70" s="308"/>
      <c r="D70" s="113">
        <v>6.1604650361299065</v>
      </c>
      <c r="E70" s="115">
        <v>10725</v>
      </c>
      <c r="F70" s="114">
        <v>10729</v>
      </c>
      <c r="G70" s="114">
        <v>10569</v>
      </c>
      <c r="H70" s="114">
        <v>10262</v>
      </c>
      <c r="I70" s="140">
        <v>10240</v>
      </c>
      <c r="J70" s="115">
        <v>485</v>
      </c>
      <c r="K70" s="116">
        <v>4.736328125</v>
      </c>
    </row>
    <row r="71" spans="1:11" ht="14.1" customHeight="1" x14ac:dyDescent="0.2">
      <c r="A71" s="306"/>
      <c r="B71" s="307" t="s">
        <v>307</v>
      </c>
      <c r="C71" s="308"/>
      <c r="D71" s="113">
        <v>3.4188426941767092</v>
      </c>
      <c r="E71" s="115">
        <v>5952</v>
      </c>
      <c r="F71" s="114">
        <v>5974</v>
      </c>
      <c r="G71" s="114">
        <v>5898</v>
      </c>
      <c r="H71" s="114">
        <v>5719</v>
      </c>
      <c r="I71" s="140">
        <v>5757</v>
      </c>
      <c r="J71" s="115">
        <v>195</v>
      </c>
      <c r="K71" s="116">
        <v>3.3871808233454925</v>
      </c>
    </row>
    <row r="72" spans="1:11" ht="14.1" customHeight="1" x14ac:dyDescent="0.2">
      <c r="A72" s="306">
        <v>84</v>
      </c>
      <c r="B72" s="307" t="s">
        <v>308</v>
      </c>
      <c r="C72" s="308"/>
      <c r="D72" s="113">
        <v>1.5382494514457707</v>
      </c>
      <c r="E72" s="115">
        <v>2678</v>
      </c>
      <c r="F72" s="114">
        <v>2674</v>
      </c>
      <c r="G72" s="114">
        <v>2654</v>
      </c>
      <c r="H72" s="114">
        <v>2660</v>
      </c>
      <c r="I72" s="140">
        <v>2613</v>
      </c>
      <c r="J72" s="115">
        <v>65</v>
      </c>
      <c r="K72" s="116">
        <v>2.4875621890547261</v>
      </c>
    </row>
    <row r="73" spans="1:11" ht="14.1" customHeight="1" x14ac:dyDescent="0.2">
      <c r="A73" s="306" t="s">
        <v>309</v>
      </c>
      <c r="B73" s="307" t="s">
        <v>310</v>
      </c>
      <c r="C73" s="308"/>
      <c r="D73" s="113">
        <v>0.68353877790159334</v>
      </c>
      <c r="E73" s="115">
        <v>1190</v>
      </c>
      <c r="F73" s="114">
        <v>1190</v>
      </c>
      <c r="G73" s="114">
        <v>1161</v>
      </c>
      <c r="H73" s="114">
        <v>1201</v>
      </c>
      <c r="I73" s="140">
        <v>1175</v>
      </c>
      <c r="J73" s="115">
        <v>15</v>
      </c>
      <c r="K73" s="116">
        <v>1.2765957446808511</v>
      </c>
    </row>
    <row r="74" spans="1:11" ht="14.1" customHeight="1" x14ac:dyDescent="0.2">
      <c r="A74" s="306" t="s">
        <v>311</v>
      </c>
      <c r="B74" s="307" t="s">
        <v>312</v>
      </c>
      <c r="C74" s="308"/>
      <c r="D74" s="113">
        <v>0.43252495778142841</v>
      </c>
      <c r="E74" s="115">
        <v>753</v>
      </c>
      <c r="F74" s="114">
        <v>748</v>
      </c>
      <c r="G74" s="114">
        <v>744</v>
      </c>
      <c r="H74" s="114">
        <v>732</v>
      </c>
      <c r="I74" s="140">
        <v>724</v>
      </c>
      <c r="J74" s="115">
        <v>29</v>
      </c>
      <c r="K74" s="116">
        <v>4.0055248618784534</v>
      </c>
    </row>
    <row r="75" spans="1:11" ht="14.1" customHeight="1" x14ac:dyDescent="0.2">
      <c r="A75" s="306" t="s">
        <v>313</v>
      </c>
      <c r="B75" s="307" t="s">
        <v>314</v>
      </c>
      <c r="C75" s="308"/>
      <c r="D75" s="113">
        <v>4.1356968074718253E-2</v>
      </c>
      <c r="E75" s="115">
        <v>72</v>
      </c>
      <c r="F75" s="114">
        <v>77</v>
      </c>
      <c r="G75" s="114">
        <v>74</v>
      </c>
      <c r="H75" s="114">
        <v>75</v>
      </c>
      <c r="I75" s="140">
        <v>67</v>
      </c>
      <c r="J75" s="115">
        <v>5</v>
      </c>
      <c r="K75" s="116">
        <v>7.4626865671641793</v>
      </c>
    </row>
    <row r="76" spans="1:11" ht="14.1" customHeight="1" x14ac:dyDescent="0.2">
      <c r="A76" s="306">
        <v>91</v>
      </c>
      <c r="B76" s="307" t="s">
        <v>315</v>
      </c>
      <c r="C76" s="308"/>
      <c r="D76" s="113">
        <v>0.5565958620055832</v>
      </c>
      <c r="E76" s="115">
        <v>969</v>
      </c>
      <c r="F76" s="114">
        <v>954</v>
      </c>
      <c r="G76" s="114">
        <v>942</v>
      </c>
      <c r="H76" s="114">
        <v>937</v>
      </c>
      <c r="I76" s="140">
        <v>930</v>
      </c>
      <c r="J76" s="115">
        <v>39</v>
      </c>
      <c r="K76" s="116">
        <v>4.193548387096774</v>
      </c>
    </row>
    <row r="77" spans="1:11" ht="14.1" customHeight="1" x14ac:dyDescent="0.2">
      <c r="A77" s="306">
        <v>92</v>
      </c>
      <c r="B77" s="307" t="s">
        <v>316</v>
      </c>
      <c r="C77" s="308"/>
      <c r="D77" s="113">
        <v>0.81852332647879877</v>
      </c>
      <c r="E77" s="115">
        <v>1425</v>
      </c>
      <c r="F77" s="114">
        <v>1388</v>
      </c>
      <c r="G77" s="114">
        <v>1401</v>
      </c>
      <c r="H77" s="114">
        <v>1372</v>
      </c>
      <c r="I77" s="140">
        <v>1405</v>
      </c>
      <c r="J77" s="115">
        <v>20</v>
      </c>
      <c r="K77" s="116">
        <v>1.4234875444839858</v>
      </c>
    </row>
    <row r="78" spans="1:11" ht="14.1" customHeight="1" x14ac:dyDescent="0.2">
      <c r="A78" s="306">
        <v>93</v>
      </c>
      <c r="B78" s="307" t="s">
        <v>317</v>
      </c>
      <c r="C78" s="308"/>
      <c r="D78" s="113">
        <v>0.1097108458648776</v>
      </c>
      <c r="E78" s="115">
        <v>191</v>
      </c>
      <c r="F78" s="114">
        <v>191</v>
      </c>
      <c r="G78" s="114">
        <v>191</v>
      </c>
      <c r="H78" s="114">
        <v>190</v>
      </c>
      <c r="I78" s="140">
        <v>189</v>
      </c>
      <c r="J78" s="115">
        <v>2</v>
      </c>
      <c r="K78" s="116">
        <v>1.0582010582010581</v>
      </c>
    </row>
    <row r="79" spans="1:11" ht="14.1" customHeight="1" x14ac:dyDescent="0.2">
      <c r="A79" s="306">
        <v>94</v>
      </c>
      <c r="B79" s="307" t="s">
        <v>318</v>
      </c>
      <c r="C79" s="308"/>
      <c r="D79" s="113">
        <v>0.22631451974220823</v>
      </c>
      <c r="E79" s="115">
        <v>394</v>
      </c>
      <c r="F79" s="114">
        <v>410</v>
      </c>
      <c r="G79" s="114">
        <v>410</v>
      </c>
      <c r="H79" s="114">
        <v>397</v>
      </c>
      <c r="I79" s="140">
        <v>390</v>
      </c>
      <c r="J79" s="115">
        <v>4</v>
      </c>
      <c r="K79" s="116">
        <v>1.0256410256410255</v>
      </c>
    </row>
    <row r="80" spans="1:11" ht="14.1" customHeight="1" x14ac:dyDescent="0.2">
      <c r="A80" s="306" t="s">
        <v>319</v>
      </c>
      <c r="B80" s="307" t="s">
        <v>320</v>
      </c>
      <c r="C80" s="308"/>
      <c r="D80" s="113">
        <v>4.0208163405976083E-3</v>
      </c>
      <c r="E80" s="115">
        <v>7</v>
      </c>
      <c r="F80" s="114">
        <v>10</v>
      </c>
      <c r="G80" s="114">
        <v>10</v>
      </c>
      <c r="H80" s="114">
        <v>12</v>
      </c>
      <c r="I80" s="140">
        <v>12</v>
      </c>
      <c r="J80" s="115">
        <v>-5</v>
      </c>
      <c r="K80" s="116">
        <v>-41.666666666666664</v>
      </c>
    </row>
    <row r="81" spans="1:11" ht="14.1" customHeight="1" x14ac:dyDescent="0.2">
      <c r="A81" s="310" t="s">
        <v>321</v>
      </c>
      <c r="B81" s="311" t="s">
        <v>224</v>
      </c>
      <c r="C81" s="312"/>
      <c r="D81" s="125">
        <v>0.43022734844394406</v>
      </c>
      <c r="E81" s="143">
        <v>749</v>
      </c>
      <c r="F81" s="144">
        <v>779</v>
      </c>
      <c r="G81" s="144">
        <v>752</v>
      </c>
      <c r="H81" s="144">
        <v>728</v>
      </c>
      <c r="I81" s="145">
        <v>760</v>
      </c>
      <c r="J81" s="143">
        <v>-11</v>
      </c>
      <c r="K81" s="146">
        <v>-1.4473684210526316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49213</v>
      </c>
      <c r="E12" s="114">
        <v>51177</v>
      </c>
      <c r="F12" s="114">
        <v>51246</v>
      </c>
      <c r="G12" s="114">
        <v>51512</v>
      </c>
      <c r="H12" s="140">
        <v>51201</v>
      </c>
      <c r="I12" s="115">
        <v>-1988</v>
      </c>
      <c r="J12" s="116">
        <v>-3.8827366652995057</v>
      </c>
      <c r="K12"/>
      <c r="L12"/>
      <c r="M12"/>
      <c r="N12"/>
      <c r="O12"/>
      <c r="P12"/>
    </row>
    <row r="13" spans="1:16" s="110" customFormat="1" ht="14.45" customHeight="1" x14ac:dyDescent="0.2">
      <c r="A13" s="120" t="s">
        <v>105</v>
      </c>
      <c r="B13" s="119" t="s">
        <v>106</v>
      </c>
      <c r="C13" s="113">
        <v>39.59319691951314</v>
      </c>
      <c r="D13" s="115">
        <v>19485</v>
      </c>
      <c r="E13" s="114">
        <v>20299</v>
      </c>
      <c r="F13" s="114">
        <v>20278</v>
      </c>
      <c r="G13" s="114">
        <v>20277</v>
      </c>
      <c r="H13" s="140">
        <v>20233</v>
      </c>
      <c r="I13" s="115">
        <v>-748</v>
      </c>
      <c r="J13" s="116">
        <v>-3.6969307566846243</v>
      </c>
      <c r="K13"/>
      <c r="L13"/>
      <c r="M13"/>
      <c r="N13"/>
      <c r="O13"/>
      <c r="P13"/>
    </row>
    <row r="14" spans="1:16" s="110" customFormat="1" ht="14.45" customHeight="1" x14ac:dyDescent="0.2">
      <c r="A14" s="120"/>
      <c r="B14" s="119" t="s">
        <v>107</v>
      </c>
      <c r="C14" s="113">
        <v>60.40680308048686</v>
      </c>
      <c r="D14" s="115">
        <v>29728</v>
      </c>
      <c r="E14" s="114">
        <v>30878</v>
      </c>
      <c r="F14" s="114">
        <v>30968</v>
      </c>
      <c r="G14" s="114">
        <v>31235</v>
      </c>
      <c r="H14" s="140">
        <v>30968</v>
      </c>
      <c r="I14" s="115">
        <v>-1240</v>
      </c>
      <c r="J14" s="116">
        <v>-4.004133298889176</v>
      </c>
      <c r="K14"/>
      <c r="L14"/>
      <c r="M14"/>
      <c r="N14"/>
      <c r="O14"/>
      <c r="P14"/>
    </row>
    <row r="15" spans="1:16" s="110" customFormat="1" ht="14.45" customHeight="1" x14ac:dyDescent="0.2">
      <c r="A15" s="118" t="s">
        <v>105</v>
      </c>
      <c r="B15" s="121" t="s">
        <v>108</v>
      </c>
      <c r="C15" s="113">
        <v>14.205596082335967</v>
      </c>
      <c r="D15" s="115">
        <v>6991</v>
      </c>
      <c r="E15" s="114">
        <v>7483</v>
      </c>
      <c r="F15" s="114">
        <v>7423</v>
      </c>
      <c r="G15" s="114">
        <v>7598</v>
      </c>
      <c r="H15" s="140">
        <v>7393</v>
      </c>
      <c r="I15" s="115">
        <v>-402</v>
      </c>
      <c r="J15" s="116">
        <v>-5.4375760854862705</v>
      </c>
      <c r="K15"/>
      <c r="L15"/>
      <c r="M15"/>
      <c r="N15"/>
      <c r="O15"/>
      <c r="P15"/>
    </row>
    <row r="16" spans="1:16" s="110" customFormat="1" ht="14.45" customHeight="1" x14ac:dyDescent="0.2">
      <c r="A16" s="118"/>
      <c r="B16" s="121" t="s">
        <v>109</v>
      </c>
      <c r="C16" s="113">
        <v>46.906305244549202</v>
      </c>
      <c r="D16" s="115">
        <v>23084</v>
      </c>
      <c r="E16" s="114">
        <v>24232</v>
      </c>
      <c r="F16" s="114">
        <v>24457</v>
      </c>
      <c r="G16" s="114">
        <v>24565</v>
      </c>
      <c r="H16" s="140">
        <v>24673</v>
      </c>
      <c r="I16" s="115">
        <v>-1589</v>
      </c>
      <c r="J16" s="116">
        <v>-6.4402383171888298</v>
      </c>
      <c r="K16"/>
      <c r="L16"/>
      <c r="M16"/>
      <c r="N16"/>
      <c r="O16"/>
      <c r="P16"/>
    </row>
    <row r="17" spans="1:16" s="110" customFormat="1" ht="14.45" customHeight="1" x14ac:dyDescent="0.2">
      <c r="A17" s="118"/>
      <c r="B17" s="121" t="s">
        <v>110</v>
      </c>
      <c r="C17" s="113">
        <v>23.530367992197185</v>
      </c>
      <c r="D17" s="115">
        <v>11580</v>
      </c>
      <c r="E17" s="114">
        <v>11734</v>
      </c>
      <c r="F17" s="114">
        <v>11757</v>
      </c>
      <c r="G17" s="114">
        <v>11767</v>
      </c>
      <c r="H17" s="140">
        <v>11708</v>
      </c>
      <c r="I17" s="115">
        <v>-128</v>
      </c>
      <c r="J17" s="116">
        <v>-1.0932695592757089</v>
      </c>
      <c r="K17"/>
      <c r="L17"/>
      <c r="M17"/>
      <c r="N17"/>
      <c r="O17"/>
      <c r="P17"/>
    </row>
    <row r="18" spans="1:16" s="110" customFormat="1" ht="14.45" customHeight="1" x14ac:dyDescent="0.2">
      <c r="A18" s="120"/>
      <c r="B18" s="121" t="s">
        <v>111</v>
      </c>
      <c r="C18" s="113">
        <v>15.357730680917644</v>
      </c>
      <c r="D18" s="115">
        <v>7558</v>
      </c>
      <c r="E18" s="114">
        <v>7728</v>
      </c>
      <c r="F18" s="114">
        <v>7609</v>
      </c>
      <c r="G18" s="114">
        <v>7582</v>
      </c>
      <c r="H18" s="140">
        <v>7427</v>
      </c>
      <c r="I18" s="115">
        <v>131</v>
      </c>
      <c r="J18" s="116">
        <v>1.7638346573313586</v>
      </c>
      <c r="K18"/>
      <c r="L18"/>
      <c r="M18"/>
      <c r="N18"/>
      <c r="O18"/>
      <c r="P18"/>
    </row>
    <row r="19" spans="1:16" s="110" customFormat="1" ht="14.45" customHeight="1" x14ac:dyDescent="0.2">
      <c r="A19" s="120"/>
      <c r="B19" s="121" t="s">
        <v>112</v>
      </c>
      <c r="C19" s="113">
        <v>1.5382114481945828</v>
      </c>
      <c r="D19" s="115">
        <v>757</v>
      </c>
      <c r="E19" s="114">
        <v>774</v>
      </c>
      <c r="F19" s="114">
        <v>777</v>
      </c>
      <c r="G19" s="114">
        <v>746</v>
      </c>
      <c r="H19" s="140">
        <v>777</v>
      </c>
      <c r="I19" s="115">
        <v>-20</v>
      </c>
      <c r="J19" s="116">
        <v>-2.574002574002574</v>
      </c>
      <c r="K19"/>
      <c r="L19"/>
      <c r="M19"/>
      <c r="N19"/>
      <c r="O19"/>
      <c r="P19"/>
    </row>
    <row r="20" spans="1:16" s="110" customFormat="1" ht="14.45" customHeight="1" x14ac:dyDescent="0.2">
      <c r="A20" s="120" t="s">
        <v>113</v>
      </c>
      <c r="B20" s="119" t="s">
        <v>116</v>
      </c>
      <c r="C20" s="113">
        <v>89.395078536159147</v>
      </c>
      <c r="D20" s="115">
        <v>43994</v>
      </c>
      <c r="E20" s="114">
        <v>45698</v>
      </c>
      <c r="F20" s="114">
        <v>45896</v>
      </c>
      <c r="G20" s="114">
        <v>46051</v>
      </c>
      <c r="H20" s="140">
        <v>45730</v>
      </c>
      <c r="I20" s="115">
        <v>-1736</v>
      </c>
      <c r="J20" s="116">
        <v>-3.7961950579488302</v>
      </c>
      <c r="K20"/>
      <c r="L20"/>
      <c r="M20"/>
      <c r="N20"/>
      <c r="O20"/>
      <c r="P20"/>
    </row>
    <row r="21" spans="1:16" s="110" customFormat="1" ht="14.45" customHeight="1" x14ac:dyDescent="0.2">
      <c r="A21" s="123"/>
      <c r="B21" s="124" t="s">
        <v>117</v>
      </c>
      <c r="C21" s="125">
        <v>10.271676183122345</v>
      </c>
      <c r="D21" s="143">
        <v>5055</v>
      </c>
      <c r="E21" s="144">
        <v>5303</v>
      </c>
      <c r="F21" s="144">
        <v>5178</v>
      </c>
      <c r="G21" s="144">
        <v>5274</v>
      </c>
      <c r="H21" s="145">
        <v>5280</v>
      </c>
      <c r="I21" s="143">
        <v>-225</v>
      </c>
      <c r="J21" s="146">
        <v>-4.2613636363636367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54889</v>
      </c>
      <c r="E56" s="114">
        <v>56986</v>
      </c>
      <c r="F56" s="114">
        <v>57092</v>
      </c>
      <c r="G56" s="114">
        <v>57491</v>
      </c>
      <c r="H56" s="140">
        <v>56708</v>
      </c>
      <c r="I56" s="115">
        <v>-1819</v>
      </c>
      <c r="J56" s="116">
        <v>-3.2076602948437611</v>
      </c>
      <c r="K56"/>
      <c r="L56"/>
      <c r="M56"/>
      <c r="N56"/>
      <c r="O56"/>
      <c r="P56"/>
    </row>
    <row r="57" spans="1:16" s="110" customFormat="1" ht="14.45" customHeight="1" x14ac:dyDescent="0.2">
      <c r="A57" s="120" t="s">
        <v>105</v>
      </c>
      <c r="B57" s="119" t="s">
        <v>106</v>
      </c>
      <c r="C57" s="113">
        <v>40.578257938749111</v>
      </c>
      <c r="D57" s="115">
        <v>22273</v>
      </c>
      <c r="E57" s="114">
        <v>23064</v>
      </c>
      <c r="F57" s="114">
        <v>23040</v>
      </c>
      <c r="G57" s="114">
        <v>23064</v>
      </c>
      <c r="H57" s="140">
        <v>22798</v>
      </c>
      <c r="I57" s="115">
        <v>-525</v>
      </c>
      <c r="J57" s="116">
        <v>-2.3028335818931485</v>
      </c>
    </row>
    <row r="58" spans="1:16" s="110" customFormat="1" ht="14.45" customHeight="1" x14ac:dyDescent="0.2">
      <c r="A58" s="120"/>
      <c r="B58" s="119" t="s">
        <v>107</v>
      </c>
      <c r="C58" s="113">
        <v>59.421742061250889</v>
      </c>
      <c r="D58" s="115">
        <v>32616</v>
      </c>
      <c r="E58" s="114">
        <v>33922</v>
      </c>
      <c r="F58" s="114">
        <v>34052</v>
      </c>
      <c r="G58" s="114">
        <v>34427</v>
      </c>
      <c r="H58" s="140">
        <v>33910</v>
      </c>
      <c r="I58" s="115">
        <v>-1294</v>
      </c>
      <c r="J58" s="116">
        <v>-3.8159834856974344</v>
      </c>
    </row>
    <row r="59" spans="1:16" s="110" customFormat="1" ht="14.45" customHeight="1" x14ac:dyDescent="0.2">
      <c r="A59" s="118" t="s">
        <v>105</v>
      </c>
      <c r="B59" s="121" t="s">
        <v>108</v>
      </c>
      <c r="C59" s="113">
        <v>14.274262602707282</v>
      </c>
      <c r="D59" s="115">
        <v>7835</v>
      </c>
      <c r="E59" s="114">
        <v>8354</v>
      </c>
      <c r="F59" s="114">
        <v>8349</v>
      </c>
      <c r="G59" s="114">
        <v>8596</v>
      </c>
      <c r="H59" s="140">
        <v>8142</v>
      </c>
      <c r="I59" s="115">
        <v>-307</v>
      </c>
      <c r="J59" s="116">
        <v>-3.7705723409481702</v>
      </c>
    </row>
    <row r="60" spans="1:16" s="110" customFormat="1" ht="14.45" customHeight="1" x14ac:dyDescent="0.2">
      <c r="A60" s="118"/>
      <c r="B60" s="121" t="s">
        <v>109</v>
      </c>
      <c r="C60" s="113">
        <v>47.59787935651952</v>
      </c>
      <c r="D60" s="115">
        <v>26126</v>
      </c>
      <c r="E60" s="114">
        <v>27336</v>
      </c>
      <c r="F60" s="114">
        <v>27519</v>
      </c>
      <c r="G60" s="114">
        <v>27697</v>
      </c>
      <c r="H60" s="140">
        <v>27607</v>
      </c>
      <c r="I60" s="115">
        <v>-1481</v>
      </c>
      <c r="J60" s="116">
        <v>-5.3645814467345234</v>
      </c>
    </row>
    <row r="61" spans="1:16" s="110" customFormat="1" ht="14.45" customHeight="1" x14ac:dyDescent="0.2">
      <c r="A61" s="118"/>
      <c r="B61" s="121" t="s">
        <v>110</v>
      </c>
      <c r="C61" s="113">
        <v>23.159467288527757</v>
      </c>
      <c r="D61" s="115">
        <v>12712</v>
      </c>
      <c r="E61" s="114">
        <v>12916</v>
      </c>
      <c r="F61" s="114">
        <v>12983</v>
      </c>
      <c r="G61" s="114">
        <v>13038</v>
      </c>
      <c r="H61" s="140">
        <v>12987</v>
      </c>
      <c r="I61" s="115">
        <v>-275</v>
      </c>
      <c r="J61" s="116">
        <v>-2.1175021175021174</v>
      </c>
    </row>
    <row r="62" spans="1:16" s="110" customFormat="1" ht="14.45" customHeight="1" x14ac:dyDescent="0.2">
      <c r="A62" s="120"/>
      <c r="B62" s="121" t="s">
        <v>111</v>
      </c>
      <c r="C62" s="113">
        <v>14.96839075224544</v>
      </c>
      <c r="D62" s="115">
        <v>8216</v>
      </c>
      <c r="E62" s="114">
        <v>8380</v>
      </c>
      <c r="F62" s="114">
        <v>8241</v>
      </c>
      <c r="G62" s="114">
        <v>8160</v>
      </c>
      <c r="H62" s="140">
        <v>7972</v>
      </c>
      <c r="I62" s="115">
        <v>244</v>
      </c>
      <c r="J62" s="116">
        <v>3.0607124937280483</v>
      </c>
    </row>
    <row r="63" spans="1:16" s="110" customFormat="1" ht="14.45" customHeight="1" x14ac:dyDescent="0.2">
      <c r="A63" s="120"/>
      <c r="B63" s="121" t="s">
        <v>112</v>
      </c>
      <c r="C63" s="113">
        <v>1.5904826103590883</v>
      </c>
      <c r="D63" s="115">
        <v>873</v>
      </c>
      <c r="E63" s="114">
        <v>900</v>
      </c>
      <c r="F63" s="114">
        <v>925</v>
      </c>
      <c r="G63" s="114">
        <v>844</v>
      </c>
      <c r="H63" s="140">
        <v>869</v>
      </c>
      <c r="I63" s="115">
        <v>4</v>
      </c>
      <c r="J63" s="116">
        <v>0.46029919447640966</v>
      </c>
    </row>
    <row r="64" spans="1:16" s="110" customFormat="1" ht="14.45" customHeight="1" x14ac:dyDescent="0.2">
      <c r="A64" s="120" t="s">
        <v>113</v>
      </c>
      <c r="B64" s="119" t="s">
        <v>116</v>
      </c>
      <c r="C64" s="113">
        <v>89.513381551859212</v>
      </c>
      <c r="D64" s="115">
        <v>49133</v>
      </c>
      <c r="E64" s="114">
        <v>50947</v>
      </c>
      <c r="F64" s="114">
        <v>51146</v>
      </c>
      <c r="G64" s="114">
        <v>51425</v>
      </c>
      <c r="H64" s="140">
        <v>50746</v>
      </c>
      <c r="I64" s="115">
        <v>-1613</v>
      </c>
      <c r="J64" s="116">
        <v>-3.1785756512828596</v>
      </c>
    </row>
    <row r="65" spans="1:10" s="110" customFormat="1" ht="14.45" customHeight="1" x14ac:dyDescent="0.2">
      <c r="A65" s="123"/>
      <c r="B65" s="124" t="s">
        <v>117</v>
      </c>
      <c r="C65" s="125">
        <v>10.196942921168176</v>
      </c>
      <c r="D65" s="143">
        <v>5597</v>
      </c>
      <c r="E65" s="144">
        <v>5854</v>
      </c>
      <c r="F65" s="144">
        <v>5760</v>
      </c>
      <c r="G65" s="144">
        <v>5872</v>
      </c>
      <c r="H65" s="145">
        <v>5753</v>
      </c>
      <c r="I65" s="143">
        <v>-156</v>
      </c>
      <c r="J65" s="146">
        <v>-2.7116287154528074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49213</v>
      </c>
      <c r="G11" s="114">
        <v>51177</v>
      </c>
      <c r="H11" s="114">
        <v>51246</v>
      </c>
      <c r="I11" s="114">
        <v>51512</v>
      </c>
      <c r="J11" s="140">
        <v>51201</v>
      </c>
      <c r="K11" s="114">
        <v>-1988</v>
      </c>
      <c r="L11" s="116">
        <v>-3.8827366652995057</v>
      </c>
    </row>
    <row r="12" spans="1:17" s="110" customFormat="1" ht="24" customHeight="1" x14ac:dyDescent="0.2">
      <c r="A12" s="604" t="s">
        <v>185</v>
      </c>
      <c r="B12" s="605"/>
      <c r="C12" s="605"/>
      <c r="D12" s="606"/>
      <c r="E12" s="113">
        <v>39.59319691951314</v>
      </c>
      <c r="F12" s="115">
        <v>19485</v>
      </c>
      <c r="G12" s="114">
        <v>20299</v>
      </c>
      <c r="H12" s="114">
        <v>20278</v>
      </c>
      <c r="I12" s="114">
        <v>20277</v>
      </c>
      <c r="J12" s="140">
        <v>20233</v>
      </c>
      <c r="K12" s="114">
        <v>-748</v>
      </c>
      <c r="L12" s="116">
        <v>-3.6969307566846243</v>
      </c>
    </row>
    <row r="13" spans="1:17" s="110" customFormat="1" ht="15" customHeight="1" x14ac:dyDescent="0.2">
      <c r="A13" s="120"/>
      <c r="B13" s="612" t="s">
        <v>107</v>
      </c>
      <c r="C13" s="612"/>
      <c r="E13" s="113">
        <v>60.40680308048686</v>
      </c>
      <c r="F13" s="115">
        <v>29728</v>
      </c>
      <c r="G13" s="114">
        <v>30878</v>
      </c>
      <c r="H13" s="114">
        <v>30968</v>
      </c>
      <c r="I13" s="114">
        <v>31235</v>
      </c>
      <c r="J13" s="140">
        <v>30968</v>
      </c>
      <c r="K13" s="114">
        <v>-1240</v>
      </c>
      <c r="L13" s="116">
        <v>-4.004133298889176</v>
      </c>
    </row>
    <row r="14" spans="1:17" s="110" customFormat="1" ht="22.5" customHeight="1" x14ac:dyDescent="0.2">
      <c r="A14" s="604" t="s">
        <v>186</v>
      </c>
      <c r="B14" s="605"/>
      <c r="C14" s="605"/>
      <c r="D14" s="606"/>
      <c r="E14" s="113">
        <v>14.205596082335967</v>
      </c>
      <c r="F14" s="115">
        <v>6991</v>
      </c>
      <c r="G14" s="114">
        <v>7483</v>
      </c>
      <c r="H14" s="114">
        <v>7423</v>
      </c>
      <c r="I14" s="114">
        <v>7598</v>
      </c>
      <c r="J14" s="140">
        <v>7393</v>
      </c>
      <c r="K14" s="114">
        <v>-402</v>
      </c>
      <c r="L14" s="116">
        <v>-5.4375760854862705</v>
      </c>
    </row>
    <row r="15" spans="1:17" s="110" customFormat="1" ht="15" customHeight="1" x14ac:dyDescent="0.2">
      <c r="A15" s="120"/>
      <c r="B15" s="119"/>
      <c r="C15" s="258" t="s">
        <v>106</v>
      </c>
      <c r="E15" s="113">
        <v>48.962952367329422</v>
      </c>
      <c r="F15" s="115">
        <v>3423</v>
      </c>
      <c r="G15" s="114">
        <v>3632</v>
      </c>
      <c r="H15" s="114">
        <v>3593</v>
      </c>
      <c r="I15" s="114">
        <v>3660</v>
      </c>
      <c r="J15" s="140">
        <v>3595</v>
      </c>
      <c r="K15" s="114">
        <v>-172</v>
      </c>
      <c r="L15" s="116">
        <v>-4.7844228094575803</v>
      </c>
    </row>
    <row r="16" spans="1:17" s="110" customFormat="1" ht="15" customHeight="1" x14ac:dyDescent="0.2">
      <c r="A16" s="120"/>
      <c r="B16" s="119"/>
      <c r="C16" s="258" t="s">
        <v>107</v>
      </c>
      <c r="E16" s="113">
        <v>51.037047632670578</v>
      </c>
      <c r="F16" s="115">
        <v>3568</v>
      </c>
      <c r="G16" s="114">
        <v>3851</v>
      </c>
      <c r="H16" s="114">
        <v>3830</v>
      </c>
      <c r="I16" s="114">
        <v>3938</v>
      </c>
      <c r="J16" s="140">
        <v>3798</v>
      </c>
      <c r="K16" s="114">
        <v>-230</v>
      </c>
      <c r="L16" s="116">
        <v>-6.0558188520273832</v>
      </c>
    </row>
    <row r="17" spans="1:12" s="110" customFormat="1" ht="15" customHeight="1" x14ac:dyDescent="0.2">
      <c r="A17" s="120"/>
      <c r="B17" s="121" t="s">
        <v>109</v>
      </c>
      <c r="C17" s="258"/>
      <c r="E17" s="113">
        <v>46.906305244549202</v>
      </c>
      <c r="F17" s="115">
        <v>23084</v>
      </c>
      <c r="G17" s="114">
        <v>24232</v>
      </c>
      <c r="H17" s="114">
        <v>24457</v>
      </c>
      <c r="I17" s="114">
        <v>24565</v>
      </c>
      <c r="J17" s="140">
        <v>24673</v>
      </c>
      <c r="K17" s="114">
        <v>-1589</v>
      </c>
      <c r="L17" s="116">
        <v>-6.4402383171888298</v>
      </c>
    </row>
    <row r="18" spans="1:12" s="110" customFormat="1" ht="15" customHeight="1" x14ac:dyDescent="0.2">
      <c r="A18" s="120"/>
      <c r="B18" s="119"/>
      <c r="C18" s="258" t="s">
        <v>106</v>
      </c>
      <c r="E18" s="113">
        <v>33.854617917172064</v>
      </c>
      <c r="F18" s="115">
        <v>7815</v>
      </c>
      <c r="G18" s="114">
        <v>8257</v>
      </c>
      <c r="H18" s="114">
        <v>8237</v>
      </c>
      <c r="I18" s="114">
        <v>8193</v>
      </c>
      <c r="J18" s="140">
        <v>8288</v>
      </c>
      <c r="K18" s="114">
        <v>-473</v>
      </c>
      <c r="L18" s="116">
        <v>-5.7070463320463318</v>
      </c>
    </row>
    <row r="19" spans="1:12" s="110" customFormat="1" ht="15" customHeight="1" x14ac:dyDescent="0.2">
      <c r="A19" s="120"/>
      <c r="B19" s="119"/>
      <c r="C19" s="258" t="s">
        <v>107</v>
      </c>
      <c r="E19" s="113">
        <v>66.145382082827936</v>
      </c>
      <c r="F19" s="115">
        <v>15269</v>
      </c>
      <c r="G19" s="114">
        <v>15975</v>
      </c>
      <c r="H19" s="114">
        <v>16220</v>
      </c>
      <c r="I19" s="114">
        <v>16372</v>
      </c>
      <c r="J19" s="140">
        <v>16385</v>
      </c>
      <c r="K19" s="114">
        <v>-1116</v>
      </c>
      <c r="L19" s="116">
        <v>-6.8111077204760448</v>
      </c>
    </row>
    <row r="20" spans="1:12" s="110" customFormat="1" ht="15" customHeight="1" x14ac:dyDescent="0.2">
      <c r="A20" s="120"/>
      <c r="B20" s="121" t="s">
        <v>110</v>
      </c>
      <c r="C20" s="258"/>
      <c r="E20" s="113">
        <v>23.530367992197185</v>
      </c>
      <c r="F20" s="115">
        <v>11580</v>
      </c>
      <c r="G20" s="114">
        <v>11734</v>
      </c>
      <c r="H20" s="114">
        <v>11757</v>
      </c>
      <c r="I20" s="114">
        <v>11767</v>
      </c>
      <c r="J20" s="140">
        <v>11708</v>
      </c>
      <c r="K20" s="114">
        <v>-128</v>
      </c>
      <c r="L20" s="116">
        <v>-1.0932695592757089</v>
      </c>
    </row>
    <row r="21" spans="1:12" s="110" customFormat="1" ht="15" customHeight="1" x14ac:dyDescent="0.2">
      <c r="A21" s="120"/>
      <c r="B21" s="119"/>
      <c r="C21" s="258" t="s">
        <v>106</v>
      </c>
      <c r="E21" s="113">
        <v>36.597582037996546</v>
      </c>
      <c r="F21" s="115">
        <v>4238</v>
      </c>
      <c r="G21" s="114">
        <v>4290</v>
      </c>
      <c r="H21" s="114">
        <v>4343</v>
      </c>
      <c r="I21" s="114">
        <v>4332</v>
      </c>
      <c r="J21" s="140">
        <v>4327</v>
      </c>
      <c r="K21" s="114">
        <v>-89</v>
      </c>
      <c r="L21" s="116">
        <v>-2.0568523226253754</v>
      </c>
    </row>
    <row r="22" spans="1:12" s="110" customFormat="1" ht="15" customHeight="1" x14ac:dyDescent="0.2">
      <c r="A22" s="120"/>
      <c r="B22" s="119"/>
      <c r="C22" s="258" t="s">
        <v>107</v>
      </c>
      <c r="E22" s="113">
        <v>63.402417962003454</v>
      </c>
      <c r="F22" s="115">
        <v>7342</v>
      </c>
      <c r="G22" s="114">
        <v>7444</v>
      </c>
      <c r="H22" s="114">
        <v>7414</v>
      </c>
      <c r="I22" s="114">
        <v>7435</v>
      </c>
      <c r="J22" s="140">
        <v>7381</v>
      </c>
      <c r="K22" s="114">
        <v>-39</v>
      </c>
      <c r="L22" s="116">
        <v>-0.52838368784717515</v>
      </c>
    </row>
    <row r="23" spans="1:12" s="110" customFormat="1" ht="15" customHeight="1" x14ac:dyDescent="0.2">
      <c r="A23" s="120"/>
      <c r="B23" s="121" t="s">
        <v>111</v>
      </c>
      <c r="C23" s="258"/>
      <c r="E23" s="113">
        <v>15.357730680917644</v>
      </c>
      <c r="F23" s="115">
        <v>7558</v>
      </c>
      <c r="G23" s="114">
        <v>7728</v>
      </c>
      <c r="H23" s="114">
        <v>7609</v>
      </c>
      <c r="I23" s="114">
        <v>7582</v>
      </c>
      <c r="J23" s="140">
        <v>7427</v>
      </c>
      <c r="K23" s="114">
        <v>131</v>
      </c>
      <c r="L23" s="116">
        <v>1.7638346573313586</v>
      </c>
    </row>
    <row r="24" spans="1:12" s="110" customFormat="1" ht="15" customHeight="1" x14ac:dyDescent="0.2">
      <c r="A24" s="120"/>
      <c r="B24" s="119"/>
      <c r="C24" s="258" t="s">
        <v>106</v>
      </c>
      <c r="E24" s="113">
        <v>53.043133103995764</v>
      </c>
      <c r="F24" s="115">
        <v>4009</v>
      </c>
      <c r="G24" s="114">
        <v>4120</v>
      </c>
      <c r="H24" s="114">
        <v>4105</v>
      </c>
      <c r="I24" s="114">
        <v>4092</v>
      </c>
      <c r="J24" s="140">
        <v>4023</v>
      </c>
      <c r="K24" s="114">
        <v>-14</v>
      </c>
      <c r="L24" s="116">
        <v>-0.3479990057171265</v>
      </c>
    </row>
    <row r="25" spans="1:12" s="110" customFormat="1" ht="15" customHeight="1" x14ac:dyDescent="0.2">
      <c r="A25" s="120"/>
      <c r="B25" s="119"/>
      <c r="C25" s="258" t="s">
        <v>107</v>
      </c>
      <c r="E25" s="113">
        <v>46.956866896004236</v>
      </c>
      <c r="F25" s="115">
        <v>3549</v>
      </c>
      <c r="G25" s="114">
        <v>3608</v>
      </c>
      <c r="H25" s="114">
        <v>3504</v>
      </c>
      <c r="I25" s="114">
        <v>3490</v>
      </c>
      <c r="J25" s="140">
        <v>3404</v>
      </c>
      <c r="K25" s="114">
        <v>145</v>
      </c>
      <c r="L25" s="116">
        <v>4.2596944770857812</v>
      </c>
    </row>
    <row r="26" spans="1:12" s="110" customFormat="1" ht="15" customHeight="1" x14ac:dyDescent="0.2">
      <c r="A26" s="120"/>
      <c r="C26" s="121" t="s">
        <v>187</v>
      </c>
      <c r="D26" s="110" t="s">
        <v>188</v>
      </c>
      <c r="E26" s="113">
        <v>1.5382114481945828</v>
      </c>
      <c r="F26" s="115">
        <v>757</v>
      </c>
      <c r="G26" s="114">
        <v>774</v>
      </c>
      <c r="H26" s="114">
        <v>777</v>
      </c>
      <c r="I26" s="114">
        <v>746</v>
      </c>
      <c r="J26" s="140">
        <v>777</v>
      </c>
      <c r="K26" s="114">
        <v>-20</v>
      </c>
      <c r="L26" s="116">
        <v>-2.574002574002574</v>
      </c>
    </row>
    <row r="27" spans="1:12" s="110" customFormat="1" ht="15" customHeight="1" x14ac:dyDescent="0.2">
      <c r="A27" s="120"/>
      <c r="B27" s="119"/>
      <c r="D27" s="259" t="s">
        <v>106</v>
      </c>
      <c r="E27" s="113">
        <v>45.442536327608984</v>
      </c>
      <c r="F27" s="115">
        <v>344</v>
      </c>
      <c r="G27" s="114">
        <v>366</v>
      </c>
      <c r="H27" s="114">
        <v>379</v>
      </c>
      <c r="I27" s="114">
        <v>349</v>
      </c>
      <c r="J27" s="140">
        <v>390</v>
      </c>
      <c r="K27" s="114">
        <v>-46</v>
      </c>
      <c r="L27" s="116">
        <v>-11.794871794871796</v>
      </c>
    </row>
    <row r="28" spans="1:12" s="110" customFormat="1" ht="15" customHeight="1" x14ac:dyDescent="0.2">
      <c r="A28" s="120"/>
      <c r="B28" s="119"/>
      <c r="D28" s="259" t="s">
        <v>107</v>
      </c>
      <c r="E28" s="113">
        <v>54.557463672391016</v>
      </c>
      <c r="F28" s="115">
        <v>413</v>
      </c>
      <c r="G28" s="114">
        <v>408</v>
      </c>
      <c r="H28" s="114">
        <v>398</v>
      </c>
      <c r="I28" s="114">
        <v>397</v>
      </c>
      <c r="J28" s="140">
        <v>387</v>
      </c>
      <c r="K28" s="114">
        <v>26</v>
      </c>
      <c r="L28" s="116">
        <v>6.7183462532299743</v>
      </c>
    </row>
    <row r="29" spans="1:12" s="110" customFormat="1" ht="24" customHeight="1" x14ac:dyDescent="0.2">
      <c r="A29" s="604" t="s">
        <v>189</v>
      </c>
      <c r="B29" s="605"/>
      <c r="C29" s="605"/>
      <c r="D29" s="606"/>
      <c r="E29" s="113">
        <v>89.395078536159147</v>
      </c>
      <c r="F29" s="115">
        <v>43994</v>
      </c>
      <c r="G29" s="114">
        <v>45698</v>
      </c>
      <c r="H29" s="114">
        <v>45896</v>
      </c>
      <c r="I29" s="114">
        <v>46051</v>
      </c>
      <c r="J29" s="140">
        <v>45730</v>
      </c>
      <c r="K29" s="114">
        <v>-1736</v>
      </c>
      <c r="L29" s="116">
        <v>-3.7961950579488302</v>
      </c>
    </row>
    <row r="30" spans="1:12" s="110" customFormat="1" ht="15" customHeight="1" x14ac:dyDescent="0.2">
      <c r="A30" s="120"/>
      <c r="B30" s="119"/>
      <c r="C30" s="258" t="s">
        <v>106</v>
      </c>
      <c r="E30" s="113">
        <v>39.341728417511476</v>
      </c>
      <c r="F30" s="115">
        <v>17308</v>
      </c>
      <c r="G30" s="114">
        <v>17959</v>
      </c>
      <c r="H30" s="114">
        <v>18043</v>
      </c>
      <c r="I30" s="114">
        <v>17962</v>
      </c>
      <c r="J30" s="140">
        <v>17864</v>
      </c>
      <c r="K30" s="114">
        <v>-556</v>
      </c>
      <c r="L30" s="116">
        <v>-3.1124048365427677</v>
      </c>
    </row>
    <row r="31" spans="1:12" s="110" customFormat="1" ht="15" customHeight="1" x14ac:dyDescent="0.2">
      <c r="A31" s="120"/>
      <c r="B31" s="119"/>
      <c r="C31" s="258" t="s">
        <v>107</v>
      </c>
      <c r="E31" s="113">
        <v>60.658271582488524</v>
      </c>
      <c r="F31" s="115">
        <v>26686</v>
      </c>
      <c r="G31" s="114">
        <v>27739</v>
      </c>
      <c r="H31" s="114">
        <v>27853</v>
      </c>
      <c r="I31" s="114">
        <v>28089</v>
      </c>
      <c r="J31" s="140">
        <v>27866</v>
      </c>
      <c r="K31" s="114">
        <v>-1180</v>
      </c>
      <c r="L31" s="116">
        <v>-4.2345510658149719</v>
      </c>
    </row>
    <row r="32" spans="1:12" s="110" customFormat="1" ht="15" customHeight="1" x14ac:dyDescent="0.2">
      <c r="A32" s="120"/>
      <c r="B32" s="119" t="s">
        <v>117</v>
      </c>
      <c r="C32" s="258"/>
      <c r="E32" s="113">
        <v>10.271676183122345</v>
      </c>
      <c r="F32" s="114">
        <v>5055</v>
      </c>
      <c r="G32" s="114">
        <v>5303</v>
      </c>
      <c r="H32" s="114">
        <v>5178</v>
      </c>
      <c r="I32" s="114">
        <v>5274</v>
      </c>
      <c r="J32" s="140">
        <v>5280</v>
      </c>
      <c r="K32" s="114">
        <v>-225</v>
      </c>
      <c r="L32" s="116">
        <v>-4.2613636363636367</v>
      </c>
    </row>
    <row r="33" spans="1:12" s="110" customFormat="1" ht="15" customHeight="1" x14ac:dyDescent="0.2">
      <c r="A33" s="120"/>
      <c r="B33" s="119"/>
      <c r="C33" s="258" t="s">
        <v>106</v>
      </c>
      <c r="E33" s="113">
        <v>41.780415430267063</v>
      </c>
      <c r="F33" s="114">
        <v>2112</v>
      </c>
      <c r="G33" s="114">
        <v>2271</v>
      </c>
      <c r="H33" s="114">
        <v>2172</v>
      </c>
      <c r="I33" s="114">
        <v>2242</v>
      </c>
      <c r="J33" s="140">
        <v>2297</v>
      </c>
      <c r="K33" s="114">
        <v>-185</v>
      </c>
      <c r="L33" s="116">
        <v>-8.05398345668263</v>
      </c>
    </row>
    <row r="34" spans="1:12" s="110" customFormat="1" ht="15" customHeight="1" x14ac:dyDescent="0.2">
      <c r="A34" s="120"/>
      <c r="B34" s="119"/>
      <c r="C34" s="258" t="s">
        <v>107</v>
      </c>
      <c r="E34" s="113">
        <v>58.219584569732937</v>
      </c>
      <c r="F34" s="114">
        <v>2943</v>
      </c>
      <c r="G34" s="114">
        <v>3032</v>
      </c>
      <c r="H34" s="114">
        <v>3006</v>
      </c>
      <c r="I34" s="114">
        <v>3032</v>
      </c>
      <c r="J34" s="140">
        <v>2983</v>
      </c>
      <c r="K34" s="114">
        <v>-40</v>
      </c>
      <c r="L34" s="116">
        <v>-1.3409319477036541</v>
      </c>
    </row>
    <row r="35" spans="1:12" s="110" customFormat="1" ht="24" customHeight="1" x14ac:dyDescent="0.2">
      <c r="A35" s="604" t="s">
        <v>192</v>
      </c>
      <c r="B35" s="605"/>
      <c r="C35" s="605"/>
      <c r="D35" s="606"/>
      <c r="E35" s="113">
        <v>18.050108711112916</v>
      </c>
      <c r="F35" s="114">
        <v>8883</v>
      </c>
      <c r="G35" s="114">
        <v>9300</v>
      </c>
      <c r="H35" s="114">
        <v>9250</v>
      </c>
      <c r="I35" s="114">
        <v>9484</v>
      </c>
      <c r="J35" s="114">
        <v>9225</v>
      </c>
      <c r="K35" s="318">
        <v>-342</v>
      </c>
      <c r="L35" s="319">
        <v>-3.7073170731707319</v>
      </c>
    </row>
    <row r="36" spans="1:12" s="110" customFormat="1" ht="15" customHeight="1" x14ac:dyDescent="0.2">
      <c r="A36" s="120"/>
      <c r="B36" s="119"/>
      <c r="C36" s="258" t="s">
        <v>106</v>
      </c>
      <c r="E36" s="113">
        <v>42.530676573229762</v>
      </c>
      <c r="F36" s="114">
        <v>3778</v>
      </c>
      <c r="G36" s="114">
        <v>3929</v>
      </c>
      <c r="H36" s="114">
        <v>3892</v>
      </c>
      <c r="I36" s="114">
        <v>4003</v>
      </c>
      <c r="J36" s="114">
        <v>3878</v>
      </c>
      <c r="K36" s="318">
        <v>-100</v>
      </c>
      <c r="L36" s="116">
        <v>-2.5786487880350695</v>
      </c>
    </row>
    <row r="37" spans="1:12" s="110" customFormat="1" ht="15" customHeight="1" x14ac:dyDescent="0.2">
      <c r="A37" s="120"/>
      <c r="B37" s="119"/>
      <c r="C37" s="258" t="s">
        <v>107</v>
      </c>
      <c r="E37" s="113">
        <v>57.469323426770238</v>
      </c>
      <c r="F37" s="114">
        <v>5105</v>
      </c>
      <c r="G37" s="114">
        <v>5371</v>
      </c>
      <c r="H37" s="114">
        <v>5358</v>
      </c>
      <c r="I37" s="114">
        <v>5481</v>
      </c>
      <c r="J37" s="140">
        <v>5347</v>
      </c>
      <c r="K37" s="114">
        <v>-242</v>
      </c>
      <c r="L37" s="116">
        <v>-4.5259023751636436</v>
      </c>
    </row>
    <row r="38" spans="1:12" s="110" customFormat="1" ht="15" customHeight="1" x14ac:dyDescent="0.2">
      <c r="A38" s="120"/>
      <c r="B38" s="119" t="s">
        <v>329</v>
      </c>
      <c r="C38" s="258"/>
      <c r="E38" s="113">
        <v>48.824497592099647</v>
      </c>
      <c r="F38" s="114">
        <v>24028</v>
      </c>
      <c r="G38" s="114">
        <v>24548</v>
      </c>
      <c r="H38" s="114">
        <v>24586</v>
      </c>
      <c r="I38" s="114">
        <v>24534</v>
      </c>
      <c r="J38" s="140">
        <v>24268</v>
      </c>
      <c r="K38" s="114">
        <v>-240</v>
      </c>
      <c r="L38" s="116">
        <v>-0.98895665073347616</v>
      </c>
    </row>
    <row r="39" spans="1:12" s="110" customFormat="1" ht="15" customHeight="1" x14ac:dyDescent="0.2">
      <c r="A39" s="120"/>
      <c r="B39" s="119"/>
      <c r="C39" s="258" t="s">
        <v>106</v>
      </c>
      <c r="E39" s="113">
        <v>39.940902280672546</v>
      </c>
      <c r="F39" s="115">
        <v>9597</v>
      </c>
      <c r="G39" s="114">
        <v>9828</v>
      </c>
      <c r="H39" s="114">
        <v>9811</v>
      </c>
      <c r="I39" s="114">
        <v>9751</v>
      </c>
      <c r="J39" s="140">
        <v>9682</v>
      </c>
      <c r="K39" s="114">
        <v>-85</v>
      </c>
      <c r="L39" s="116">
        <v>-0.87791778558149147</v>
      </c>
    </row>
    <row r="40" spans="1:12" s="110" customFormat="1" ht="15" customHeight="1" x14ac:dyDescent="0.2">
      <c r="A40" s="120"/>
      <c r="B40" s="119"/>
      <c r="C40" s="258" t="s">
        <v>107</v>
      </c>
      <c r="E40" s="113">
        <v>60.059097719327454</v>
      </c>
      <c r="F40" s="115">
        <v>14431</v>
      </c>
      <c r="G40" s="114">
        <v>14720</v>
      </c>
      <c r="H40" s="114">
        <v>14775</v>
      </c>
      <c r="I40" s="114">
        <v>14783</v>
      </c>
      <c r="J40" s="140">
        <v>14586</v>
      </c>
      <c r="K40" s="114">
        <v>-155</v>
      </c>
      <c r="L40" s="116">
        <v>-1.0626628273687098</v>
      </c>
    </row>
    <row r="41" spans="1:12" s="110" customFormat="1" ht="15" customHeight="1" x14ac:dyDescent="0.2">
      <c r="A41" s="120"/>
      <c r="B41" s="320" t="s">
        <v>516</v>
      </c>
      <c r="C41" s="258"/>
      <c r="E41" s="113">
        <v>4.9742954097494563</v>
      </c>
      <c r="F41" s="115">
        <v>2448</v>
      </c>
      <c r="G41" s="114">
        <v>2514</v>
      </c>
      <c r="H41" s="114">
        <v>2485</v>
      </c>
      <c r="I41" s="114">
        <v>2437</v>
      </c>
      <c r="J41" s="140">
        <v>2354</v>
      </c>
      <c r="K41" s="114">
        <v>94</v>
      </c>
      <c r="L41" s="116">
        <v>3.9932030586236196</v>
      </c>
    </row>
    <row r="42" spans="1:12" s="110" customFormat="1" ht="15" customHeight="1" x14ac:dyDescent="0.2">
      <c r="A42" s="120"/>
      <c r="B42" s="119"/>
      <c r="C42" s="268" t="s">
        <v>106</v>
      </c>
      <c r="D42" s="182"/>
      <c r="E42" s="113">
        <v>45.016339869281047</v>
      </c>
      <c r="F42" s="115">
        <v>1102</v>
      </c>
      <c r="G42" s="114">
        <v>1132</v>
      </c>
      <c r="H42" s="114">
        <v>1126</v>
      </c>
      <c r="I42" s="114">
        <v>1100</v>
      </c>
      <c r="J42" s="140">
        <v>1079</v>
      </c>
      <c r="K42" s="114">
        <v>23</v>
      </c>
      <c r="L42" s="116">
        <v>2.1316033364226135</v>
      </c>
    </row>
    <row r="43" spans="1:12" s="110" customFormat="1" ht="15" customHeight="1" x14ac:dyDescent="0.2">
      <c r="A43" s="120"/>
      <c r="B43" s="119"/>
      <c r="C43" s="268" t="s">
        <v>107</v>
      </c>
      <c r="D43" s="182"/>
      <c r="E43" s="113">
        <v>54.983660130718953</v>
      </c>
      <c r="F43" s="115">
        <v>1346</v>
      </c>
      <c r="G43" s="114">
        <v>1382</v>
      </c>
      <c r="H43" s="114">
        <v>1359</v>
      </c>
      <c r="I43" s="114">
        <v>1337</v>
      </c>
      <c r="J43" s="140">
        <v>1275</v>
      </c>
      <c r="K43" s="114">
        <v>71</v>
      </c>
      <c r="L43" s="116">
        <v>5.5686274509803919</v>
      </c>
    </row>
    <row r="44" spans="1:12" s="110" customFormat="1" ht="15" customHeight="1" x14ac:dyDescent="0.2">
      <c r="A44" s="120"/>
      <c r="B44" s="119" t="s">
        <v>205</v>
      </c>
      <c r="C44" s="268"/>
      <c r="D44" s="182"/>
      <c r="E44" s="113">
        <v>28.151098287037978</v>
      </c>
      <c r="F44" s="115">
        <v>13854</v>
      </c>
      <c r="G44" s="114">
        <v>14815</v>
      </c>
      <c r="H44" s="114">
        <v>14925</v>
      </c>
      <c r="I44" s="114">
        <v>15057</v>
      </c>
      <c r="J44" s="140">
        <v>15354</v>
      </c>
      <c r="K44" s="114">
        <v>-1500</v>
      </c>
      <c r="L44" s="116">
        <v>-9.7694411879640484</v>
      </c>
    </row>
    <row r="45" spans="1:12" s="110" customFormat="1" ht="15" customHeight="1" x14ac:dyDescent="0.2">
      <c r="A45" s="120"/>
      <c r="B45" s="119"/>
      <c r="C45" s="268" t="s">
        <v>106</v>
      </c>
      <c r="D45" s="182"/>
      <c r="E45" s="113">
        <v>36.148404792839614</v>
      </c>
      <c r="F45" s="115">
        <v>5008</v>
      </c>
      <c r="G45" s="114">
        <v>5410</v>
      </c>
      <c r="H45" s="114">
        <v>5449</v>
      </c>
      <c r="I45" s="114">
        <v>5423</v>
      </c>
      <c r="J45" s="140">
        <v>5594</v>
      </c>
      <c r="K45" s="114">
        <v>-586</v>
      </c>
      <c r="L45" s="116">
        <v>-10.475509474436898</v>
      </c>
    </row>
    <row r="46" spans="1:12" s="110" customFormat="1" ht="15" customHeight="1" x14ac:dyDescent="0.2">
      <c r="A46" s="123"/>
      <c r="B46" s="124"/>
      <c r="C46" s="260" t="s">
        <v>107</v>
      </c>
      <c r="D46" s="261"/>
      <c r="E46" s="125">
        <v>63.851595207160386</v>
      </c>
      <c r="F46" s="143">
        <v>8846</v>
      </c>
      <c r="G46" s="144">
        <v>9405</v>
      </c>
      <c r="H46" s="144">
        <v>9476</v>
      </c>
      <c r="I46" s="144">
        <v>9634</v>
      </c>
      <c r="J46" s="145">
        <v>9760</v>
      </c>
      <c r="K46" s="144">
        <v>-914</v>
      </c>
      <c r="L46" s="146">
        <v>-9.3647540983606561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49213</v>
      </c>
      <c r="E11" s="114">
        <v>51177</v>
      </c>
      <c r="F11" s="114">
        <v>51246</v>
      </c>
      <c r="G11" s="114">
        <v>51512</v>
      </c>
      <c r="H11" s="140">
        <v>51201</v>
      </c>
      <c r="I11" s="115">
        <v>-1988</v>
      </c>
      <c r="J11" s="116">
        <v>-3.8827366652995057</v>
      </c>
    </row>
    <row r="12" spans="1:15" s="110" customFormat="1" ht="24.95" customHeight="1" x14ac:dyDescent="0.2">
      <c r="A12" s="193" t="s">
        <v>132</v>
      </c>
      <c r="B12" s="194" t="s">
        <v>133</v>
      </c>
      <c r="C12" s="113">
        <v>1.1501026151626603</v>
      </c>
      <c r="D12" s="115">
        <v>566</v>
      </c>
      <c r="E12" s="114">
        <v>551</v>
      </c>
      <c r="F12" s="114">
        <v>590</v>
      </c>
      <c r="G12" s="114">
        <v>648</v>
      </c>
      <c r="H12" s="140">
        <v>566</v>
      </c>
      <c r="I12" s="115">
        <v>0</v>
      </c>
      <c r="J12" s="116">
        <v>0</v>
      </c>
    </row>
    <row r="13" spans="1:15" s="110" customFormat="1" ht="24.95" customHeight="1" x14ac:dyDescent="0.2">
      <c r="A13" s="193" t="s">
        <v>134</v>
      </c>
      <c r="B13" s="199" t="s">
        <v>214</v>
      </c>
      <c r="C13" s="113">
        <v>0.4632922195354886</v>
      </c>
      <c r="D13" s="115">
        <v>228</v>
      </c>
      <c r="E13" s="114">
        <v>227</v>
      </c>
      <c r="F13" s="114">
        <v>217</v>
      </c>
      <c r="G13" s="114">
        <v>214</v>
      </c>
      <c r="H13" s="140">
        <v>195</v>
      </c>
      <c r="I13" s="115">
        <v>33</v>
      </c>
      <c r="J13" s="116">
        <v>16.923076923076923</v>
      </c>
    </row>
    <row r="14" spans="1:15" s="287" customFormat="1" ht="24.95" customHeight="1" x14ac:dyDescent="0.2">
      <c r="A14" s="193" t="s">
        <v>215</v>
      </c>
      <c r="B14" s="199" t="s">
        <v>137</v>
      </c>
      <c r="C14" s="113">
        <v>4.7202974823725441</v>
      </c>
      <c r="D14" s="115">
        <v>2323</v>
      </c>
      <c r="E14" s="114">
        <v>2382</v>
      </c>
      <c r="F14" s="114">
        <v>2423</v>
      </c>
      <c r="G14" s="114">
        <v>2429</v>
      </c>
      <c r="H14" s="140">
        <v>2434</v>
      </c>
      <c r="I14" s="115">
        <v>-111</v>
      </c>
      <c r="J14" s="116">
        <v>-4.5603944124897291</v>
      </c>
      <c r="K14" s="110"/>
      <c r="L14" s="110"/>
      <c r="M14" s="110"/>
      <c r="N14" s="110"/>
      <c r="O14" s="110"/>
    </row>
    <row r="15" spans="1:15" s="110" customFormat="1" ht="24.95" customHeight="1" x14ac:dyDescent="0.2">
      <c r="A15" s="193" t="s">
        <v>216</v>
      </c>
      <c r="B15" s="199" t="s">
        <v>217</v>
      </c>
      <c r="C15" s="113">
        <v>1.5930750005079959</v>
      </c>
      <c r="D15" s="115">
        <v>784</v>
      </c>
      <c r="E15" s="114">
        <v>840</v>
      </c>
      <c r="F15" s="114">
        <v>851</v>
      </c>
      <c r="G15" s="114">
        <v>851</v>
      </c>
      <c r="H15" s="140">
        <v>857</v>
      </c>
      <c r="I15" s="115">
        <v>-73</v>
      </c>
      <c r="J15" s="116">
        <v>-8.5180863477246209</v>
      </c>
    </row>
    <row r="16" spans="1:15" s="287" customFormat="1" ht="24.95" customHeight="1" x14ac:dyDescent="0.2">
      <c r="A16" s="193" t="s">
        <v>218</v>
      </c>
      <c r="B16" s="199" t="s">
        <v>141</v>
      </c>
      <c r="C16" s="113">
        <v>2.4607319204275293</v>
      </c>
      <c r="D16" s="115">
        <v>1211</v>
      </c>
      <c r="E16" s="114">
        <v>1211</v>
      </c>
      <c r="F16" s="114">
        <v>1241</v>
      </c>
      <c r="G16" s="114">
        <v>1253</v>
      </c>
      <c r="H16" s="140">
        <v>1239</v>
      </c>
      <c r="I16" s="115">
        <v>-28</v>
      </c>
      <c r="J16" s="116">
        <v>-2.2598870056497176</v>
      </c>
      <c r="K16" s="110"/>
      <c r="L16" s="110"/>
      <c r="M16" s="110"/>
      <c r="N16" s="110"/>
      <c r="O16" s="110"/>
    </row>
    <row r="17" spans="1:15" s="110" customFormat="1" ht="24.95" customHeight="1" x14ac:dyDescent="0.2">
      <c r="A17" s="193" t="s">
        <v>142</v>
      </c>
      <c r="B17" s="199" t="s">
        <v>220</v>
      </c>
      <c r="C17" s="113">
        <v>0.66649056143701868</v>
      </c>
      <c r="D17" s="115">
        <v>328</v>
      </c>
      <c r="E17" s="114">
        <v>331</v>
      </c>
      <c r="F17" s="114">
        <v>331</v>
      </c>
      <c r="G17" s="114">
        <v>325</v>
      </c>
      <c r="H17" s="140">
        <v>338</v>
      </c>
      <c r="I17" s="115">
        <v>-10</v>
      </c>
      <c r="J17" s="116">
        <v>-2.9585798816568047</v>
      </c>
    </row>
    <row r="18" spans="1:15" s="287" customFormat="1" ht="24.95" customHeight="1" x14ac:dyDescent="0.2">
      <c r="A18" s="201" t="s">
        <v>144</v>
      </c>
      <c r="B18" s="202" t="s">
        <v>145</v>
      </c>
      <c r="C18" s="113">
        <v>4.5211631073090439</v>
      </c>
      <c r="D18" s="115">
        <v>2225</v>
      </c>
      <c r="E18" s="114">
        <v>2266</v>
      </c>
      <c r="F18" s="114">
        <v>2259</v>
      </c>
      <c r="G18" s="114">
        <v>2275</v>
      </c>
      <c r="H18" s="140">
        <v>2233</v>
      </c>
      <c r="I18" s="115">
        <v>-8</v>
      </c>
      <c r="J18" s="116">
        <v>-0.35826242722794449</v>
      </c>
      <c r="K18" s="110"/>
      <c r="L18" s="110"/>
      <c r="M18" s="110"/>
      <c r="N18" s="110"/>
      <c r="O18" s="110"/>
    </row>
    <row r="19" spans="1:15" s="110" customFormat="1" ht="24.95" customHeight="1" x14ac:dyDescent="0.2">
      <c r="A19" s="193" t="s">
        <v>146</v>
      </c>
      <c r="B19" s="199" t="s">
        <v>147</v>
      </c>
      <c r="C19" s="113">
        <v>20.384857659561497</v>
      </c>
      <c r="D19" s="115">
        <v>10032</v>
      </c>
      <c r="E19" s="114">
        <v>10301</v>
      </c>
      <c r="F19" s="114">
        <v>10121</v>
      </c>
      <c r="G19" s="114">
        <v>10104</v>
      </c>
      <c r="H19" s="140">
        <v>10100</v>
      </c>
      <c r="I19" s="115">
        <v>-68</v>
      </c>
      <c r="J19" s="116">
        <v>-0.67326732673267331</v>
      </c>
    </row>
    <row r="20" spans="1:15" s="287" customFormat="1" ht="24.95" customHeight="1" x14ac:dyDescent="0.2">
      <c r="A20" s="193" t="s">
        <v>148</v>
      </c>
      <c r="B20" s="199" t="s">
        <v>149</v>
      </c>
      <c r="C20" s="113">
        <v>5.7789608436795152</v>
      </c>
      <c r="D20" s="115">
        <v>2844</v>
      </c>
      <c r="E20" s="114">
        <v>2951</v>
      </c>
      <c r="F20" s="114">
        <v>2967</v>
      </c>
      <c r="G20" s="114">
        <v>2921</v>
      </c>
      <c r="H20" s="140">
        <v>2897</v>
      </c>
      <c r="I20" s="115">
        <v>-53</v>
      </c>
      <c r="J20" s="116">
        <v>-1.8294787711425613</v>
      </c>
      <c r="K20" s="110"/>
      <c r="L20" s="110"/>
      <c r="M20" s="110"/>
      <c r="N20" s="110"/>
      <c r="O20" s="110"/>
    </row>
    <row r="21" spans="1:15" s="110" customFormat="1" ht="24.95" customHeight="1" x14ac:dyDescent="0.2">
      <c r="A21" s="201" t="s">
        <v>150</v>
      </c>
      <c r="B21" s="202" t="s">
        <v>151</v>
      </c>
      <c r="C21" s="113">
        <v>10.761384187105033</v>
      </c>
      <c r="D21" s="115">
        <v>5296</v>
      </c>
      <c r="E21" s="114">
        <v>5997</v>
      </c>
      <c r="F21" s="114">
        <v>6086</v>
      </c>
      <c r="G21" s="114">
        <v>6201</v>
      </c>
      <c r="H21" s="140">
        <v>6015</v>
      </c>
      <c r="I21" s="115">
        <v>-719</v>
      </c>
      <c r="J21" s="116">
        <v>-11.953449709060681</v>
      </c>
    </row>
    <row r="22" spans="1:15" s="110" customFormat="1" ht="24.95" customHeight="1" x14ac:dyDescent="0.2">
      <c r="A22" s="201" t="s">
        <v>152</v>
      </c>
      <c r="B22" s="199" t="s">
        <v>153</v>
      </c>
      <c r="C22" s="113">
        <v>1.5138276471663992</v>
      </c>
      <c r="D22" s="115">
        <v>745</v>
      </c>
      <c r="E22" s="114">
        <v>773</v>
      </c>
      <c r="F22" s="114">
        <v>781</v>
      </c>
      <c r="G22" s="114">
        <v>786</v>
      </c>
      <c r="H22" s="140">
        <v>786</v>
      </c>
      <c r="I22" s="115">
        <v>-41</v>
      </c>
      <c r="J22" s="116">
        <v>-5.216284987277354</v>
      </c>
    </row>
    <row r="23" spans="1:15" s="110" customFormat="1" ht="24.95" customHeight="1" x14ac:dyDescent="0.2">
      <c r="A23" s="193" t="s">
        <v>154</v>
      </c>
      <c r="B23" s="199" t="s">
        <v>155</v>
      </c>
      <c r="C23" s="113">
        <v>0.99770385873651268</v>
      </c>
      <c r="D23" s="115">
        <v>491</v>
      </c>
      <c r="E23" s="114">
        <v>475</v>
      </c>
      <c r="F23" s="114">
        <v>478</v>
      </c>
      <c r="G23" s="114">
        <v>497</v>
      </c>
      <c r="H23" s="140">
        <v>487</v>
      </c>
      <c r="I23" s="115">
        <v>4</v>
      </c>
      <c r="J23" s="116">
        <v>0.82135523613963035</v>
      </c>
    </row>
    <row r="24" spans="1:15" s="110" customFormat="1" ht="24.95" customHeight="1" x14ac:dyDescent="0.2">
      <c r="A24" s="193" t="s">
        <v>156</v>
      </c>
      <c r="B24" s="199" t="s">
        <v>221</v>
      </c>
      <c r="C24" s="113">
        <v>10.082701725153923</v>
      </c>
      <c r="D24" s="115">
        <v>4962</v>
      </c>
      <c r="E24" s="114">
        <v>5118</v>
      </c>
      <c r="F24" s="114">
        <v>5139</v>
      </c>
      <c r="G24" s="114">
        <v>5161</v>
      </c>
      <c r="H24" s="140">
        <v>5154</v>
      </c>
      <c r="I24" s="115">
        <v>-192</v>
      </c>
      <c r="J24" s="116">
        <v>-3.7252619324796274</v>
      </c>
    </row>
    <row r="25" spans="1:15" s="110" customFormat="1" ht="24.95" customHeight="1" x14ac:dyDescent="0.2">
      <c r="A25" s="193" t="s">
        <v>222</v>
      </c>
      <c r="B25" s="204" t="s">
        <v>159</v>
      </c>
      <c r="C25" s="113">
        <v>9.521874301505699</v>
      </c>
      <c r="D25" s="115">
        <v>4686</v>
      </c>
      <c r="E25" s="114">
        <v>4912</v>
      </c>
      <c r="F25" s="114">
        <v>4937</v>
      </c>
      <c r="G25" s="114">
        <v>4887</v>
      </c>
      <c r="H25" s="140">
        <v>5091</v>
      </c>
      <c r="I25" s="115">
        <v>-405</v>
      </c>
      <c r="J25" s="116">
        <v>-7.9552150854449026</v>
      </c>
    </row>
    <row r="26" spans="1:15" s="110" customFormat="1" ht="24.95" customHeight="1" x14ac:dyDescent="0.2">
      <c r="A26" s="201">
        <v>782.78300000000002</v>
      </c>
      <c r="B26" s="203" t="s">
        <v>160</v>
      </c>
      <c r="C26" s="113">
        <v>0.42265255115518258</v>
      </c>
      <c r="D26" s="115">
        <v>208</v>
      </c>
      <c r="E26" s="114">
        <v>219</v>
      </c>
      <c r="F26" s="114">
        <v>232</v>
      </c>
      <c r="G26" s="114">
        <v>255</v>
      </c>
      <c r="H26" s="140">
        <v>254</v>
      </c>
      <c r="I26" s="115">
        <v>-46</v>
      </c>
      <c r="J26" s="116">
        <v>-18.110236220472441</v>
      </c>
    </row>
    <row r="27" spans="1:15" s="110" customFormat="1" ht="24.95" customHeight="1" x14ac:dyDescent="0.2">
      <c r="A27" s="193" t="s">
        <v>161</v>
      </c>
      <c r="B27" s="199" t="s">
        <v>162</v>
      </c>
      <c r="C27" s="113">
        <v>0.54457155629610066</v>
      </c>
      <c r="D27" s="115">
        <v>268</v>
      </c>
      <c r="E27" s="114">
        <v>273</v>
      </c>
      <c r="F27" s="114">
        <v>332</v>
      </c>
      <c r="G27" s="114">
        <v>332</v>
      </c>
      <c r="H27" s="140">
        <v>345</v>
      </c>
      <c r="I27" s="115">
        <v>-77</v>
      </c>
      <c r="J27" s="116">
        <v>-22.318840579710145</v>
      </c>
    </row>
    <row r="28" spans="1:15" s="110" customFormat="1" ht="24.95" customHeight="1" x14ac:dyDescent="0.2">
      <c r="A28" s="193" t="s">
        <v>163</v>
      </c>
      <c r="B28" s="199" t="s">
        <v>164</v>
      </c>
      <c r="C28" s="113">
        <v>2.0035356511490865</v>
      </c>
      <c r="D28" s="115">
        <v>986</v>
      </c>
      <c r="E28" s="114">
        <v>1013</v>
      </c>
      <c r="F28" s="114">
        <v>961</v>
      </c>
      <c r="G28" s="114">
        <v>1007</v>
      </c>
      <c r="H28" s="140">
        <v>978</v>
      </c>
      <c r="I28" s="115">
        <v>8</v>
      </c>
      <c r="J28" s="116">
        <v>0.81799591002044991</v>
      </c>
    </row>
    <row r="29" spans="1:15" s="110" customFormat="1" ht="24.95" customHeight="1" x14ac:dyDescent="0.2">
      <c r="A29" s="193">
        <v>86</v>
      </c>
      <c r="B29" s="199" t="s">
        <v>165</v>
      </c>
      <c r="C29" s="113">
        <v>6.638489829922988</v>
      </c>
      <c r="D29" s="115">
        <v>3267</v>
      </c>
      <c r="E29" s="114">
        <v>3283</v>
      </c>
      <c r="F29" s="114">
        <v>3304</v>
      </c>
      <c r="G29" s="114">
        <v>3308</v>
      </c>
      <c r="H29" s="140">
        <v>3279</v>
      </c>
      <c r="I29" s="115">
        <v>-12</v>
      </c>
      <c r="J29" s="116">
        <v>-0.36596523330283626</v>
      </c>
    </row>
    <row r="30" spans="1:15" s="110" customFormat="1" ht="24.95" customHeight="1" x14ac:dyDescent="0.2">
      <c r="A30" s="193">
        <v>87.88</v>
      </c>
      <c r="B30" s="204" t="s">
        <v>166</v>
      </c>
      <c r="C30" s="113">
        <v>6.7766647024160287</v>
      </c>
      <c r="D30" s="115">
        <v>3335</v>
      </c>
      <c r="E30" s="114">
        <v>3341</v>
      </c>
      <c r="F30" s="114">
        <v>3384</v>
      </c>
      <c r="G30" s="114">
        <v>3384</v>
      </c>
      <c r="H30" s="140">
        <v>3387</v>
      </c>
      <c r="I30" s="115">
        <v>-52</v>
      </c>
      <c r="J30" s="116">
        <v>-1.535281960436965</v>
      </c>
    </row>
    <row r="31" spans="1:15" s="110" customFormat="1" ht="24.95" customHeight="1" x14ac:dyDescent="0.2">
      <c r="A31" s="193" t="s">
        <v>167</v>
      </c>
      <c r="B31" s="199" t="s">
        <v>168</v>
      </c>
      <c r="C31" s="113">
        <v>13.717920061772295</v>
      </c>
      <c r="D31" s="115">
        <v>6751</v>
      </c>
      <c r="E31" s="114">
        <v>7095</v>
      </c>
      <c r="F31" s="114">
        <v>7035</v>
      </c>
      <c r="G31" s="114">
        <v>7103</v>
      </c>
      <c r="H31" s="140">
        <v>7000</v>
      </c>
      <c r="I31" s="115">
        <v>-249</v>
      </c>
      <c r="J31" s="116">
        <v>-3.5571428571428569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1.1501026151626603</v>
      </c>
      <c r="D34" s="115">
        <v>566</v>
      </c>
      <c r="E34" s="114">
        <v>551</v>
      </c>
      <c r="F34" s="114">
        <v>590</v>
      </c>
      <c r="G34" s="114">
        <v>648</v>
      </c>
      <c r="H34" s="140">
        <v>566</v>
      </c>
      <c r="I34" s="115">
        <v>0</v>
      </c>
      <c r="J34" s="116">
        <v>0</v>
      </c>
    </row>
    <row r="35" spans="1:10" s="110" customFormat="1" ht="24.95" customHeight="1" x14ac:dyDescent="0.2">
      <c r="A35" s="292" t="s">
        <v>171</v>
      </c>
      <c r="B35" s="293" t="s">
        <v>172</v>
      </c>
      <c r="C35" s="113">
        <v>9.7047528092170765</v>
      </c>
      <c r="D35" s="115">
        <v>4776</v>
      </c>
      <c r="E35" s="114">
        <v>4875</v>
      </c>
      <c r="F35" s="114">
        <v>4899</v>
      </c>
      <c r="G35" s="114">
        <v>4918</v>
      </c>
      <c r="H35" s="140">
        <v>4862</v>
      </c>
      <c r="I35" s="115">
        <v>-86</v>
      </c>
      <c r="J35" s="116">
        <v>-1.7688194158782393</v>
      </c>
    </row>
    <row r="36" spans="1:10" s="110" customFormat="1" ht="24.95" customHeight="1" x14ac:dyDescent="0.2">
      <c r="A36" s="294" t="s">
        <v>173</v>
      </c>
      <c r="B36" s="295" t="s">
        <v>174</v>
      </c>
      <c r="C36" s="125">
        <v>89.145144575620265</v>
      </c>
      <c r="D36" s="143">
        <v>43871</v>
      </c>
      <c r="E36" s="144">
        <v>45751</v>
      </c>
      <c r="F36" s="144">
        <v>45757</v>
      </c>
      <c r="G36" s="144">
        <v>45946</v>
      </c>
      <c r="H36" s="145">
        <v>45773</v>
      </c>
      <c r="I36" s="143">
        <v>-1902</v>
      </c>
      <c r="J36" s="146">
        <v>-4.1552880519083306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49213</v>
      </c>
      <c r="F11" s="264">
        <v>51177</v>
      </c>
      <c r="G11" s="264">
        <v>51246</v>
      </c>
      <c r="H11" s="264">
        <v>51512</v>
      </c>
      <c r="I11" s="265">
        <v>51201</v>
      </c>
      <c r="J11" s="263">
        <v>-1988</v>
      </c>
      <c r="K11" s="266">
        <v>-3.8827366652995057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43.071952532867329</v>
      </c>
      <c r="E13" s="115">
        <v>21197</v>
      </c>
      <c r="F13" s="114">
        <v>22043</v>
      </c>
      <c r="G13" s="114">
        <v>22238</v>
      </c>
      <c r="H13" s="114">
        <v>22328</v>
      </c>
      <c r="I13" s="140">
        <v>22358</v>
      </c>
      <c r="J13" s="115">
        <v>-1161</v>
      </c>
      <c r="K13" s="116">
        <v>-5.1927721620896321</v>
      </c>
    </row>
    <row r="14" spans="1:15" ht="15.95" customHeight="1" x14ac:dyDescent="0.2">
      <c r="A14" s="306" t="s">
        <v>230</v>
      </c>
      <c r="B14" s="307"/>
      <c r="C14" s="308"/>
      <c r="D14" s="113">
        <v>44.921057444171254</v>
      </c>
      <c r="E14" s="115">
        <v>22107</v>
      </c>
      <c r="F14" s="114">
        <v>23023</v>
      </c>
      <c r="G14" s="114">
        <v>22968</v>
      </c>
      <c r="H14" s="114">
        <v>23161</v>
      </c>
      <c r="I14" s="140">
        <v>22886</v>
      </c>
      <c r="J14" s="115">
        <v>-779</v>
      </c>
      <c r="K14" s="116">
        <v>-3.4038276675696935</v>
      </c>
    </row>
    <row r="15" spans="1:15" ht="15.95" customHeight="1" x14ac:dyDescent="0.2">
      <c r="A15" s="306" t="s">
        <v>231</v>
      </c>
      <c r="B15" s="307"/>
      <c r="C15" s="308"/>
      <c r="D15" s="113">
        <v>4.4134679861012334</v>
      </c>
      <c r="E15" s="115">
        <v>2172</v>
      </c>
      <c r="F15" s="114">
        <v>2246</v>
      </c>
      <c r="G15" s="114">
        <v>2208</v>
      </c>
      <c r="H15" s="114">
        <v>2135</v>
      </c>
      <c r="I15" s="140">
        <v>2177</v>
      </c>
      <c r="J15" s="115">
        <v>-5</v>
      </c>
      <c r="K15" s="116">
        <v>-0.2296738631143776</v>
      </c>
    </row>
    <row r="16" spans="1:15" ht="15.95" customHeight="1" x14ac:dyDescent="0.2">
      <c r="A16" s="306" t="s">
        <v>232</v>
      </c>
      <c r="B16" s="307"/>
      <c r="C16" s="308"/>
      <c r="D16" s="113">
        <v>2.4708918375226059</v>
      </c>
      <c r="E16" s="115">
        <v>1216</v>
      </c>
      <c r="F16" s="114">
        <v>1274</v>
      </c>
      <c r="G16" s="114">
        <v>1255</v>
      </c>
      <c r="H16" s="114">
        <v>1256</v>
      </c>
      <c r="I16" s="140">
        <v>1232</v>
      </c>
      <c r="J16" s="115">
        <v>-16</v>
      </c>
      <c r="K16" s="116">
        <v>-1.2987012987012987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0.93064840590900777</v>
      </c>
      <c r="E18" s="115">
        <v>458</v>
      </c>
      <c r="F18" s="114">
        <v>468</v>
      </c>
      <c r="G18" s="114">
        <v>484</v>
      </c>
      <c r="H18" s="114">
        <v>479</v>
      </c>
      <c r="I18" s="140">
        <v>444</v>
      </c>
      <c r="J18" s="115">
        <v>14</v>
      </c>
      <c r="K18" s="116">
        <v>3.1531531531531534</v>
      </c>
    </row>
    <row r="19" spans="1:11" ht="14.1" customHeight="1" x14ac:dyDescent="0.2">
      <c r="A19" s="306" t="s">
        <v>235</v>
      </c>
      <c r="B19" s="307" t="s">
        <v>236</v>
      </c>
      <c r="C19" s="308"/>
      <c r="D19" s="113">
        <v>0.53644362262003942</v>
      </c>
      <c r="E19" s="115">
        <v>264</v>
      </c>
      <c r="F19" s="114">
        <v>274</v>
      </c>
      <c r="G19" s="114">
        <v>288</v>
      </c>
      <c r="H19" s="114">
        <v>292</v>
      </c>
      <c r="I19" s="140">
        <v>263</v>
      </c>
      <c r="J19" s="115">
        <v>1</v>
      </c>
      <c r="K19" s="116">
        <v>0.38022813688212925</v>
      </c>
    </row>
    <row r="20" spans="1:11" ht="14.1" customHeight="1" x14ac:dyDescent="0.2">
      <c r="A20" s="306">
        <v>12</v>
      </c>
      <c r="B20" s="307" t="s">
        <v>237</v>
      </c>
      <c r="C20" s="308"/>
      <c r="D20" s="113">
        <v>1.9446081319976429</v>
      </c>
      <c r="E20" s="115">
        <v>957</v>
      </c>
      <c r="F20" s="114">
        <v>947</v>
      </c>
      <c r="G20" s="114">
        <v>959</v>
      </c>
      <c r="H20" s="114">
        <v>996</v>
      </c>
      <c r="I20" s="140">
        <v>994</v>
      </c>
      <c r="J20" s="115">
        <v>-37</v>
      </c>
      <c r="K20" s="116">
        <v>-3.722334004024145</v>
      </c>
    </row>
    <row r="21" spans="1:11" ht="14.1" customHeight="1" x14ac:dyDescent="0.2">
      <c r="A21" s="306">
        <v>21</v>
      </c>
      <c r="B21" s="307" t="s">
        <v>238</v>
      </c>
      <c r="C21" s="308"/>
      <c r="D21" s="113">
        <v>9.5503220693719137E-2</v>
      </c>
      <c r="E21" s="115">
        <v>47</v>
      </c>
      <c r="F21" s="114">
        <v>52</v>
      </c>
      <c r="G21" s="114">
        <v>49</v>
      </c>
      <c r="H21" s="114">
        <v>52</v>
      </c>
      <c r="I21" s="140">
        <v>50</v>
      </c>
      <c r="J21" s="115">
        <v>-3</v>
      </c>
      <c r="K21" s="116">
        <v>-6</v>
      </c>
    </row>
    <row r="22" spans="1:11" ht="14.1" customHeight="1" x14ac:dyDescent="0.2">
      <c r="A22" s="306">
        <v>22</v>
      </c>
      <c r="B22" s="307" t="s">
        <v>239</v>
      </c>
      <c r="C22" s="308"/>
      <c r="D22" s="113">
        <v>0.34543718123260114</v>
      </c>
      <c r="E22" s="115">
        <v>170</v>
      </c>
      <c r="F22" s="114">
        <v>177</v>
      </c>
      <c r="G22" s="114">
        <v>169</v>
      </c>
      <c r="H22" s="114">
        <v>171</v>
      </c>
      <c r="I22" s="140">
        <v>175</v>
      </c>
      <c r="J22" s="115">
        <v>-5</v>
      </c>
      <c r="K22" s="116">
        <v>-2.8571428571428572</v>
      </c>
    </row>
    <row r="23" spans="1:11" ht="14.1" customHeight="1" x14ac:dyDescent="0.2">
      <c r="A23" s="306">
        <v>23</v>
      </c>
      <c r="B23" s="307" t="s">
        <v>240</v>
      </c>
      <c r="C23" s="308"/>
      <c r="D23" s="113">
        <v>0.31495742994737164</v>
      </c>
      <c r="E23" s="115">
        <v>155</v>
      </c>
      <c r="F23" s="114">
        <v>179</v>
      </c>
      <c r="G23" s="114">
        <v>177</v>
      </c>
      <c r="H23" s="114">
        <v>163</v>
      </c>
      <c r="I23" s="140">
        <v>178</v>
      </c>
      <c r="J23" s="115">
        <v>-23</v>
      </c>
      <c r="K23" s="116">
        <v>-12.921348314606741</v>
      </c>
    </row>
    <row r="24" spans="1:11" ht="14.1" customHeight="1" x14ac:dyDescent="0.2">
      <c r="A24" s="306">
        <v>24</v>
      </c>
      <c r="B24" s="307" t="s">
        <v>241</v>
      </c>
      <c r="C24" s="308"/>
      <c r="D24" s="113">
        <v>0.81685733444415098</v>
      </c>
      <c r="E24" s="115">
        <v>402</v>
      </c>
      <c r="F24" s="114">
        <v>418</v>
      </c>
      <c r="G24" s="114">
        <v>414</v>
      </c>
      <c r="H24" s="114">
        <v>430</v>
      </c>
      <c r="I24" s="140">
        <v>423</v>
      </c>
      <c r="J24" s="115">
        <v>-21</v>
      </c>
      <c r="K24" s="116">
        <v>-4.9645390070921982</v>
      </c>
    </row>
    <row r="25" spans="1:11" ht="14.1" customHeight="1" x14ac:dyDescent="0.2">
      <c r="A25" s="306">
        <v>25</v>
      </c>
      <c r="B25" s="307" t="s">
        <v>242</v>
      </c>
      <c r="C25" s="308"/>
      <c r="D25" s="113">
        <v>1.0667912949830329</v>
      </c>
      <c r="E25" s="115">
        <v>525</v>
      </c>
      <c r="F25" s="114">
        <v>544</v>
      </c>
      <c r="G25" s="114">
        <v>540</v>
      </c>
      <c r="H25" s="114">
        <v>550</v>
      </c>
      <c r="I25" s="140">
        <v>544</v>
      </c>
      <c r="J25" s="115">
        <v>-19</v>
      </c>
      <c r="K25" s="116">
        <v>-3.4926470588235294</v>
      </c>
    </row>
    <row r="26" spans="1:11" ht="14.1" customHeight="1" x14ac:dyDescent="0.2">
      <c r="A26" s="306">
        <v>26</v>
      </c>
      <c r="B26" s="307" t="s">
        <v>243</v>
      </c>
      <c r="C26" s="308"/>
      <c r="D26" s="113">
        <v>0.80669741734907441</v>
      </c>
      <c r="E26" s="115">
        <v>397</v>
      </c>
      <c r="F26" s="114">
        <v>398</v>
      </c>
      <c r="G26" s="114">
        <v>388</v>
      </c>
      <c r="H26" s="114">
        <v>392</v>
      </c>
      <c r="I26" s="140">
        <v>390</v>
      </c>
      <c r="J26" s="115">
        <v>7</v>
      </c>
      <c r="K26" s="116">
        <v>1.7948717948717949</v>
      </c>
    </row>
    <row r="27" spans="1:11" ht="14.1" customHeight="1" x14ac:dyDescent="0.2">
      <c r="A27" s="306">
        <v>27</v>
      </c>
      <c r="B27" s="307" t="s">
        <v>244</v>
      </c>
      <c r="C27" s="308"/>
      <c r="D27" s="113">
        <v>0.34137321439457052</v>
      </c>
      <c r="E27" s="115">
        <v>168</v>
      </c>
      <c r="F27" s="114">
        <v>178</v>
      </c>
      <c r="G27" s="114">
        <v>190</v>
      </c>
      <c r="H27" s="114">
        <v>190</v>
      </c>
      <c r="I27" s="140">
        <v>190</v>
      </c>
      <c r="J27" s="115">
        <v>-22</v>
      </c>
      <c r="K27" s="116">
        <v>-11.578947368421053</v>
      </c>
    </row>
    <row r="28" spans="1:11" ht="14.1" customHeight="1" x14ac:dyDescent="0.2">
      <c r="A28" s="306">
        <v>28</v>
      </c>
      <c r="B28" s="307" t="s">
        <v>245</v>
      </c>
      <c r="C28" s="308"/>
      <c r="D28" s="113">
        <v>0.25399792737691262</v>
      </c>
      <c r="E28" s="115">
        <v>125</v>
      </c>
      <c r="F28" s="114">
        <v>142</v>
      </c>
      <c r="G28" s="114">
        <v>136</v>
      </c>
      <c r="H28" s="114">
        <v>149</v>
      </c>
      <c r="I28" s="140">
        <v>156</v>
      </c>
      <c r="J28" s="115">
        <v>-31</v>
      </c>
      <c r="K28" s="116">
        <v>-19.871794871794872</v>
      </c>
    </row>
    <row r="29" spans="1:11" ht="14.1" customHeight="1" x14ac:dyDescent="0.2">
      <c r="A29" s="306">
        <v>29</v>
      </c>
      <c r="B29" s="307" t="s">
        <v>246</v>
      </c>
      <c r="C29" s="308"/>
      <c r="D29" s="113">
        <v>2.6984739804523197</v>
      </c>
      <c r="E29" s="115">
        <v>1328</v>
      </c>
      <c r="F29" s="114">
        <v>1460</v>
      </c>
      <c r="G29" s="114">
        <v>1445</v>
      </c>
      <c r="H29" s="114">
        <v>1443</v>
      </c>
      <c r="I29" s="140">
        <v>1437</v>
      </c>
      <c r="J29" s="115">
        <v>-109</v>
      </c>
      <c r="K29" s="116">
        <v>-7.5852470424495477</v>
      </c>
    </row>
    <row r="30" spans="1:11" ht="14.1" customHeight="1" x14ac:dyDescent="0.2">
      <c r="A30" s="306" t="s">
        <v>247</v>
      </c>
      <c r="B30" s="307" t="s">
        <v>248</v>
      </c>
      <c r="C30" s="308"/>
      <c r="D30" s="113">
        <v>0.47751610346859569</v>
      </c>
      <c r="E30" s="115">
        <v>235</v>
      </c>
      <c r="F30" s="114">
        <v>244</v>
      </c>
      <c r="G30" s="114">
        <v>248</v>
      </c>
      <c r="H30" s="114">
        <v>259</v>
      </c>
      <c r="I30" s="140" t="s">
        <v>514</v>
      </c>
      <c r="J30" s="115" t="s">
        <v>514</v>
      </c>
      <c r="K30" s="116" t="s">
        <v>514</v>
      </c>
    </row>
    <row r="31" spans="1:11" ht="14.1" customHeight="1" x14ac:dyDescent="0.2">
      <c r="A31" s="306" t="s">
        <v>249</v>
      </c>
      <c r="B31" s="307" t="s">
        <v>250</v>
      </c>
      <c r="C31" s="308"/>
      <c r="D31" s="113">
        <v>2.214861926726678</v>
      </c>
      <c r="E31" s="115">
        <v>1090</v>
      </c>
      <c r="F31" s="114">
        <v>1211</v>
      </c>
      <c r="G31" s="114">
        <v>1193</v>
      </c>
      <c r="H31" s="114">
        <v>1181</v>
      </c>
      <c r="I31" s="140">
        <v>1182</v>
      </c>
      <c r="J31" s="115">
        <v>-92</v>
      </c>
      <c r="K31" s="116">
        <v>-7.7834179357021993</v>
      </c>
    </row>
    <row r="32" spans="1:11" ht="14.1" customHeight="1" x14ac:dyDescent="0.2">
      <c r="A32" s="306">
        <v>31</v>
      </c>
      <c r="B32" s="307" t="s">
        <v>251</v>
      </c>
      <c r="C32" s="308"/>
      <c r="D32" s="113">
        <v>9.9567187531749743E-2</v>
      </c>
      <c r="E32" s="115">
        <v>49</v>
      </c>
      <c r="F32" s="114">
        <v>48</v>
      </c>
      <c r="G32" s="114">
        <v>51</v>
      </c>
      <c r="H32" s="114">
        <v>55</v>
      </c>
      <c r="I32" s="140">
        <v>55</v>
      </c>
      <c r="J32" s="115">
        <v>-6</v>
      </c>
      <c r="K32" s="116">
        <v>-10.909090909090908</v>
      </c>
    </row>
    <row r="33" spans="1:11" ht="14.1" customHeight="1" x14ac:dyDescent="0.2">
      <c r="A33" s="306">
        <v>32</v>
      </c>
      <c r="B33" s="307" t="s">
        <v>252</v>
      </c>
      <c r="C33" s="308"/>
      <c r="D33" s="113">
        <v>1.0485034442118952</v>
      </c>
      <c r="E33" s="115">
        <v>516</v>
      </c>
      <c r="F33" s="114">
        <v>545</v>
      </c>
      <c r="G33" s="114">
        <v>557</v>
      </c>
      <c r="H33" s="114">
        <v>561</v>
      </c>
      <c r="I33" s="140">
        <v>571</v>
      </c>
      <c r="J33" s="115">
        <v>-55</v>
      </c>
      <c r="K33" s="116">
        <v>-9.6322241681260952</v>
      </c>
    </row>
    <row r="34" spans="1:11" ht="14.1" customHeight="1" x14ac:dyDescent="0.2">
      <c r="A34" s="306">
        <v>33</v>
      </c>
      <c r="B34" s="307" t="s">
        <v>253</v>
      </c>
      <c r="C34" s="308"/>
      <c r="D34" s="113">
        <v>0.44703635218336618</v>
      </c>
      <c r="E34" s="115">
        <v>220</v>
      </c>
      <c r="F34" s="114">
        <v>229</v>
      </c>
      <c r="G34" s="114">
        <v>231</v>
      </c>
      <c r="H34" s="114">
        <v>228</v>
      </c>
      <c r="I34" s="140">
        <v>222</v>
      </c>
      <c r="J34" s="115">
        <v>-2</v>
      </c>
      <c r="K34" s="116">
        <v>-0.90090090090090091</v>
      </c>
    </row>
    <row r="35" spans="1:11" ht="14.1" customHeight="1" x14ac:dyDescent="0.2">
      <c r="A35" s="306">
        <v>34</v>
      </c>
      <c r="B35" s="307" t="s">
        <v>254</v>
      </c>
      <c r="C35" s="308"/>
      <c r="D35" s="113">
        <v>4.0131672525552196</v>
      </c>
      <c r="E35" s="115">
        <v>1975</v>
      </c>
      <c r="F35" s="114">
        <v>1972</v>
      </c>
      <c r="G35" s="114">
        <v>1995</v>
      </c>
      <c r="H35" s="114">
        <v>1988</v>
      </c>
      <c r="I35" s="140">
        <v>1961</v>
      </c>
      <c r="J35" s="115">
        <v>14</v>
      </c>
      <c r="K35" s="116">
        <v>0.71392146863844974</v>
      </c>
    </row>
    <row r="36" spans="1:11" ht="14.1" customHeight="1" x14ac:dyDescent="0.2">
      <c r="A36" s="306">
        <v>41</v>
      </c>
      <c r="B36" s="307" t="s">
        <v>255</v>
      </c>
      <c r="C36" s="308"/>
      <c r="D36" s="113">
        <v>0.27025379472903499</v>
      </c>
      <c r="E36" s="115">
        <v>133</v>
      </c>
      <c r="F36" s="114">
        <v>130</v>
      </c>
      <c r="G36" s="114">
        <v>122</v>
      </c>
      <c r="H36" s="114">
        <v>121</v>
      </c>
      <c r="I36" s="140">
        <v>127</v>
      </c>
      <c r="J36" s="115">
        <v>6</v>
      </c>
      <c r="K36" s="116">
        <v>4.7244094488188972</v>
      </c>
    </row>
    <row r="37" spans="1:11" ht="14.1" customHeight="1" x14ac:dyDescent="0.2">
      <c r="A37" s="306">
        <v>42</v>
      </c>
      <c r="B37" s="307" t="s">
        <v>256</v>
      </c>
      <c r="C37" s="308"/>
      <c r="D37" s="113">
        <v>2.4383801028183608E-2</v>
      </c>
      <c r="E37" s="115">
        <v>12</v>
      </c>
      <c r="F37" s="114">
        <v>12</v>
      </c>
      <c r="G37" s="114">
        <v>13</v>
      </c>
      <c r="H37" s="114">
        <v>13</v>
      </c>
      <c r="I37" s="140">
        <v>13</v>
      </c>
      <c r="J37" s="115">
        <v>-1</v>
      </c>
      <c r="K37" s="116">
        <v>-7.6923076923076925</v>
      </c>
    </row>
    <row r="38" spans="1:11" ht="14.1" customHeight="1" x14ac:dyDescent="0.2">
      <c r="A38" s="306">
        <v>43</v>
      </c>
      <c r="B38" s="307" t="s">
        <v>257</v>
      </c>
      <c r="C38" s="308"/>
      <c r="D38" s="113">
        <v>0.2946375957572186</v>
      </c>
      <c r="E38" s="115">
        <v>145</v>
      </c>
      <c r="F38" s="114">
        <v>152</v>
      </c>
      <c r="G38" s="114">
        <v>151</v>
      </c>
      <c r="H38" s="114">
        <v>137</v>
      </c>
      <c r="I38" s="140">
        <v>139</v>
      </c>
      <c r="J38" s="115">
        <v>6</v>
      </c>
      <c r="K38" s="116">
        <v>4.3165467625899279</v>
      </c>
    </row>
    <row r="39" spans="1:11" ht="14.1" customHeight="1" x14ac:dyDescent="0.2">
      <c r="A39" s="306">
        <v>51</v>
      </c>
      <c r="B39" s="307" t="s">
        <v>258</v>
      </c>
      <c r="C39" s="308"/>
      <c r="D39" s="113">
        <v>8.2335968138499993</v>
      </c>
      <c r="E39" s="115">
        <v>4052</v>
      </c>
      <c r="F39" s="114">
        <v>4095</v>
      </c>
      <c r="G39" s="114">
        <v>4102</v>
      </c>
      <c r="H39" s="114">
        <v>4085</v>
      </c>
      <c r="I39" s="140">
        <v>4362</v>
      </c>
      <c r="J39" s="115">
        <v>-310</v>
      </c>
      <c r="K39" s="116">
        <v>-7.1068317285648783</v>
      </c>
    </row>
    <row r="40" spans="1:11" ht="14.1" customHeight="1" x14ac:dyDescent="0.2">
      <c r="A40" s="306" t="s">
        <v>259</v>
      </c>
      <c r="B40" s="307" t="s">
        <v>260</v>
      </c>
      <c r="C40" s="308"/>
      <c r="D40" s="113">
        <v>7.8292321134659542</v>
      </c>
      <c r="E40" s="115">
        <v>3853</v>
      </c>
      <c r="F40" s="114">
        <v>3884</v>
      </c>
      <c r="G40" s="114">
        <v>3892</v>
      </c>
      <c r="H40" s="114">
        <v>3866</v>
      </c>
      <c r="I40" s="140">
        <v>4158</v>
      </c>
      <c r="J40" s="115">
        <v>-305</v>
      </c>
      <c r="K40" s="116">
        <v>-7.3352573352573351</v>
      </c>
    </row>
    <row r="41" spans="1:11" ht="14.1" customHeight="1" x14ac:dyDescent="0.2">
      <c r="A41" s="306"/>
      <c r="B41" s="307" t="s">
        <v>261</v>
      </c>
      <c r="C41" s="308"/>
      <c r="D41" s="113">
        <v>4.1452461747912137</v>
      </c>
      <c r="E41" s="115">
        <v>2040</v>
      </c>
      <c r="F41" s="114">
        <v>2066</v>
      </c>
      <c r="G41" s="114">
        <v>2036</v>
      </c>
      <c r="H41" s="114">
        <v>1996</v>
      </c>
      <c r="I41" s="140">
        <v>2042</v>
      </c>
      <c r="J41" s="115">
        <v>-2</v>
      </c>
      <c r="K41" s="116">
        <v>-9.7943192948090105E-2</v>
      </c>
    </row>
    <row r="42" spans="1:11" ht="14.1" customHeight="1" x14ac:dyDescent="0.2">
      <c r="A42" s="306">
        <v>52</v>
      </c>
      <c r="B42" s="307" t="s">
        <v>262</v>
      </c>
      <c r="C42" s="308"/>
      <c r="D42" s="113">
        <v>5.281124906020767</v>
      </c>
      <c r="E42" s="115">
        <v>2599</v>
      </c>
      <c r="F42" s="114">
        <v>2653</v>
      </c>
      <c r="G42" s="114">
        <v>2636</v>
      </c>
      <c r="H42" s="114">
        <v>2677</v>
      </c>
      <c r="I42" s="140">
        <v>2666</v>
      </c>
      <c r="J42" s="115">
        <v>-67</v>
      </c>
      <c r="K42" s="116">
        <v>-2.5131282820705176</v>
      </c>
    </row>
    <row r="43" spans="1:11" ht="14.1" customHeight="1" x14ac:dyDescent="0.2">
      <c r="A43" s="306" t="s">
        <v>263</v>
      </c>
      <c r="B43" s="307" t="s">
        <v>264</v>
      </c>
      <c r="C43" s="308"/>
      <c r="D43" s="113">
        <v>5.149045983784772</v>
      </c>
      <c r="E43" s="115">
        <v>2534</v>
      </c>
      <c r="F43" s="114">
        <v>2587</v>
      </c>
      <c r="G43" s="114">
        <v>2573</v>
      </c>
      <c r="H43" s="114">
        <v>2610</v>
      </c>
      <c r="I43" s="140">
        <v>2597</v>
      </c>
      <c r="J43" s="115">
        <v>-63</v>
      </c>
      <c r="K43" s="116">
        <v>-2.4258760107816713</v>
      </c>
    </row>
    <row r="44" spans="1:11" ht="14.1" customHeight="1" x14ac:dyDescent="0.2">
      <c r="A44" s="306">
        <v>53</v>
      </c>
      <c r="B44" s="307" t="s">
        <v>265</v>
      </c>
      <c r="C44" s="308"/>
      <c r="D44" s="113">
        <v>1.465060045110032</v>
      </c>
      <c r="E44" s="115">
        <v>721</v>
      </c>
      <c r="F44" s="114">
        <v>782</v>
      </c>
      <c r="G44" s="114">
        <v>784</v>
      </c>
      <c r="H44" s="114">
        <v>808</v>
      </c>
      <c r="I44" s="140">
        <v>829</v>
      </c>
      <c r="J44" s="115">
        <v>-108</v>
      </c>
      <c r="K44" s="116">
        <v>-13.027744270205066</v>
      </c>
    </row>
    <row r="45" spans="1:11" ht="14.1" customHeight="1" x14ac:dyDescent="0.2">
      <c r="A45" s="306" t="s">
        <v>266</v>
      </c>
      <c r="B45" s="307" t="s">
        <v>267</v>
      </c>
      <c r="C45" s="308"/>
      <c r="D45" s="113">
        <v>1.4427082275008636</v>
      </c>
      <c r="E45" s="115">
        <v>710</v>
      </c>
      <c r="F45" s="114">
        <v>773</v>
      </c>
      <c r="G45" s="114">
        <v>776</v>
      </c>
      <c r="H45" s="114">
        <v>799</v>
      </c>
      <c r="I45" s="140">
        <v>819</v>
      </c>
      <c r="J45" s="115">
        <v>-109</v>
      </c>
      <c r="K45" s="116">
        <v>-13.30891330891331</v>
      </c>
    </row>
    <row r="46" spans="1:11" ht="14.1" customHeight="1" x14ac:dyDescent="0.2">
      <c r="A46" s="306">
        <v>54</v>
      </c>
      <c r="B46" s="307" t="s">
        <v>268</v>
      </c>
      <c r="C46" s="308"/>
      <c r="D46" s="113">
        <v>14.713591937089793</v>
      </c>
      <c r="E46" s="115">
        <v>7241</v>
      </c>
      <c r="F46" s="114">
        <v>7471</v>
      </c>
      <c r="G46" s="114">
        <v>7579</v>
      </c>
      <c r="H46" s="114">
        <v>7600</v>
      </c>
      <c r="I46" s="140">
        <v>7538</v>
      </c>
      <c r="J46" s="115">
        <v>-297</v>
      </c>
      <c r="K46" s="116">
        <v>-3.9400371451313347</v>
      </c>
    </row>
    <row r="47" spans="1:11" ht="14.1" customHeight="1" x14ac:dyDescent="0.2">
      <c r="A47" s="306">
        <v>61</v>
      </c>
      <c r="B47" s="307" t="s">
        <v>269</v>
      </c>
      <c r="C47" s="308"/>
      <c r="D47" s="113">
        <v>0.60349907544754433</v>
      </c>
      <c r="E47" s="115">
        <v>297</v>
      </c>
      <c r="F47" s="114">
        <v>312</v>
      </c>
      <c r="G47" s="114">
        <v>288</v>
      </c>
      <c r="H47" s="114">
        <v>292</v>
      </c>
      <c r="I47" s="140">
        <v>285</v>
      </c>
      <c r="J47" s="115">
        <v>12</v>
      </c>
      <c r="K47" s="116">
        <v>4.2105263157894735</v>
      </c>
    </row>
    <row r="48" spans="1:11" ht="14.1" customHeight="1" x14ac:dyDescent="0.2">
      <c r="A48" s="306">
        <v>62</v>
      </c>
      <c r="B48" s="307" t="s">
        <v>270</v>
      </c>
      <c r="C48" s="308"/>
      <c r="D48" s="113">
        <v>12.584073313961758</v>
      </c>
      <c r="E48" s="115">
        <v>6193</v>
      </c>
      <c r="F48" s="114">
        <v>6500</v>
      </c>
      <c r="G48" s="114">
        <v>6417</v>
      </c>
      <c r="H48" s="114">
        <v>6509</v>
      </c>
      <c r="I48" s="140">
        <v>6355</v>
      </c>
      <c r="J48" s="115">
        <v>-162</v>
      </c>
      <c r="K48" s="116">
        <v>-2.5491738788355627</v>
      </c>
    </row>
    <row r="49" spans="1:11" ht="14.1" customHeight="1" x14ac:dyDescent="0.2">
      <c r="A49" s="306">
        <v>63</v>
      </c>
      <c r="B49" s="307" t="s">
        <v>271</v>
      </c>
      <c r="C49" s="308"/>
      <c r="D49" s="113">
        <v>8.5038506085790342</v>
      </c>
      <c r="E49" s="115">
        <v>4185</v>
      </c>
      <c r="F49" s="114">
        <v>4846</v>
      </c>
      <c r="G49" s="114">
        <v>4871</v>
      </c>
      <c r="H49" s="114">
        <v>4890</v>
      </c>
      <c r="I49" s="140">
        <v>4703</v>
      </c>
      <c r="J49" s="115">
        <v>-518</v>
      </c>
      <c r="K49" s="116">
        <v>-11.014246225813311</v>
      </c>
    </row>
    <row r="50" spans="1:11" ht="14.1" customHeight="1" x14ac:dyDescent="0.2">
      <c r="A50" s="306" t="s">
        <v>272</v>
      </c>
      <c r="B50" s="307" t="s">
        <v>273</v>
      </c>
      <c r="C50" s="308"/>
      <c r="D50" s="113">
        <v>0.34340519781358586</v>
      </c>
      <c r="E50" s="115">
        <v>169</v>
      </c>
      <c r="F50" s="114">
        <v>169</v>
      </c>
      <c r="G50" s="114">
        <v>179</v>
      </c>
      <c r="H50" s="114">
        <v>162</v>
      </c>
      <c r="I50" s="140">
        <v>163</v>
      </c>
      <c r="J50" s="115">
        <v>6</v>
      </c>
      <c r="K50" s="116">
        <v>3.6809815950920246</v>
      </c>
    </row>
    <row r="51" spans="1:11" ht="14.1" customHeight="1" x14ac:dyDescent="0.2">
      <c r="A51" s="306" t="s">
        <v>274</v>
      </c>
      <c r="B51" s="307" t="s">
        <v>275</v>
      </c>
      <c r="C51" s="308"/>
      <c r="D51" s="113">
        <v>7.7398248430292806</v>
      </c>
      <c r="E51" s="115">
        <v>3809</v>
      </c>
      <c r="F51" s="114">
        <v>4462</v>
      </c>
      <c r="G51" s="114">
        <v>4462</v>
      </c>
      <c r="H51" s="114">
        <v>4521</v>
      </c>
      <c r="I51" s="140">
        <v>4351</v>
      </c>
      <c r="J51" s="115">
        <v>-542</v>
      </c>
      <c r="K51" s="116">
        <v>-12.456906458285452</v>
      </c>
    </row>
    <row r="52" spans="1:11" ht="14.1" customHeight="1" x14ac:dyDescent="0.2">
      <c r="A52" s="306">
        <v>71</v>
      </c>
      <c r="B52" s="307" t="s">
        <v>276</v>
      </c>
      <c r="C52" s="308"/>
      <c r="D52" s="113">
        <v>11.85255928311625</v>
      </c>
      <c r="E52" s="115">
        <v>5833</v>
      </c>
      <c r="F52" s="114">
        <v>5892</v>
      </c>
      <c r="G52" s="114">
        <v>5920</v>
      </c>
      <c r="H52" s="114">
        <v>5917</v>
      </c>
      <c r="I52" s="140">
        <v>5868</v>
      </c>
      <c r="J52" s="115">
        <v>-35</v>
      </c>
      <c r="K52" s="116">
        <v>-0.5964553510565781</v>
      </c>
    </row>
    <row r="53" spans="1:11" ht="14.1" customHeight="1" x14ac:dyDescent="0.2">
      <c r="A53" s="306" t="s">
        <v>277</v>
      </c>
      <c r="B53" s="307" t="s">
        <v>278</v>
      </c>
      <c r="C53" s="308"/>
      <c r="D53" s="113">
        <v>0.85749700282445696</v>
      </c>
      <c r="E53" s="115">
        <v>422</v>
      </c>
      <c r="F53" s="114">
        <v>427</v>
      </c>
      <c r="G53" s="114">
        <v>430</v>
      </c>
      <c r="H53" s="114">
        <v>430</v>
      </c>
      <c r="I53" s="140">
        <v>425</v>
      </c>
      <c r="J53" s="115">
        <v>-3</v>
      </c>
      <c r="K53" s="116">
        <v>-0.70588235294117652</v>
      </c>
    </row>
    <row r="54" spans="1:11" ht="14.1" customHeight="1" x14ac:dyDescent="0.2">
      <c r="A54" s="306" t="s">
        <v>279</v>
      </c>
      <c r="B54" s="307" t="s">
        <v>280</v>
      </c>
      <c r="C54" s="308"/>
      <c r="D54" s="113">
        <v>10.667912949830329</v>
      </c>
      <c r="E54" s="115">
        <v>5250</v>
      </c>
      <c r="F54" s="114">
        <v>5303</v>
      </c>
      <c r="G54" s="114">
        <v>5325</v>
      </c>
      <c r="H54" s="114">
        <v>5329</v>
      </c>
      <c r="I54" s="140">
        <v>5289</v>
      </c>
      <c r="J54" s="115">
        <v>-39</v>
      </c>
      <c r="K54" s="116">
        <v>-0.73737946681792399</v>
      </c>
    </row>
    <row r="55" spans="1:11" ht="14.1" customHeight="1" x14ac:dyDescent="0.2">
      <c r="A55" s="306">
        <v>72</v>
      </c>
      <c r="B55" s="307" t="s">
        <v>281</v>
      </c>
      <c r="C55" s="308"/>
      <c r="D55" s="113">
        <v>1.1379107146485685</v>
      </c>
      <c r="E55" s="115">
        <v>560</v>
      </c>
      <c r="F55" s="114">
        <v>555</v>
      </c>
      <c r="G55" s="114">
        <v>548</v>
      </c>
      <c r="H55" s="114">
        <v>552</v>
      </c>
      <c r="I55" s="140">
        <v>562</v>
      </c>
      <c r="J55" s="115">
        <v>-2</v>
      </c>
      <c r="K55" s="116">
        <v>-0.35587188612099646</v>
      </c>
    </row>
    <row r="56" spans="1:11" ht="14.1" customHeight="1" x14ac:dyDescent="0.2">
      <c r="A56" s="306" t="s">
        <v>282</v>
      </c>
      <c r="B56" s="307" t="s">
        <v>283</v>
      </c>
      <c r="C56" s="308"/>
      <c r="D56" s="113">
        <v>0.22961412634872899</v>
      </c>
      <c r="E56" s="115">
        <v>113</v>
      </c>
      <c r="F56" s="114">
        <v>110</v>
      </c>
      <c r="G56" s="114">
        <v>109</v>
      </c>
      <c r="H56" s="114">
        <v>118</v>
      </c>
      <c r="I56" s="140">
        <v>115</v>
      </c>
      <c r="J56" s="115">
        <v>-2</v>
      </c>
      <c r="K56" s="116">
        <v>-1.7391304347826086</v>
      </c>
    </row>
    <row r="57" spans="1:11" ht="14.1" customHeight="1" x14ac:dyDescent="0.2">
      <c r="A57" s="306" t="s">
        <v>284</v>
      </c>
      <c r="B57" s="307" t="s">
        <v>285</v>
      </c>
      <c r="C57" s="308"/>
      <c r="D57" s="113">
        <v>0.57708329100034539</v>
      </c>
      <c r="E57" s="115">
        <v>284</v>
      </c>
      <c r="F57" s="114">
        <v>281</v>
      </c>
      <c r="G57" s="114">
        <v>278</v>
      </c>
      <c r="H57" s="114">
        <v>275</v>
      </c>
      <c r="I57" s="140">
        <v>282</v>
      </c>
      <c r="J57" s="115">
        <v>2</v>
      </c>
      <c r="K57" s="116">
        <v>0.70921985815602839</v>
      </c>
    </row>
    <row r="58" spans="1:11" ht="14.1" customHeight="1" x14ac:dyDescent="0.2">
      <c r="A58" s="306">
        <v>73</v>
      </c>
      <c r="B58" s="307" t="s">
        <v>286</v>
      </c>
      <c r="C58" s="308"/>
      <c r="D58" s="113">
        <v>0.94080832300408423</v>
      </c>
      <c r="E58" s="115">
        <v>463</v>
      </c>
      <c r="F58" s="114">
        <v>438</v>
      </c>
      <c r="G58" s="114">
        <v>444</v>
      </c>
      <c r="H58" s="114">
        <v>448</v>
      </c>
      <c r="I58" s="140">
        <v>446</v>
      </c>
      <c r="J58" s="115">
        <v>17</v>
      </c>
      <c r="K58" s="116">
        <v>3.811659192825112</v>
      </c>
    </row>
    <row r="59" spans="1:11" ht="14.1" customHeight="1" x14ac:dyDescent="0.2">
      <c r="A59" s="306" t="s">
        <v>287</v>
      </c>
      <c r="B59" s="307" t="s">
        <v>288</v>
      </c>
      <c r="C59" s="308"/>
      <c r="D59" s="113">
        <v>0.61162700912360557</v>
      </c>
      <c r="E59" s="115">
        <v>301</v>
      </c>
      <c r="F59" s="114">
        <v>287</v>
      </c>
      <c r="G59" s="114">
        <v>288</v>
      </c>
      <c r="H59" s="114">
        <v>290</v>
      </c>
      <c r="I59" s="140">
        <v>285</v>
      </c>
      <c r="J59" s="115">
        <v>16</v>
      </c>
      <c r="K59" s="116">
        <v>5.6140350877192979</v>
      </c>
    </row>
    <row r="60" spans="1:11" ht="14.1" customHeight="1" x14ac:dyDescent="0.2">
      <c r="A60" s="306">
        <v>81</v>
      </c>
      <c r="B60" s="307" t="s">
        <v>289</v>
      </c>
      <c r="C60" s="308"/>
      <c r="D60" s="113">
        <v>4.1249263406010606</v>
      </c>
      <c r="E60" s="115">
        <v>2030</v>
      </c>
      <c r="F60" s="114">
        <v>2065</v>
      </c>
      <c r="G60" s="114">
        <v>2101</v>
      </c>
      <c r="H60" s="114">
        <v>2095</v>
      </c>
      <c r="I60" s="140">
        <v>2066</v>
      </c>
      <c r="J60" s="115">
        <v>-36</v>
      </c>
      <c r="K60" s="116">
        <v>-1.7424975798644724</v>
      </c>
    </row>
    <row r="61" spans="1:11" ht="14.1" customHeight="1" x14ac:dyDescent="0.2">
      <c r="A61" s="306" t="s">
        <v>290</v>
      </c>
      <c r="B61" s="307" t="s">
        <v>291</v>
      </c>
      <c r="C61" s="308"/>
      <c r="D61" s="113">
        <v>1.6499705362404242</v>
      </c>
      <c r="E61" s="115">
        <v>812</v>
      </c>
      <c r="F61" s="114">
        <v>808</v>
      </c>
      <c r="G61" s="114">
        <v>819</v>
      </c>
      <c r="H61" s="114">
        <v>845</v>
      </c>
      <c r="I61" s="140">
        <v>820</v>
      </c>
      <c r="J61" s="115">
        <v>-8</v>
      </c>
      <c r="K61" s="116">
        <v>-0.97560975609756095</v>
      </c>
    </row>
    <row r="62" spans="1:11" ht="14.1" customHeight="1" x14ac:dyDescent="0.2">
      <c r="A62" s="306" t="s">
        <v>292</v>
      </c>
      <c r="B62" s="307" t="s">
        <v>293</v>
      </c>
      <c r="C62" s="308"/>
      <c r="D62" s="113">
        <v>1.2923414544937313</v>
      </c>
      <c r="E62" s="115">
        <v>636</v>
      </c>
      <c r="F62" s="114">
        <v>651</v>
      </c>
      <c r="G62" s="114">
        <v>673</v>
      </c>
      <c r="H62" s="114">
        <v>671</v>
      </c>
      <c r="I62" s="140">
        <v>663</v>
      </c>
      <c r="J62" s="115">
        <v>-27</v>
      </c>
      <c r="K62" s="116">
        <v>-4.0723981900452486</v>
      </c>
    </row>
    <row r="63" spans="1:11" ht="14.1" customHeight="1" x14ac:dyDescent="0.2">
      <c r="A63" s="306"/>
      <c r="B63" s="307" t="s">
        <v>294</v>
      </c>
      <c r="C63" s="308"/>
      <c r="D63" s="113">
        <v>1.08101517891614</v>
      </c>
      <c r="E63" s="115">
        <v>532</v>
      </c>
      <c r="F63" s="114">
        <v>543</v>
      </c>
      <c r="G63" s="114">
        <v>557</v>
      </c>
      <c r="H63" s="114">
        <v>556</v>
      </c>
      <c r="I63" s="140">
        <v>550</v>
      </c>
      <c r="J63" s="115">
        <v>-18</v>
      </c>
      <c r="K63" s="116">
        <v>-3.2727272727272729</v>
      </c>
    </row>
    <row r="64" spans="1:11" ht="14.1" customHeight="1" x14ac:dyDescent="0.2">
      <c r="A64" s="306" t="s">
        <v>295</v>
      </c>
      <c r="B64" s="307" t="s">
        <v>296</v>
      </c>
      <c r="C64" s="308"/>
      <c r="D64" s="113">
        <v>0.11379107146485684</v>
      </c>
      <c r="E64" s="115">
        <v>56</v>
      </c>
      <c r="F64" s="114">
        <v>53</v>
      </c>
      <c r="G64" s="114">
        <v>51</v>
      </c>
      <c r="H64" s="114">
        <v>53</v>
      </c>
      <c r="I64" s="140">
        <v>49</v>
      </c>
      <c r="J64" s="115">
        <v>7</v>
      </c>
      <c r="K64" s="116">
        <v>14.285714285714286</v>
      </c>
    </row>
    <row r="65" spans="1:11" ht="14.1" customHeight="1" x14ac:dyDescent="0.2">
      <c r="A65" s="306" t="s">
        <v>297</v>
      </c>
      <c r="B65" s="307" t="s">
        <v>298</v>
      </c>
      <c r="C65" s="308"/>
      <c r="D65" s="113">
        <v>0.63601081015178917</v>
      </c>
      <c r="E65" s="115">
        <v>313</v>
      </c>
      <c r="F65" s="114">
        <v>327</v>
      </c>
      <c r="G65" s="114">
        <v>328</v>
      </c>
      <c r="H65" s="114">
        <v>309</v>
      </c>
      <c r="I65" s="140">
        <v>321</v>
      </c>
      <c r="J65" s="115">
        <v>-8</v>
      </c>
      <c r="K65" s="116">
        <v>-2.4922118380062304</v>
      </c>
    </row>
    <row r="66" spans="1:11" ht="14.1" customHeight="1" x14ac:dyDescent="0.2">
      <c r="A66" s="306">
        <v>82</v>
      </c>
      <c r="B66" s="307" t="s">
        <v>299</v>
      </c>
      <c r="C66" s="308"/>
      <c r="D66" s="113">
        <v>2.8630646373925588</v>
      </c>
      <c r="E66" s="115">
        <v>1409</v>
      </c>
      <c r="F66" s="114">
        <v>1477</v>
      </c>
      <c r="G66" s="114">
        <v>1503</v>
      </c>
      <c r="H66" s="114">
        <v>1512</v>
      </c>
      <c r="I66" s="140">
        <v>1533</v>
      </c>
      <c r="J66" s="115">
        <v>-124</v>
      </c>
      <c r="K66" s="116">
        <v>-8.088714938030007</v>
      </c>
    </row>
    <row r="67" spans="1:11" ht="14.1" customHeight="1" x14ac:dyDescent="0.2">
      <c r="A67" s="306" t="s">
        <v>300</v>
      </c>
      <c r="B67" s="307" t="s">
        <v>301</v>
      </c>
      <c r="C67" s="308"/>
      <c r="D67" s="113">
        <v>1.0525674110499259</v>
      </c>
      <c r="E67" s="115">
        <v>518</v>
      </c>
      <c r="F67" s="114">
        <v>511</v>
      </c>
      <c r="G67" s="114">
        <v>528</v>
      </c>
      <c r="H67" s="114">
        <v>515</v>
      </c>
      <c r="I67" s="140">
        <v>515</v>
      </c>
      <c r="J67" s="115">
        <v>3</v>
      </c>
      <c r="K67" s="116">
        <v>0.58252427184466016</v>
      </c>
    </row>
    <row r="68" spans="1:11" ht="14.1" customHeight="1" x14ac:dyDescent="0.2">
      <c r="A68" s="306" t="s">
        <v>302</v>
      </c>
      <c r="B68" s="307" t="s">
        <v>303</v>
      </c>
      <c r="C68" s="308"/>
      <c r="D68" s="113">
        <v>1.1907422835429662</v>
      </c>
      <c r="E68" s="115">
        <v>586</v>
      </c>
      <c r="F68" s="114">
        <v>657</v>
      </c>
      <c r="G68" s="114">
        <v>660</v>
      </c>
      <c r="H68" s="114">
        <v>685</v>
      </c>
      <c r="I68" s="140">
        <v>685</v>
      </c>
      <c r="J68" s="115">
        <v>-99</v>
      </c>
      <c r="K68" s="116">
        <v>-14.452554744525548</v>
      </c>
    </row>
    <row r="69" spans="1:11" ht="14.1" customHeight="1" x14ac:dyDescent="0.2">
      <c r="A69" s="306">
        <v>83</v>
      </c>
      <c r="B69" s="307" t="s">
        <v>304</v>
      </c>
      <c r="C69" s="308"/>
      <c r="D69" s="113">
        <v>4.1655660089813669</v>
      </c>
      <c r="E69" s="115">
        <v>2050</v>
      </c>
      <c r="F69" s="114">
        <v>2041</v>
      </c>
      <c r="G69" s="114">
        <v>2025</v>
      </c>
      <c r="H69" s="114">
        <v>2030</v>
      </c>
      <c r="I69" s="140">
        <v>2013</v>
      </c>
      <c r="J69" s="115">
        <v>37</v>
      </c>
      <c r="K69" s="116">
        <v>1.8380526577247889</v>
      </c>
    </row>
    <row r="70" spans="1:11" ht="14.1" customHeight="1" x14ac:dyDescent="0.2">
      <c r="A70" s="306" t="s">
        <v>305</v>
      </c>
      <c r="B70" s="307" t="s">
        <v>306</v>
      </c>
      <c r="C70" s="308"/>
      <c r="D70" s="113">
        <v>2.0807510210716682</v>
      </c>
      <c r="E70" s="115">
        <v>1024</v>
      </c>
      <c r="F70" s="114">
        <v>996</v>
      </c>
      <c r="G70" s="114">
        <v>966</v>
      </c>
      <c r="H70" s="114">
        <v>990</v>
      </c>
      <c r="I70" s="140">
        <v>966</v>
      </c>
      <c r="J70" s="115">
        <v>58</v>
      </c>
      <c r="K70" s="116">
        <v>6.004140786749482</v>
      </c>
    </row>
    <row r="71" spans="1:11" ht="14.1" customHeight="1" x14ac:dyDescent="0.2">
      <c r="A71" s="306"/>
      <c r="B71" s="307" t="s">
        <v>307</v>
      </c>
      <c r="C71" s="308"/>
      <c r="D71" s="113">
        <v>1.1622945156767521</v>
      </c>
      <c r="E71" s="115">
        <v>572</v>
      </c>
      <c r="F71" s="114">
        <v>573</v>
      </c>
      <c r="G71" s="114">
        <v>562</v>
      </c>
      <c r="H71" s="114">
        <v>586</v>
      </c>
      <c r="I71" s="140">
        <v>576</v>
      </c>
      <c r="J71" s="115">
        <v>-4</v>
      </c>
      <c r="K71" s="116">
        <v>-0.69444444444444442</v>
      </c>
    </row>
    <row r="72" spans="1:11" ht="14.1" customHeight="1" x14ac:dyDescent="0.2">
      <c r="A72" s="306">
        <v>84</v>
      </c>
      <c r="B72" s="307" t="s">
        <v>308</v>
      </c>
      <c r="C72" s="308"/>
      <c r="D72" s="113">
        <v>1.4101964927966189</v>
      </c>
      <c r="E72" s="115">
        <v>694</v>
      </c>
      <c r="F72" s="114">
        <v>761</v>
      </c>
      <c r="G72" s="114">
        <v>728</v>
      </c>
      <c r="H72" s="114">
        <v>731</v>
      </c>
      <c r="I72" s="140">
        <v>694</v>
      </c>
      <c r="J72" s="115">
        <v>0</v>
      </c>
      <c r="K72" s="116">
        <v>0</v>
      </c>
    </row>
    <row r="73" spans="1:11" ht="14.1" customHeight="1" x14ac:dyDescent="0.2">
      <c r="A73" s="306" t="s">
        <v>309</v>
      </c>
      <c r="B73" s="307" t="s">
        <v>310</v>
      </c>
      <c r="C73" s="308"/>
      <c r="D73" s="113">
        <v>8.5343303598642631E-2</v>
      </c>
      <c r="E73" s="115">
        <v>42</v>
      </c>
      <c r="F73" s="114">
        <v>43</v>
      </c>
      <c r="G73" s="114">
        <v>42</v>
      </c>
      <c r="H73" s="114">
        <v>40</v>
      </c>
      <c r="I73" s="140">
        <v>43</v>
      </c>
      <c r="J73" s="115">
        <v>-1</v>
      </c>
      <c r="K73" s="116">
        <v>-2.3255813953488373</v>
      </c>
    </row>
    <row r="74" spans="1:11" ht="14.1" customHeight="1" x14ac:dyDescent="0.2">
      <c r="A74" s="306" t="s">
        <v>311</v>
      </c>
      <c r="B74" s="307" t="s">
        <v>312</v>
      </c>
      <c r="C74" s="308"/>
      <c r="D74" s="113">
        <v>8.5343303598642631E-2</v>
      </c>
      <c r="E74" s="115">
        <v>42</v>
      </c>
      <c r="F74" s="114">
        <v>43</v>
      </c>
      <c r="G74" s="114">
        <v>41</v>
      </c>
      <c r="H74" s="114">
        <v>45</v>
      </c>
      <c r="I74" s="140">
        <v>44</v>
      </c>
      <c r="J74" s="115">
        <v>-2</v>
      </c>
      <c r="K74" s="116">
        <v>-4.5454545454545459</v>
      </c>
    </row>
    <row r="75" spans="1:11" ht="14.1" customHeight="1" x14ac:dyDescent="0.2">
      <c r="A75" s="306" t="s">
        <v>313</v>
      </c>
      <c r="B75" s="307" t="s">
        <v>314</v>
      </c>
      <c r="C75" s="308"/>
      <c r="D75" s="113">
        <v>5.0799585475382519E-2</v>
      </c>
      <c r="E75" s="115">
        <v>25</v>
      </c>
      <c r="F75" s="114">
        <v>45</v>
      </c>
      <c r="G75" s="114">
        <v>28</v>
      </c>
      <c r="H75" s="114">
        <v>45</v>
      </c>
      <c r="I75" s="140">
        <v>26</v>
      </c>
      <c r="J75" s="115">
        <v>-1</v>
      </c>
      <c r="K75" s="116">
        <v>-3.8461538461538463</v>
      </c>
    </row>
    <row r="76" spans="1:11" ht="14.1" customHeight="1" x14ac:dyDescent="0.2">
      <c r="A76" s="306">
        <v>91</v>
      </c>
      <c r="B76" s="307" t="s">
        <v>315</v>
      </c>
      <c r="C76" s="308"/>
      <c r="D76" s="113">
        <v>0.33324528071850934</v>
      </c>
      <c r="E76" s="115">
        <v>164</v>
      </c>
      <c r="F76" s="114">
        <v>176</v>
      </c>
      <c r="G76" s="114">
        <v>170</v>
      </c>
      <c r="H76" s="114">
        <v>168</v>
      </c>
      <c r="I76" s="140">
        <v>188</v>
      </c>
      <c r="J76" s="115">
        <v>-24</v>
      </c>
      <c r="K76" s="116">
        <v>-12.76595744680851</v>
      </c>
    </row>
    <row r="77" spans="1:11" ht="14.1" customHeight="1" x14ac:dyDescent="0.2">
      <c r="A77" s="306">
        <v>92</v>
      </c>
      <c r="B77" s="307" t="s">
        <v>316</v>
      </c>
      <c r="C77" s="308"/>
      <c r="D77" s="113">
        <v>0.24180602686282079</v>
      </c>
      <c r="E77" s="115">
        <v>119</v>
      </c>
      <c r="F77" s="114">
        <v>126</v>
      </c>
      <c r="G77" s="114">
        <v>133</v>
      </c>
      <c r="H77" s="114">
        <v>130</v>
      </c>
      <c r="I77" s="140">
        <v>127</v>
      </c>
      <c r="J77" s="115">
        <v>-8</v>
      </c>
      <c r="K77" s="116">
        <v>-6.2992125984251972</v>
      </c>
    </row>
    <row r="78" spans="1:11" ht="14.1" customHeight="1" x14ac:dyDescent="0.2">
      <c r="A78" s="306">
        <v>93</v>
      </c>
      <c r="B78" s="307" t="s">
        <v>317</v>
      </c>
      <c r="C78" s="308"/>
      <c r="D78" s="113">
        <v>8.5343303598642631E-2</v>
      </c>
      <c r="E78" s="115">
        <v>42</v>
      </c>
      <c r="F78" s="114">
        <v>35</v>
      </c>
      <c r="G78" s="114">
        <v>37</v>
      </c>
      <c r="H78" s="114">
        <v>39</v>
      </c>
      <c r="I78" s="140">
        <v>39</v>
      </c>
      <c r="J78" s="115">
        <v>3</v>
      </c>
      <c r="K78" s="116">
        <v>7.6923076923076925</v>
      </c>
    </row>
    <row r="79" spans="1:11" ht="14.1" customHeight="1" x14ac:dyDescent="0.2">
      <c r="A79" s="306">
        <v>94</v>
      </c>
      <c r="B79" s="307" t="s">
        <v>318</v>
      </c>
      <c r="C79" s="308"/>
      <c r="D79" s="113">
        <v>0.51409180501087115</v>
      </c>
      <c r="E79" s="115">
        <v>253</v>
      </c>
      <c r="F79" s="114">
        <v>307</v>
      </c>
      <c r="G79" s="114">
        <v>309</v>
      </c>
      <c r="H79" s="114">
        <v>274</v>
      </c>
      <c r="I79" s="140">
        <v>305</v>
      </c>
      <c r="J79" s="115">
        <v>-52</v>
      </c>
      <c r="K79" s="116">
        <v>-17.049180327868854</v>
      </c>
    </row>
    <row r="80" spans="1:11" ht="14.1" customHeight="1" x14ac:dyDescent="0.2">
      <c r="A80" s="306" t="s">
        <v>319</v>
      </c>
      <c r="B80" s="307" t="s">
        <v>320</v>
      </c>
      <c r="C80" s="308"/>
      <c r="D80" s="113">
        <v>1.0159917095076505E-2</v>
      </c>
      <c r="E80" s="115">
        <v>5</v>
      </c>
      <c r="F80" s="114">
        <v>3</v>
      </c>
      <c r="G80" s="114">
        <v>3</v>
      </c>
      <c r="H80" s="114">
        <v>5</v>
      </c>
      <c r="I80" s="140">
        <v>5</v>
      </c>
      <c r="J80" s="115">
        <v>0</v>
      </c>
      <c r="K80" s="116">
        <v>0</v>
      </c>
    </row>
    <row r="81" spans="1:11" ht="14.1" customHeight="1" x14ac:dyDescent="0.2">
      <c r="A81" s="310" t="s">
        <v>321</v>
      </c>
      <c r="B81" s="311" t="s">
        <v>334</v>
      </c>
      <c r="C81" s="312"/>
      <c r="D81" s="125">
        <v>5.1226301993375731</v>
      </c>
      <c r="E81" s="143">
        <v>2521</v>
      </c>
      <c r="F81" s="144">
        <v>2591</v>
      </c>
      <c r="G81" s="144">
        <v>2577</v>
      </c>
      <c r="H81" s="144">
        <v>2632</v>
      </c>
      <c r="I81" s="145">
        <v>2548</v>
      </c>
      <c r="J81" s="143">
        <v>-27</v>
      </c>
      <c r="K81" s="146">
        <v>-1.0596546310832025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14011</v>
      </c>
      <c r="G12" s="536">
        <v>12068</v>
      </c>
      <c r="H12" s="536">
        <v>18476</v>
      </c>
      <c r="I12" s="536">
        <v>12586</v>
      </c>
      <c r="J12" s="537">
        <v>14104</v>
      </c>
      <c r="K12" s="538">
        <v>-93</v>
      </c>
      <c r="L12" s="349">
        <v>-0.65938740782756666</v>
      </c>
    </row>
    <row r="13" spans="1:17" s="110" customFormat="1" ht="15" customHeight="1" x14ac:dyDescent="0.2">
      <c r="A13" s="350" t="s">
        <v>345</v>
      </c>
      <c r="B13" s="351" t="s">
        <v>346</v>
      </c>
      <c r="C13" s="347"/>
      <c r="D13" s="347"/>
      <c r="E13" s="348"/>
      <c r="F13" s="536">
        <v>8435</v>
      </c>
      <c r="G13" s="536">
        <v>6735</v>
      </c>
      <c r="H13" s="536">
        <v>10713</v>
      </c>
      <c r="I13" s="536">
        <v>7448</v>
      </c>
      <c r="J13" s="537">
        <v>8171</v>
      </c>
      <c r="K13" s="538">
        <v>264</v>
      </c>
      <c r="L13" s="349">
        <v>3.2309386855953983</v>
      </c>
    </row>
    <row r="14" spans="1:17" s="110" customFormat="1" ht="22.5" customHeight="1" x14ac:dyDescent="0.2">
      <c r="A14" s="350"/>
      <c r="B14" s="351" t="s">
        <v>347</v>
      </c>
      <c r="C14" s="347"/>
      <c r="D14" s="347"/>
      <c r="E14" s="348"/>
      <c r="F14" s="536">
        <v>5576</v>
      </c>
      <c r="G14" s="536">
        <v>5333</v>
      </c>
      <c r="H14" s="536">
        <v>7763</v>
      </c>
      <c r="I14" s="536">
        <v>5138</v>
      </c>
      <c r="J14" s="537">
        <v>5933</v>
      </c>
      <c r="K14" s="538">
        <v>-357</v>
      </c>
      <c r="L14" s="349">
        <v>-6.0171919770773643</v>
      </c>
    </row>
    <row r="15" spans="1:17" s="110" customFormat="1" ht="15" customHeight="1" x14ac:dyDescent="0.2">
      <c r="A15" s="350" t="s">
        <v>348</v>
      </c>
      <c r="B15" s="351" t="s">
        <v>108</v>
      </c>
      <c r="C15" s="347"/>
      <c r="D15" s="347"/>
      <c r="E15" s="348"/>
      <c r="F15" s="536">
        <v>3132</v>
      </c>
      <c r="G15" s="536">
        <v>3011</v>
      </c>
      <c r="H15" s="536">
        <v>7322</v>
      </c>
      <c r="I15" s="536">
        <v>2909</v>
      </c>
      <c r="J15" s="537">
        <v>3113</v>
      </c>
      <c r="K15" s="538">
        <v>19</v>
      </c>
      <c r="L15" s="349">
        <v>0.61034371988435587</v>
      </c>
    </row>
    <row r="16" spans="1:17" s="110" customFormat="1" ht="15" customHeight="1" x14ac:dyDescent="0.2">
      <c r="A16" s="350"/>
      <c r="B16" s="351" t="s">
        <v>109</v>
      </c>
      <c r="C16" s="347"/>
      <c r="D16" s="347"/>
      <c r="E16" s="348"/>
      <c r="F16" s="536">
        <v>9539</v>
      </c>
      <c r="G16" s="536">
        <v>7993</v>
      </c>
      <c r="H16" s="536">
        <v>9885</v>
      </c>
      <c r="I16" s="536">
        <v>8645</v>
      </c>
      <c r="J16" s="537">
        <v>9645</v>
      </c>
      <c r="K16" s="538">
        <v>-106</v>
      </c>
      <c r="L16" s="349">
        <v>-1.0990150336962157</v>
      </c>
    </row>
    <row r="17" spans="1:12" s="110" customFormat="1" ht="15" customHeight="1" x14ac:dyDescent="0.2">
      <c r="A17" s="350"/>
      <c r="B17" s="351" t="s">
        <v>110</v>
      </c>
      <c r="C17" s="347"/>
      <c r="D17" s="347"/>
      <c r="E17" s="348"/>
      <c r="F17" s="536">
        <v>1153</v>
      </c>
      <c r="G17" s="536">
        <v>938</v>
      </c>
      <c r="H17" s="536">
        <v>1131</v>
      </c>
      <c r="I17" s="536">
        <v>906</v>
      </c>
      <c r="J17" s="537">
        <v>1190</v>
      </c>
      <c r="K17" s="538">
        <v>-37</v>
      </c>
      <c r="L17" s="349">
        <v>-3.1092436974789917</v>
      </c>
    </row>
    <row r="18" spans="1:12" s="110" customFormat="1" ht="15" customHeight="1" x14ac:dyDescent="0.2">
      <c r="A18" s="350"/>
      <c r="B18" s="351" t="s">
        <v>111</v>
      </c>
      <c r="C18" s="347"/>
      <c r="D18" s="347"/>
      <c r="E18" s="348"/>
      <c r="F18" s="536">
        <v>187</v>
      </c>
      <c r="G18" s="536">
        <v>126</v>
      </c>
      <c r="H18" s="536">
        <v>138</v>
      </c>
      <c r="I18" s="536">
        <v>126</v>
      </c>
      <c r="J18" s="537">
        <v>156</v>
      </c>
      <c r="K18" s="538">
        <v>31</v>
      </c>
      <c r="L18" s="349">
        <v>19.871794871794872</v>
      </c>
    </row>
    <row r="19" spans="1:12" s="110" customFormat="1" ht="15" customHeight="1" x14ac:dyDescent="0.2">
      <c r="A19" s="118" t="s">
        <v>113</v>
      </c>
      <c r="B19" s="119" t="s">
        <v>181</v>
      </c>
      <c r="C19" s="347"/>
      <c r="D19" s="347"/>
      <c r="E19" s="348"/>
      <c r="F19" s="536">
        <v>9404</v>
      </c>
      <c r="G19" s="536">
        <v>7882</v>
      </c>
      <c r="H19" s="536">
        <v>13545</v>
      </c>
      <c r="I19" s="536">
        <v>8328</v>
      </c>
      <c r="J19" s="537">
        <v>9427</v>
      </c>
      <c r="K19" s="538">
        <v>-23</v>
      </c>
      <c r="L19" s="349">
        <v>-0.24398005728227432</v>
      </c>
    </row>
    <row r="20" spans="1:12" s="110" customFormat="1" ht="15" customHeight="1" x14ac:dyDescent="0.2">
      <c r="A20" s="118"/>
      <c r="B20" s="119" t="s">
        <v>182</v>
      </c>
      <c r="C20" s="347"/>
      <c r="D20" s="347"/>
      <c r="E20" s="348"/>
      <c r="F20" s="536">
        <v>4607</v>
      </c>
      <c r="G20" s="536">
        <v>4186</v>
      </c>
      <c r="H20" s="536">
        <v>4931</v>
      </c>
      <c r="I20" s="536">
        <v>4258</v>
      </c>
      <c r="J20" s="537">
        <v>4677</v>
      </c>
      <c r="K20" s="538">
        <v>-70</v>
      </c>
      <c r="L20" s="349">
        <v>-1.4966859097712208</v>
      </c>
    </row>
    <row r="21" spans="1:12" s="110" customFormat="1" ht="15" customHeight="1" x14ac:dyDescent="0.2">
      <c r="A21" s="118" t="s">
        <v>113</v>
      </c>
      <c r="B21" s="119" t="s">
        <v>116</v>
      </c>
      <c r="C21" s="347"/>
      <c r="D21" s="347"/>
      <c r="E21" s="348"/>
      <c r="F21" s="536">
        <v>10166</v>
      </c>
      <c r="G21" s="536">
        <v>8787</v>
      </c>
      <c r="H21" s="536">
        <v>14258</v>
      </c>
      <c r="I21" s="536">
        <v>8925</v>
      </c>
      <c r="J21" s="537">
        <v>10542</v>
      </c>
      <c r="K21" s="538">
        <v>-376</v>
      </c>
      <c r="L21" s="349">
        <v>-3.5666856383987859</v>
      </c>
    </row>
    <row r="22" spans="1:12" s="110" customFormat="1" ht="15" customHeight="1" x14ac:dyDescent="0.2">
      <c r="A22" s="118"/>
      <c r="B22" s="119" t="s">
        <v>117</v>
      </c>
      <c r="C22" s="347"/>
      <c r="D22" s="347"/>
      <c r="E22" s="348"/>
      <c r="F22" s="536">
        <v>3825</v>
      </c>
      <c r="G22" s="536">
        <v>3259</v>
      </c>
      <c r="H22" s="536">
        <v>4202</v>
      </c>
      <c r="I22" s="536">
        <v>3632</v>
      </c>
      <c r="J22" s="537">
        <v>3544</v>
      </c>
      <c r="K22" s="538">
        <v>281</v>
      </c>
      <c r="L22" s="349">
        <v>7.9288939051918739</v>
      </c>
    </row>
    <row r="23" spans="1:12" s="110" customFormat="1" ht="15" customHeight="1" x14ac:dyDescent="0.2">
      <c r="A23" s="352" t="s">
        <v>348</v>
      </c>
      <c r="B23" s="353" t="s">
        <v>193</v>
      </c>
      <c r="C23" s="354"/>
      <c r="D23" s="354"/>
      <c r="E23" s="355"/>
      <c r="F23" s="539">
        <v>381</v>
      </c>
      <c r="G23" s="539">
        <v>918</v>
      </c>
      <c r="H23" s="539">
        <v>3643</v>
      </c>
      <c r="I23" s="539">
        <v>494</v>
      </c>
      <c r="J23" s="540">
        <v>429</v>
      </c>
      <c r="K23" s="541">
        <v>-48</v>
      </c>
      <c r="L23" s="356">
        <v>-11.188811188811188</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37.1</v>
      </c>
      <c r="G25" s="542">
        <v>38</v>
      </c>
      <c r="H25" s="542">
        <v>39.700000000000003</v>
      </c>
      <c r="I25" s="542">
        <v>40.200000000000003</v>
      </c>
      <c r="J25" s="542">
        <v>36.4</v>
      </c>
      <c r="K25" s="543" t="s">
        <v>350</v>
      </c>
      <c r="L25" s="364">
        <v>0.70000000000000284</v>
      </c>
    </row>
    <row r="26" spans="1:12" s="110" customFormat="1" ht="15" customHeight="1" x14ac:dyDescent="0.2">
      <c r="A26" s="365" t="s">
        <v>105</v>
      </c>
      <c r="B26" s="366" t="s">
        <v>346</v>
      </c>
      <c r="C26" s="362"/>
      <c r="D26" s="362"/>
      <c r="E26" s="363"/>
      <c r="F26" s="542">
        <v>35.4</v>
      </c>
      <c r="G26" s="542">
        <v>35.799999999999997</v>
      </c>
      <c r="H26" s="542">
        <v>36.4</v>
      </c>
      <c r="I26" s="542">
        <v>36.9</v>
      </c>
      <c r="J26" s="544">
        <v>33.9</v>
      </c>
      <c r="K26" s="543" t="s">
        <v>350</v>
      </c>
      <c r="L26" s="364">
        <v>1.5</v>
      </c>
    </row>
    <row r="27" spans="1:12" s="110" customFormat="1" ht="15" customHeight="1" x14ac:dyDescent="0.2">
      <c r="A27" s="365"/>
      <c r="B27" s="366" t="s">
        <v>347</v>
      </c>
      <c r="C27" s="362"/>
      <c r="D27" s="362"/>
      <c r="E27" s="363"/>
      <c r="F27" s="542">
        <v>39.799999999999997</v>
      </c>
      <c r="G27" s="542">
        <v>40.9</v>
      </c>
      <c r="H27" s="542">
        <v>44.4</v>
      </c>
      <c r="I27" s="542">
        <v>45.1</v>
      </c>
      <c r="J27" s="542">
        <v>40</v>
      </c>
      <c r="K27" s="543" t="s">
        <v>350</v>
      </c>
      <c r="L27" s="364">
        <v>-0.20000000000000284</v>
      </c>
    </row>
    <row r="28" spans="1:12" s="110" customFormat="1" ht="15" customHeight="1" x14ac:dyDescent="0.2">
      <c r="A28" s="365" t="s">
        <v>113</v>
      </c>
      <c r="B28" s="366" t="s">
        <v>108</v>
      </c>
      <c r="C28" s="362"/>
      <c r="D28" s="362"/>
      <c r="E28" s="363"/>
      <c r="F28" s="542">
        <v>48.5</v>
      </c>
      <c r="G28" s="542">
        <v>48.8</v>
      </c>
      <c r="H28" s="542">
        <v>52</v>
      </c>
      <c r="I28" s="542">
        <v>49.9</v>
      </c>
      <c r="J28" s="542">
        <v>45.8</v>
      </c>
      <c r="K28" s="543" t="s">
        <v>350</v>
      </c>
      <c r="L28" s="364">
        <v>2.7000000000000028</v>
      </c>
    </row>
    <row r="29" spans="1:12" s="110" customFormat="1" ht="11.25" x14ac:dyDescent="0.2">
      <c r="A29" s="365"/>
      <c r="B29" s="366" t="s">
        <v>109</v>
      </c>
      <c r="C29" s="362"/>
      <c r="D29" s="362"/>
      <c r="E29" s="363"/>
      <c r="F29" s="542">
        <v>35.1</v>
      </c>
      <c r="G29" s="542">
        <v>36.5</v>
      </c>
      <c r="H29" s="542">
        <v>36.6</v>
      </c>
      <c r="I29" s="542">
        <v>38.4</v>
      </c>
      <c r="J29" s="544">
        <v>35</v>
      </c>
      <c r="K29" s="543" t="s">
        <v>350</v>
      </c>
      <c r="L29" s="364">
        <v>0.10000000000000142</v>
      </c>
    </row>
    <row r="30" spans="1:12" s="110" customFormat="1" ht="15" customHeight="1" x14ac:dyDescent="0.2">
      <c r="A30" s="365"/>
      <c r="B30" s="366" t="s">
        <v>110</v>
      </c>
      <c r="C30" s="362"/>
      <c r="D30" s="362"/>
      <c r="E30" s="363"/>
      <c r="F30" s="542">
        <v>27.9</v>
      </c>
      <c r="G30" s="542">
        <v>27.5</v>
      </c>
      <c r="H30" s="542">
        <v>31.8</v>
      </c>
      <c r="I30" s="542">
        <v>31.6</v>
      </c>
      <c r="J30" s="542">
        <v>28.5</v>
      </c>
      <c r="K30" s="543" t="s">
        <v>350</v>
      </c>
      <c r="L30" s="364">
        <v>-0.60000000000000142</v>
      </c>
    </row>
    <row r="31" spans="1:12" s="110" customFormat="1" ht="15" customHeight="1" x14ac:dyDescent="0.2">
      <c r="A31" s="365"/>
      <c r="B31" s="366" t="s">
        <v>111</v>
      </c>
      <c r="C31" s="362"/>
      <c r="D31" s="362"/>
      <c r="E31" s="363"/>
      <c r="F31" s="542">
        <v>29.4</v>
      </c>
      <c r="G31" s="542">
        <v>26.2</v>
      </c>
      <c r="H31" s="542">
        <v>34.1</v>
      </c>
      <c r="I31" s="542">
        <v>34.9</v>
      </c>
      <c r="J31" s="542">
        <v>35.9</v>
      </c>
      <c r="K31" s="543" t="s">
        <v>350</v>
      </c>
      <c r="L31" s="364">
        <v>-6.5</v>
      </c>
    </row>
    <row r="32" spans="1:12" s="110" customFormat="1" ht="15" customHeight="1" x14ac:dyDescent="0.2">
      <c r="A32" s="367" t="s">
        <v>113</v>
      </c>
      <c r="B32" s="368" t="s">
        <v>181</v>
      </c>
      <c r="C32" s="362"/>
      <c r="D32" s="362"/>
      <c r="E32" s="363"/>
      <c r="F32" s="542">
        <v>35.6</v>
      </c>
      <c r="G32" s="542">
        <v>34.1</v>
      </c>
      <c r="H32" s="542">
        <v>37.1</v>
      </c>
      <c r="I32" s="542">
        <v>37.9</v>
      </c>
      <c r="J32" s="544">
        <v>33.799999999999997</v>
      </c>
      <c r="K32" s="543" t="s">
        <v>350</v>
      </c>
      <c r="L32" s="364">
        <v>1.8000000000000043</v>
      </c>
    </row>
    <row r="33" spans="1:12" s="110" customFormat="1" ht="15" customHeight="1" x14ac:dyDescent="0.2">
      <c r="A33" s="367"/>
      <c r="B33" s="368" t="s">
        <v>182</v>
      </c>
      <c r="C33" s="362"/>
      <c r="D33" s="362"/>
      <c r="E33" s="363"/>
      <c r="F33" s="542">
        <v>40</v>
      </c>
      <c r="G33" s="542">
        <v>44.4</v>
      </c>
      <c r="H33" s="542">
        <v>44.6</v>
      </c>
      <c r="I33" s="542">
        <v>44.5</v>
      </c>
      <c r="J33" s="542">
        <v>41.4</v>
      </c>
      <c r="K33" s="543" t="s">
        <v>350</v>
      </c>
      <c r="L33" s="364">
        <v>-1.3999999999999986</v>
      </c>
    </row>
    <row r="34" spans="1:12" s="369" customFormat="1" ht="15" customHeight="1" x14ac:dyDescent="0.2">
      <c r="A34" s="367" t="s">
        <v>113</v>
      </c>
      <c r="B34" s="368" t="s">
        <v>116</v>
      </c>
      <c r="C34" s="362"/>
      <c r="D34" s="362"/>
      <c r="E34" s="363"/>
      <c r="F34" s="542">
        <v>33.5</v>
      </c>
      <c r="G34" s="542">
        <v>34.299999999999997</v>
      </c>
      <c r="H34" s="542">
        <v>37.4</v>
      </c>
      <c r="I34" s="542">
        <v>38</v>
      </c>
      <c r="J34" s="542">
        <v>34</v>
      </c>
      <c r="K34" s="543" t="s">
        <v>350</v>
      </c>
      <c r="L34" s="364">
        <v>-0.5</v>
      </c>
    </row>
    <row r="35" spans="1:12" s="369" customFormat="1" ht="11.25" x14ac:dyDescent="0.2">
      <c r="A35" s="370"/>
      <c r="B35" s="371" t="s">
        <v>117</v>
      </c>
      <c r="C35" s="372"/>
      <c r="D35" s="372"/>
      <c r="E35" s="373"/>
      <c r="F35" s="545">
        <v>46.4</v>
      </c>
      <c r="G35" s="545">
        <v>47.2</v>
      </c>
      <c r="H35" s="545">
        <v>45.9</v>
      </c>
      <c r="I35" s="545">
        <v>45.3</v>
      </c>
      <c r="J35" s="546">
        <v>43.7</v>
      </c>
      <c r="K35" s="547" t="s">
        <v>350</v>
      </c>
      <c r="L35" s="374">
        <v>2.6999999999999957</v>
      </c>
    </row>
    <row r="36" spans="1:12" s="369" customFormat="1" ht="15.95" customHeight="1" x14ac:dyDescent="0.2">
      <c r="A36" s="375" t="s">
        <v>351</v>
      </c>
      <c r="B36" s="376"/>
      <c r="C36" s="377"/>
      <c r="D36" s="376"/>
      <c r="E36" s="378"/>
      <c r="F36" s="548">
        <v>13520</v>
      </c>
      <c r="G36" s="548">
        <v>10923</v>
      </c>
      <c r="H36" s="548">
        <v>13849</v>
      </c>
      <c r="I36" s="548">
        <v>12009</v>
      </c>
      <c r="J36" s="548">
        <v>13361</v>
      </c>
      <c r="K36" s="549">
        <v>159</v>
      </c>
      <c r="L36" s="380">
        <v>1.1900306863258738</v>
      </c>
    </row>
    <row r="37" spans="1:12" s="369" customFormat="1" ht="15.95" customHeight="1" x14ac:dyDescent="0.2">
      <c r="A37" s="381"/>
      <c r="B37" s="382" t="s">
        <v>113</v>
      </c>
      <c r="C37" s="382" t="s">
        <v>352</v>
      </c>
      <c r="D37" s="382"/>
      <c r="E37" s="383"/>
      <c r="F37" s="548">
        <v>5021</v>
      </c>
      <c r="G37" s="548">
        <v>4146</v>
      </c>
      <c r="H37" s="548">
        <v>5497</v>
      </c>
      <c r="I37" s="548">
        <v>4826</v>
      </c>
      <c r="J37" s="548">
        <v>4868</v>
      </c>
      <c r="K37" s="549">
        <v>153</v>
      </c>
      <c r="L37" s="380">
        <v>3.1429745275267051</v>
      </c>
    </row>
    <row r="38" spans="1:12" s="369" customFormat="1" ht="15.95" customHeight="1" x14ac:dyDescent="0.2">
      <c r="A38" s="381"/>
      <c r="B38" s="384" t="s">
        <v>105</v>
      </c>
      <c r="C38" s="384" t="s">
        <v>106</v>
      </c>
      <c r="D38" s="385"/>
      <c r="E38" s="383"/>
      <c r="F38" s="548">
        <v>8210</v>
      </c>
      <c r="G38" s="548">
        <v>6251</v>
      </c>
      <c r="H38" s="548">
        <v>8090</v>
      </c>
      <c r="I38" s="548">
        <v>7198</v>
      </c>
      <c r="J38" s="550">
        <v>7801</v>
      </c>
      <c r="K38" s="549">
        <v>409</v>
      </c>
      <c r="L38" s="380">
        <v>5.2429175746699137</v>
      </c>
    </row>
    <row r="39" spans="1:12" s="369" customFormat="1" ht="15.95" customHeight="1" x14ac:dyDescent="0.2">
      <c r="A39" s="381"/>
      <c r="B39" s="385"/>
      <c r="C39" s="382" t="s">
        <v>353</v>
      </c>
      <c r="D39" s="385"/>
      <c r="E39" s="383"/>
      <c r="F39" s="548">
        <v>2907</v>
      </c>
      <c r="G39" s="548">
        <v>2235</v>
      </c>
      <c r="H39" s="548">
        <v>2942</v>
      </c>
      <c r="I39" s="548">
        <v>2657</v>
      </c>
      <c r="J39" s="548">
        <v>2645</v>
      </c>
      <c r="K39" s="549">
        <v>262</v>
      </c>
      <c r="L39" s="380">
        <v>9.9054820415879021</v>
      </c>
    </row>
    <row r="40" spans="1:12" s="369" customFormat="1" ht="15.95" customHeight="1" x14ac:dyDescent="0.2">
      <c r="A40" s="381"/>
      <c r="B40" s="384"/>
      <c r="C40" s="384" t="s">
        <v>107</v>
      </c>
      <c r="D40" s="385"/>
      <c r="E40" s="383"/>
      <c r="F40" s="548">
        <v>5310</v>
      </c>
      <c r="G40" s="548">
        <v>4672</v>
      </c>
      <c r="H40" s="548">
        <v>5759</v>
      </c>
      <c r="I40" s="548">
        <v>4811</v>
      </c>
      <c r="J40" s="548">
        <v>5560</v>
      </c>
      <c r="K40" s="549">
        <v>-250</v>
      </c>
      <c r="L40" s="380">
        <v>-4.4964028776978413</v>
      </c>
    </row>
    <row r="41" spans="1:12" s="369" customFormat="1" ht="24" customHeight="1" x14ac:dyDescent="0.2">
      <c r="A41" s="381"/>
      <c r="B41" s="385"/>
      <c r="C41" s="382" t="s">
        <v>353</v>
      </c>
      <c r="D41" s="385"/>
      <c r="E41" s="383"/>
      <c r="F41" s="548">
        <v>2114</v>
      </c>
      <c r="G41" s="548">
        <v>1911</v>
      </c>
      <c r="H41" s="548">
        <v>2555</v>
      </c>
      <c r="I41" s="548">
        <v>2169</v>
      </c>
      <c r="J41" s="550">
        <v>2223</v>
      </c>
      <c r="K41" s="549">
        <v>-109</v>
      </c>
      <c r="L41" s="380">
        <v>-4.9032838506522713</v>
      </c>
    </row>
    <row r="42" spans="1:12" s="110" customFormat="1" ht="15" customHeight="1" x14ac:dyDescent="0.2">
      <c r="A42" s="381"/>
      <c r="B42" s="384" t="s">
        <v>113</v>
      </c>
      <c r="C42" s="384" t="s">
        <v>354</v>
      </c>
      <c r="D42" s="385"/>
      <c r="E42" s="383"/>
      <c r="F42" s="548">
        <v>2761</v>
      </c>
      <c r="G42" s="548">
        <v>2064</v>
      </c>
      <c r="H42" s="548">
        <v>3167</v>
      </c>
      <c r="I42" s="548">
        <v>2480</v>
      </c>
      <c r="J42" s="548">
        <v>2517</v>
      </c>
      <c r="K42" s="549">
        <v>244</v>
      </c>
      <c r="L42" s="380">
        <v>9.6940802542709577</v>
      </c>
    </row>
    <row r="43" spans="1:12" s="110" customFormat="1" ht="15" customHeight="1" x14ac:dyDescent="0.2">
      <c r="A43" s="381"/>
      <c r="B43" s="385"/>
      <c r="C43" s="382" t="s">
        <v>353</v>
      </c>
      <c r="D43" s="385"/>
      <c r="E43" s="383"/>
      <c r="F43" s="548">
        <v>1338</v>
      </c>
      <c r="G43" s="548">
        <v>1007</v>
      </c>
      <c r="H43" s="548">
        <v>1647</v>
      </c>
      <c r="I43" s="548">
        <v>1237</v>
      </c>
      <c r="J43" s="548">
        <v>1153</v>
      </c>
      <c r="K43" s="549">
        <v>185</v>
      </c>
      <c r="L43" s="380">
        <v>16.045099739809192</v>
      </c>
    </row>
    <row r="44" spans="1:12" s="110" customFormat="1" ht="15" customHeight="1" x14ac:dyDescent="0.2">
      <c r="A44" s="381"/>
      <c r="B44" s="384"/>
      <c r="C44" s="366" t="s">
        <v>109</v>
      </c>
      <c r="D44" s="385"/>
      <c r="E44" s="383"/>
      <c r="F44" s="548">
        <v>9420</v>
      </c>
      <c r="G44" s="548">
        <v>7800</v>
      </c>
      <c r="H44" s="548">
        <v>9416</v>
      </c>
      <c r="I44" s="548">
        <v>8497</v>
      </c>
      <c r="J44" s="550">
        <v>9500</v>
      </c>
      <c r="K44" s="549">
        <v>-80</v>
      </c>
      <c r="L44" s="380">
        <v>-0.84210526315789469</v>
      </c>
    </row>
    <row r="45" spans="1:12" s="110" customFormat="1" ht="15" customHeight="1" x14ac:dyDescent="0.2">
      <c r="A45" s="381"/>
      <c r="B45" s="385"/>
      <c r="C45" s="382" t="s">
        <v>353</v>
      </c>
      <c r="D45" s="385"/>
      <c r="E45" s="383"/>
      <c r="F45" s="548">
        <v>3307</v>
      </c>
      <c r="G45" s="548">
        <v>2849</v>
      </c>
      <c r="H45" s="548">
        <v>3444</v>
      </c>
      <c r="I45" s="548">
        <v>3259</v>
      </c>
      <c r="J45" s="548">
        <v>3321</v>
      </c>
      <c r="K45" s="549">
        <v>-14</v>
      </c>
      <c r="L45" s="380">
        <v>-0.42155977115326709</v>
      </c>
    </row>
    <row r="46" spans="1:12" s="110" customFormat="1" ht="15" customHeight="1" x14ac:dyDescent="0.2">
      <c r="A46" s="381"/>
      <c r="B46" s="384"/>
      <c r="C46" s="366" t="s">
        <v>110</v>
      </c>
      <c r="D46" s="385"/>
      <c r="E46" s="383"/>
      <c r="F46" s="548">
        <v>1152</v>
      </c>
      <c r="G46" s="548">
        <v>933</v>
      </c>
      <c r="H46" s="548">
        <v>1128</v>
      </c>
      <c r="I46" s="548">
        <v>906</v>
      </c>
      <c r="J46" s="548">
        <v>1188</v>
      </c>
      <c r="K46" s="549">
        <v>-36</v>
      </c>
      <c r="L46" s="380">
        <v>-3.0303030303030303</v>
      </c>
    </row>
    <row r="47" spans="1:12" s="110" customFormat="1" ht="15" customHeight="1" x14ac:dyDescent="0.2">
      <c r="A47" s="381"/>
      <c r="B47" s="385"/>
      <c r="C47" s="382" t="s">
        <v>353</v>
      </c>
      <c r="D47" s="385"/>
      <c r="E47" s="383"/>
      <c r="F47" s="548">
        <v>321</v>
      </c>
      <c r="G47" s="548">
        <v>257</v>
      </c>
      <c r="H47" s="548">
        <v>359</v>
      </c>
      <c r="I47" s="548">
        <v>286</v>
      </c>
      <c r="J47" s="550">
        <v>338</v>
      </c>
      <c r="K47" s="549">
        <v>-17</v>
      </c>
      <c r="L47" s="380">
        <v>-5.0295857988165684</v>
      </c>
    </row>
    <row r="48" spans="1:12" s="110" customFormat="1" ht="15" customHeight="1" x14ac:dyDescent="0.2">
      <c r="A48" s="381"/>
      <c r="B48" s="385"/>
      <c r="C48" s="366" t="s">
        <v>111</v>
      </c>
      <c r="D48" s="386"/>
      <c r="E48" s="387"/>
      <c r="F48" s="548">
        <v>187</v>
      </c>
      <c r="G48" s="548">
        <v>126</v>
      </c>
      <c r="H48" s="548">
        <v>138</v>
      </c>
      <c r="I48" s="548">
        <v>126</v>
      </c>
      <c r="J48" s="548">
        <v>156</v>
      </c>
      <c r="K48" s="549">
        <v>31</v>
      </c>
      <c r="L48" s="380">
        <v>19.871794871794872</v>
      </c>
    </row>
    <row r="49" spans="1:12" s="110" customFormat="1" ht="15" customHeight="1" x14ac:dyDescent="0.2">
      <c r="A49" s="381"/>
      <c r="B49" s="385"/>
      <c r="C49" s="382" t="s">
        <v>353</v>
      </c>
      <c r="D49" s="385"/>
      <c r="E49" s="383"/>
      <c r="F49" s="548">
        <v>55</v>
      </c>
      <c r="G49" s="548">
        <v>33</v>
      </c>
      <c r="H49" s="548">
        <v>47</v>
      </c>
      <c r="I49" s="548">
        <v>44</v>
      </c>
      <c r="J49" s="548">
        <v>56</v>
      </c>
      <c r="K49" s="549">
        <v>-1</v>
      </c>
      <c r="L49" s="380">
        <v>-1.7857142857142858</v>
      </c>
    </row>
    <row r="50" spans="1:12" s="110" customFormat="1" ht="15" customHeight="1" x14ac:dyDescent="0.2">
      <c r="A50" s="381"/>
      <c r="B50" s="384" t="s">
        <v>113</v>
      </c>
      <c r="C50" s="382" t="s">
        <v>181</v>
      </c>
      <c r="D50" s="385"/>
      <c r="E50" s="383"/>
      <c r="F50" s="548">
        <v>8943</v>
      </c>
      <c r="G50" s="548">
        <v>6810</v>
      </c>
      <c r="H50" s="548">
        <v>9035</v>
      </c>
      <c r="I50" s="548">
        <v>7791</v>
      </c>
      <c r="J50" s="550">
        <v>8731</v>
      </c>
      <c r="K50" s="549">
        <v>212</v>
      </c>
      <c r="L50" s="380">
        <v>2.4281296529607146</v>
      </c>
    </row>
    <row r="51" spans="1:12" s="110" customFormat="1" ht="15" customHeight="1" x14ac:dyDescent="0.2">
      <c r="A51" s="381"/>
      <c r="B51" s="385"/>
      <c r="C51" s="382" t="s">
        <v>353</v>
      </c>
      <c r="D51" s="385"/>
      <c r="E51" s="383"/>
      <c r="F51" s="548">
        <v>3188</v>
      </c>
      <c r="G51" s="548">
        <v>2319</v>
      </c>
      <c r="H51" s="548">
        <v>3350</v>
      </c>
      <c r="I51" s="548">
        <v>2951</v>
      </c>
      <c r="J51" s="548">
        <v>2949</v>
      </c>
      <c r="K51" s="549">
        <v>239</v>
      </c>
      <c r="L51" s="380">
        <v>8.1044421837911162</v>
      </c>
    </row>
    <row r="52" spans="1:12" s="110" customFormat="1" ht="15" customHeight="1" x14ac:dyDescent="0.2">
      <c r="A52" s="381"/>
      <c r="B52" s="384"/>
      <c r="C52" s="382" t="s">
        <v>182</v>
      </c>
      <c r="D52" s="385"/>
      <c r="E52" s="383"/>
      <c r="F52" s="548">
        <v>4577</v>
      </c>
      <c r="G52" s="548">
        <v>4113</v>
      </c>
      <c r="H52" s="548">
        <v>4814</v>
      </c>
      <c r="I52" s="548">
        <v>4218</v>
      </c>
      <c r="J52" s="548">
        <v>4630</v>
      </c>
      <c r="K52" s="549">
        <v>-53</v>
      </c>
      <c r="L52" s="380">
        <v>-1.144708423326134</v>
      </c>
    </row>
    <row r="53" spans="1:12" s="269" customFormat="1" ht="11.25" customHeight="1" x14ac:dyDescent="0.2">
      <c r="A53" s="381"/>
      <c r="B53" s="385"/>
      <c r="C53" s="382" t="s">
        <v>353</v>
      </c>
      <c r="D53" s="385"/>
      <c r="E53" s="383"/>
      <c r="F53" s="548">
        <v>1833</v>
      </c>
      <c r="G53" s="548">
        <v>1827</v>
      </c>
      <c r="H53" s="548">
        <v>2147</v>
      </c>
      <c r="I53" s="548">
        <v>1875</v>
      </c>
      <c r="J53" s="550">
        <v>1919</v>
      </c>
      <c r="K53" s="549">
        <v>-86</v>
      </c>
      <c r="L53" s="380">
        <v>-4.4815007816571129</v>
      </c>
    </row>
    <row r="54" spans="1:12" s="151" customFormat="1" ht="12.75" customHeight="1" x14ac:dyDescent="0.2">
      <c r="A54" s="381"/>
      <c r="B54" s="384" t="s">
        <v>113</v>
      </c>
      <c r="C54" s="384" t="s">
        <v>116</v>
      </c>
      <c r="D54" s="385"/>
      <c r="E54" s="383"/>
      <c r="F54" s="548">
        <v>9745</v>
      </c>
      <c r="G54" s="548">
        <v>7789</v>
      </c>
      <c r="H54" s="548">
        <v>10089</v>
      </c>
      <c r="I54" s="548">
        <v>8431</v>
      </c>
      <c r="J54" s="548">
        <v>9893</v>
      </c>
      <c r="K54" s="549">
        <v>-148</v>
      </c>
      <c r="L54" s="380">
        <v>-1.4960072778732436</v>
      </c>
    </row>
    <row r="55" spans="1:12" ht="11.25" x14ac:dyDescent="0.2">
      <c r="A55" s="381"/>
      <c r="B55" s="385"/>
      <c r="C55" s="382" t="s">
        <v>353</v>
      </c>
      <c r="D55" s="385"/>
      <c r="E55" s="383"/>
      <c r="F55" s="548">
        <v>3268</v>
      </c>
      <c r="G55" s="548">
        <v>2674</v>
      </c>
      <c r="H55" s="548">
        <v>3773</v>
      </c>
      <c r="I55" s="548">
        <v>3206</v>
      </c>
      <c r="J55" s="548">
        <v>3359</v>
      </c>
      <c r="K55" s="549">
        <v>-91</v>
      </c>
      <c r="L55" s="380">
        <v>-2.7091396248883597</v>
      </c>
    </row>
    <row r="56" spans="1:12" ht="14.25" customHeight="1" x14ac:dyDescent="0.2">
      <c r="A56" s="381"/>
      <c r="B56" s="385"/>
      <c r="C56" s="384" t="s">
        <v>117</v>
      </c>
      <c r="D56" s="385"/>
      <c r="E56" s="383"/>
      <c r="F56" s="548">
        <v>3755</v>
      </c>
      <c r="G56" s="548">
        <v>3113</v>
      </c>
      <c r="H56" s="548">
        <v>3746</v>
      </c>
      <c r="I56" s="548">
        <v>3550</v>
      </c>
      <c r="J56" s="548">
        <v>3450</v>
      </c>
      <c r="K56" s="549">
        <v>305</v>
      </c>
      <c r="L56" s="380">
        <v>8.8405797101449277</v>
      </c>
    </row>
    <row r="57" spans="1:12" ht="18.75" customHeight="1" x14ac:dyDescent="0.2">
      <c r="A57" s="388"/>
      <c r="B57" s="389"/>
      <c r="C57" s="390" t="s">
        <v>353</v>
      </c>
      <c r="D57" s="389"/>
      <c r="E57" s="391"/>
      <c r="F57" s="551">
        <v>1744</v>
      </c>
      <c r="G57" s="552">
        <v>1468</v>
      </c>
      <c r="H57" s="552">
        <v>1719</v>
      </c>
      <c r="I57" s="552">
        <v>1607</v>
      </c>
      <c r="J57" s="552">
        <v>1507</v>
      </c>
      <c r="K57" s="553">
        <f t="shared" ref="K57" si="0">IF(OR(F57=".",J57=".")=TRUE,".",IF(OR(F57="*",J57="*")=TRUE,"*",IF(AND(F57="-",J57="-")=TRUE,"-",IF(AND(ISNUMBER(J57),ISNUMBER(F57))=TRUE,IF(F57-J57=0,0,F57-J57),IF(ISNUMBER(F57)=TRUE,F57,-J57)))))</f>
        <v>237</v>
      </c>
      <c r="L57" s="392">
        <f t="shared" ref="L57" si="1">IF(K57 =".",".",IF(K57 ="*","*",IF(K57="-","-",IF(K57=0,0,IF(OR(J57="-",J57=".",F57="-",F57=".")=TRUE,"X",IF(J57=0,"0,0",IF(ABS(K57*100/J57)&gt;250,".X",(K57*100/J57))))))))</f>
        <v>15.726609157266092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14011</v>
      </c>
      <c r="E11" s="114">
        <v>12068</v>
      </c>
      <c r="F11" s="114">
        <v>18476</v>
      </c>
      <c r="G11" s="114">
        <v>12586</v>
      </c>
      <c r="H11" s="140">
        <v>14104</v>
      </c>
      <c r="I11" s="115">
        <v>-93</v>
      </c>
      <c r="J11" s="116">
        <v>-0.65938740782756666</v>
      </c>
    </row>
    <row r="12" spans="1:15" s="110" customFormat="1" ht="24.95" customHeight="1" x14ac:dyDescent="0.2">
      <c r="A12" s="193" t="s">
        <v>132</v>
      </c>
      <c r="B12" s="194" t="s">
        <v>133</v>
      </c>
      <c r="C12" s="113">
        <v>1.0991363928342017</v>
      </c>
      <c r="D12" s="115">
        <v>154</v>
      </c>
      <c r="E12" s="114">
        <v>56</v>
      </c>
      <c r="F12" s="114">
        <v>161</v>
      </c>
      <c r="G12" s="114">
        <v>161</v>
      </c>
      <c r="H12" s="140">
        <v>145</v>
      </c>
      <c r="I12" s="115">
        <v>9</v>
      </c>
      <c r="J12" s="116">
        <v>6.2068965517241379</v>
      </c>
    </row>
    <row r="13" spans="1:15" s="110" customFormat="1" ht="24.95" customHeight="1" x14ac:dyDescent="0.2">
      <c r="A13" s="193" t="s">
        <v>134</v>
      </c>
      <c r="B13" s="199" t="s">
        <v>214</v>
      </c>
      <c r="C13" s="113">
        <v>1.3560773677824567</v>
      </c>
      <c r="D13" s="115">
        <v>190</v>
      </c>
      <c r="E13" s="114">
        <v>765</v>
      </c>
      <c r="F13" s="114">
        <v>719</v>
      </c>
      <c r="G13" s="114">
        <v>107</v>
      </c>
      <c r="H13" s="140">
        <v>195</v>
      </c>
      <c r="I13" s="115">
        <v>-5</v>
      </c>
      <c r="J13" s="116">
        <v>-2.5641025641025643</v>
      </c>
    </row>
    <row r="14" spans="1:15" s="287" customFormat="1" ht="24.95" customHeight="1" x14ac:dyDescent="0.2">
      <c r="A14" s="193" t="s">
        <v>215</v>
      </c>
      <c r="B14" s="199" t="s">
        <v>137</v>
      </c>
      <c r="C14" s="113">
        <v>9.6281493112554415</v>
      </c>
      <c r="D14" s="115">
        <v>1349</v>
      </c>
      <c r="E14" s="114">
        <v>897</v>
      </c>
      <c r="F14" s="114">
        <v>1779</v>
      </c>
      <c r="G14" s="114">
        <v>1177</v>
      </c>
      <c r="H14" s="140">
        <v>1696</v>
      </c>
      <c r="I14" s="115">
        <v>-347</v>
      </c>
      <c r="J14" s="116">
        <v>-20.459905660377359</v>
      </c>
      <c r="K14" s="110"/>
      <c r="L14" s="110"/>
      <c r="M14" s="110"/>
      <c r="N14" s="110"/>
      <c r="O14" s="110"/>
    </row>
    <row r="15" spans="1:15" s="110" customFormat="1" ht="24.95" customHeight="1" x14ac:dyDescent="0.2">
      <c r="A15" s="193" t="s">
        <v>216</v>
      </c>
      <c r="B15" s="199" t="s">
        <v>217</v>
      </c>
      <c r="C15" s="113">
        <v>2.1625865391478123</v>
      </c>
      <c r="D15" s="115">
        <v>303</v>
      </c>
      <c r="E15" s="114">
        <v>323</v>
      </c>
      <c r="F15" s="114">
        <v>473</v>
      </c>
      <c r="G15" s="114">
        <v>389</v>
      </c>
      <c r="H15" s="140">
        <v>437</v>
      </c>
      <c r="I15" s="115">
        <v>-134</v>
      </c>
      <c r="J15" s="116">
        <v>-30.663615560640732</v>
      </c>
    </row>
    <row r="16" spans="1:15" s="287" customFormat="1" ht="24.95" customHeight="1" x14ac:dyDescent="0.2">
      <c r="A16" s="193" t="s">
        <v>218</v>
      </c>
      <c r="B16" s="199" t="s">
        <v>141</v>
      </c>
      <c r="C16" s="113">
        <v>3.5614874027549783</v>
      </c>
      <c r="D16" s="115">
        <v>499</v>
      </c>
      <c r="E16" s="114">
        <v>349</v>
      </c>
      <c r="F16" s="114">
        <v>726</v>
      </c>
      <c r="G16" s="114">
        <v>505</v>
      </c>
      <c r="H16" s="140">
        <v>885</v>
      </c>
      <c r="I16" s="115">
        <v>-386</v>
      </c>
      <c r="J16" s="116">
        <v>-43.61581920903955</v>
      </c>
      <c r="K16" s="110"/>
      <c r="L16" s="110"/>
      <c r="M16" s="110"/>
      <c r="N16" s="110"/>
      <c r="O16" s="110"/>
    </row>
    <row r="17" spans="1:15" s="110" customFormat="1" ht="24.95" customHeight="1" x14ac:dyDescent="0.2">
      <c r="A17" s="193" t="s">
        <v>142</v>
      </c>
      <c r="B17" s="199" t="s">
        <v>220</v>
      </c>
      <c r="C17" s="113">
        <v>3.9040753693526513</v>
      </c>
      <c r="D17" s="115">
        <v>547</v>
      </c>
      <c r="E17" s="114">
        <v>225</v>
      </c>
      <c r="F17" s="114">
        <v>580</v>
      </c>
      <c r="G17" s="114">
        <v>283</v>
      </c>
      <c r="H17" s="140">
        <v>374</v>
      </c>
      <c r="I17" s="115">
        <v>173</v>
      </c>
      <c r="J17" s="116">
        <v>46.256684491978611</v>
      </c>
    </row>
    <row r="18" spans="1:15" s="287" customFormat="1" ht="24.95" customHeight="1" x14ac:dyDescent="0.2">
      <c r="A18" s="201" t="s">
        <v>144</v>
      </c>
      <c r="B18" s="202" t="s">
        <v>145</v>
      </c>
      <c r="C18" s="113">
        <v>10.120619513239598</v>
      </c>
      <c r="D18" s="115">
        <v>1418</v>
      </c>
      <c r="E18" s="114">
        <v>1024</v>
      </c>
      <c r="F18" s="114">
        <v>1770</v>
      </c>
      <c r="G18" s="114">
        <v>1168</v>
      </c>
      <c r="H18" s="140">
        <v>1432</v>
      </c>
      <c r="I18" s="115">
        <v>-14</v>
      </c>
      <c r="J18" s="116">
        <v>-0.97765363128491622</v>
      </c>
      <c r="K18" s="110"/>
      <c r="L18" s="110"/>
      <c r="M18" s="110"/>
      <c r="N18" s="110"/>
      <c r="O18" s="110"/>
    </row>
    <row r="19" spans="1:15" s="110" customFormat="1" ht="24.95" customHeight="1" x14ac:dyDescent="0.2">
      <c r="A19" s="193" t="s">
        <v>146</v>
      </c>
      <c r="B19" s="199" t="s">
        <v>147</v>
      </c>
      <c r="C19" s="113">
        <v>14.274498608236385</v>
      </c>
      <c r="D19" s="115">
        <v>2000</v>
      </c>
      <c r="E19" s="114">
        <v>1635</v>
      </c>
      <c r="F19" s="114">
        <v>2734</v>
      </c>
      <c r="G19" s="114">
        <v>1632</v>
      </c>
      <c r="H19" s="140">
        <v>1994</v>
      </c>
      <c r="I19" s="115">
        <v>6</v>
      </c>
      <c r="J19" s="116">
        <v>0.30090270812437314</v>
      </c>
    </row>
    <row r="20" spans="1:15" s="287" customFormat="1" ht="24.95" customHeight="1" x14ac:dyDescent="0.2">
      <c r="A20" s="193" t="s">
        <v>148</v>
      </c>
      <c r="B20" s="199" t="s">
        <v>149</v>
      </c>
      <c r="C20" s="113">
        <v>6.6947398472628645</v>
      </c>
      <c r="D20" s="115">
        <v>938</v>
      </c>
      <c r="E20" s="114">
        <v>721</v>
      </c>
      <c r="F20" s="114">
        <v>974</v>
      </c>
      <c r="G20" s="114">
        <v>864</v>
      </c>
      <c r="H20" s="140">
        <v>749</v>
      </c>
      <c r="I20" s="115">
        <v>189</v>
      </c>
      <c r="J20" s="116">
        <v>25.233644859813083</v>
      </c>
      <c r="K20" s="110"/>
      <c r="L20" s="110"/>
      <c r="M20" s="110"/>
      <c r="N20" s="110"/>
      <c r="O20" s="110"/>
    </row>
    <row r="21" spans="1:15" s="110" customFormat="1" ht="24.95" customHeight="1" x14ac:dyDescent="0.2">
      <c r="A21" s="201" t="s">
        <v>150</v>
      </c>
      <c r="B21" s="202" t="s">
        <v>151</v>
      </c>
      <c r="C21" s="113">
        <v>4.5107415602026979</v>
      </c>
      <c r="D21" s="115">
        <v>632</v>
      </c>
      <c r="E21" s="114">
        <v>559</v>
      </c>
      <c r="F21" s="114">
        <v>772</v>
      </c>
      <c r="G21" s="114">
        <v>661</v>
      </c>
      <c r="H21" s="140">
        <v>696</v>
      </c>
      <c r="I21" s="115">
        <v>-64</v>
      </c>
      <c r="J21" s="116">
        <v>-9.1954022988505741</v>
      </c>
    </row>
    <row r="22" spans="1:15" s="110" customFormat="1" ht="24.95" customHeight="1" x14ac:dyDescent="0.2">
      <c r="A22" s="201" t="s">
        <v>152</v>
      </c>
      <c r="B22" s="199" t="s">
        <v>153</v>
      </c>
      <c r="C22" s="113">
        <v>1.1562343872671472</v>
      </c>
      <c r="D22" s="115">
        <v>162</v>
      </c>
      <c r="E22" s="114">
        <v>95</v>
      </c>
      <c r="F22" s="114">
        <v>183</v>
      </c>
      <c r="G22" s="114">
        <v>103</v>
      </c>
      <c r="H22" s="140">
        <v>139</v>
      </c>
      <c r="I22" s="115">
        <v>23</v>
      </c>
      <c r="J22" s="116">
        <v>16.546762589928058</v>
      </c>
    </row>
    <row r="23" spans="1:15" s="110" customFormat="1" ht="24.95" customHeight="1" x14ac:dyDescent="0.2">
      <c r="A23" s="193" t="s">
        <v>154</v>
      </c>
      <c r="B23" s="199" t="s">
        <v>155</v>
      </c>
      <c r="C23" s="113">
        <v>0.83505816858182857</v>
      </c>
      <c r="D23" s="115">
        <v>117</v>
      </c>
      <c r="E23" s="114">
        <v>76</v>
      </c>
      <c r="F23" s="114">
        <v>140</v>
      </c>
      <c r="G23" s="114">
        <v>84</v>
      </c>
      <c r="H23" s="140">
        <v>118</v>
      </c>
      <c r="I23" s="115">
        <v>-1</v>
      </c>
      <c r="J23" s="116">
        <v>-0.84745762711864403</v>
      </c>
    </row>
    <row r="24" spans="1:15" s="110" customFormat="1" ht="24.95" customHeight="1" x14ac:dyDescent="0.2">
      <c r="A24" s="193" t="s">
        <v>156</v>
      </c>
      <c r="B24" s="199" t="s">
        <v>221</v>
      </c>
      <c r="C24" s="113">
        <v>4.5321533081150527</v>
      </c>
      <c r="D24" s="115">
        <v>635</v>
      </c>
      <c r="E24" s="114">
        <v>467</v>
      </c>
      <c r="F24" s="114">
        <v>820</v>
      </c>
      <c r="G24" s="114">
        <v>561</v>
      </c>
      <c r="H24" s="140">
        <v>675</v>
      </c>
      <c r="I24" s="115">
        <v>-40</v>
      </c>
      <c r="J24" s="116">
        <v>-5.9259259259259256</v>
      </c>
    </row>
    <row r="25" spans="1:15" s="110" customFormat="1" ht="24.95" customHeight="1" x14ac:dyDescent="0.2">
      <c r="A25" s="193" t="s">
        <v>222</v>
      </c>
      <c r="B25" s="204" t="s">
        <v>159</v>
      </c>
      <c r="C25" s="113">
        <v>9.1071301120548149</v>
      </c>
      <c r="D25" s="115">
        <v>1276</v>
      </c>
      <c r="E25" s="114">
        <v>662</v>
      </c>
      <c r="F25" s="114">
        <v>1020</v>
      </c>
      <c r="G25" s="114">
        <v>887</v>
      </c>
      <c r="H25" s="140">
        <v>983</v>
      </c>
      <c r="I25" s="115">
        <v>293</v>
      </c>
      <c r="J25" s="116">
        <v>29.806714140386571</v>
      </c>
    </row>
    <row r="26" spans="1:15" s="110" customFormat="1" ht="24.95" customHeight="1" x14ac:dyDescent="0.2">
      <c r="A26" s="201">
        <v>782.78300000000002</v>
      </c>
      <c r="B26" s="203" t="s">
        <v>160</v>
      </c>
      <c r="C26" s="113">
        <v>8.0079937192206128</v>
      </c>
      <c r="D26" s="115">
        <v>1122</v>
      </c>
      <c r="E26" s="114">
        <v>790</v>
      </c>
      <c r="F26" s="114">
        <v>1210</v>
      </c>
      <c r="G26" s="114">
        <v>1234</v>
      </c>
      <c r="H26" s="140">
        <v>964</v>
      </c>
      <c r="I26" s="115">
        <v>158</v>
      </c>
      <c r="J26" s="116">
        <v>16.390041493775932</v>
      </c>
    </row>
    <row r="27" spans="1:15" s="110" customFormat="1" ht="24.95" customHeight="1" x14ac:dyDescent="0.2">
      <c r="A27" s="193" t="s">
        <v>161</v>
      </c>
      <c r="B27" s="199" t="s">
        <v>162</v>
      </c>
      <c r="C27" s="113">
        <v>2.590821497394904</v>
      </c>
      <c r="D27" s="115">
        <v>363</v>
      </c>
      <c r="E27" s="114">
        <v>323</v>
      </c>
      <c r="F27" s="114">
        <v>654</v>
      </c>
      <c r="G27" s="114">
        <v>450</v>
      </c>
      <c r="H27" s="140">
        <v>412</v>
      </c>
      <c r="I27" s="115">
        <v>-49</v>
      </c>
      <c r="J27" s="116">
        <v>-11.893203883495145</v>
      </c>
    </row>
    <row r="28" spans="1:15" s="110" customFormat="1" ht="24.95" customHeight="1" x14ac:dyDescent="0.2">
      <c r="A28" s="193" t="s">
        <v>163</v>
      </c>
      <c r="B28" s="199" t="s">
        <v>164</v>
      </c>
      <c r="C28" s="113">
        <v>2.4909000071372494</v>
      </c>
      <c r="D28" s="115">
        <v>349</v>
      </c>
      <c r="E28" s="114">
        <v>328</v>
      </c>
      <c r="F28" s="114">
        <v>780</v>
      </c>
      <c r="G28" s="114">
        <v>295</v>
      </c>
      <c r="H28" s="140">
        <v>375</v>
      </c>
      <c r="I28" s="115">
        <v>-26</v>
      </c>
      <c r="J28" s="116">
        <v>-6.9333333333333336</v>
      </c>
    </row>
    <row r="29" spans="1:15" s="110" customFormat="1" ht="24.95" customHeight="1" x14ac:dyDescent="0.2">
      <c r="A29" s="193">
        <v>86</v>
      </c>
      <c r="B29" s="199" t="s">
        <v>165</v>
      </c>
      <c r="C29" s="113">
        <v>7.4727000214117476</v>
      </c>
      <c r="D29" s="115">
        <v>1047</v>
      </c>
      <c r="E29" s="114">
        <v>1064</v>
      </c>
      <c r="F29" s="114">
        <v>1376</v>
      </c>
      <c r="G29" s="114">
        <v>902</v>
      </c>
      <c r="H29" s="140">
        <v>1067</v>
      </c>
      <c r="I29" s="115">
        <v>-20</v>
      </c>
      <c r="J29" s="116">
        <v>-1.8744142455482662</v>
      </c>
    </row>
    <row r="30" spans="1:15" s="110" customFormat="1" ht="24.95" customHeight="1" x14ac:dyDescent="0.2">
      <c r="A30" s="193">
        <v>87.88</v>
      </c>
      <c r="B30" s="204" t="s">
        <v>166</v>
      </c>
      <c r="C30" s="113">
        <v>8.5789736635500677</v>
      </c>
      <c r="D30" s="115">
        <v>1202</v>
      </c>
      <c r="E30" s="114">
        <v>1635</v>
      </c>
      <c r="F30" s="114">
        <v>2148</v>
      </c>
      <c r="G30" s="114">
        <v>1449</v>
      </c>
      <c r="H30" s="140">
        <v>1508</v>
      </c>
      <c r="I30" s="115">
        <v>-306</v>
      </c>
      <c r="J30" s="116">
        <v>-20.291777188328911</v>
      </c>
    </row>
    <row r="31" spans="1:15" s="110" customFormat="1" ht="24.95" customHeight="1" x14ac:dyDescent="0.2">
      <c r="A31" s="193" t="s">
        <v>167</v>
      </c>
      <c r="B31" s="199" t="s">
        <v>168</v>
      </c>
      <c r="C31" s="113">
        <v>7.5440725144529299</v>
      </c>
      <c r="D31" s="115">
        <v>1057</v>
      </c>
      <c r="E31" s="114">
        <v>971</v>
      </c>
      <c r="F31" s="114">
        <v>1236</v>
      </c>
      <c r="G31" s="114">
        <v>851</v>
      </c>
      <c r="H31" s="140">
        <v>956</v>
      </c>
      <c r="I31" s="115">
        <v>101</v>
      </c>
      <c r="J31" s="116">
        <v>10.564853556485355</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1.0991363928342017</v>
      </c>
      <c r="D34" s="115">
        <v>154</v>
      </c>
      <c r="E34" s="114">
        <v>56</v>
      </c>
      <c r="F34" s="114">
        <v>161</v>
      </c>
      <c r="G34" s="114">
        <v>161</v>
      </c>
      <c r="H34" s="140">
        <v>145</v>
      </c>
      <c r="I34" s="115">
        <v>9</v>
      </c>
      <c r="J34" s="116">
        <v>6.2068965517241379</v>
      </c>
    </row>
    <row r="35" spans="1:10" s="110" customFormat="1" ht="24.95" customHeight="1" x14ac:dyDescent="0.2">
      <c r="A35" s="292" t="s">
        <v>171</v>
      </c>
      <c r="B35" s="293" t="s">
        <v>172</v>
      </c>
      <c r="C35" s="113">
        <v>21.104846192277495</v>
      </c>
      <c r="D35" s="115">
        <v>2957</v>
      </c>
      <c r="E35" s="114">
        <v>2686</v>
      </c>
      <c r="F35" s="114">
        <v>4268</v>
      </c>
      <c r="G35" s="114">
        <v>2452</v>
      </c>
      <c r="H35" s="140">
        <v>3323</v>
      </c>
      <c r="I35" s="115">
        <v>-366</v>
      </c>
      <c r="J35" s="116">
        <v>-11.014143845922359</v>
      </c>
    </row>
    <row r="36" spans="1:10" s="110" customFormat="1" ht="24.95" customHeight="1" x14ac:dyDescent="0.2">
      <c r="A36" s="294" t="s">
        <v>173</v>
      </c>
      <c r="B36" s="295" t="s">
        <v>174</v>
      </c>
      <c r="C36" s="125">
        <v>77.796017414888297</v>
      </c>
      <c r="D36" s="143">
        <v>10900</v>
      </c>
      <c r="E36" s="144">
        <v>9326</v>
      </c>
      <c r="F36" s="144">
        <v>14047</v>
      </c>
      <c r="G36" s="144">
        <v>9973</v>
      </c>
      <c r="H36" s="145">
        <v>10636</v>
      </c>
      <c r="I36" s="143">
        <v>264</v>
      </c>
      <c r="J36" s="146">
        <v>2.4821361414065439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14011</v>
      </c>
      <c r="F11" s="264">
        <v>12068</v>
      </c>
      <c r="G11" s="264">
        <v>18476</v>
      </c>
      <c r="H11" s="264">
        <v>12586</v>
      </c>
      <c r="I11" s="265">
        <v>14104</v>
      </c>
      <c r="J11" s="263">
        <v>-93</v>
      </c>
      <c r="K11" s="266">
        <v>-0.65938740782756666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29.03433016915281</v>
      </c>
      <c r="E13" s="115">
        <v>4068</v>
      </c>
      <c r="F13" s="114">
        <v>3499</v>
      </c>
      <c r="G13" s="114">
        <v>4563</v>
      </c>
      <c r="H13" s="114">
        <v>3933</v>
      </c>
      <c r="I13" s="140">
        <v>4167</v>
      </c>
      <c r="J13" s="115">
        <v>-99</v>
      </c>
      <c r="K13" s="116">
        <v>-2.3758099352051838</v>
      </c>
    </row>
    <row r="14" spans="1:15" ht="15.95" customHeight="1" x14ac:dyDescent="0.2">
      <c r="A14" s="306" t="s">
        <v>230</v>
      </c>
      <c r="B14" s="307"/>
      <c r="C14" s="308"/>
      <c r="D14" s="113">
        <v>55.356505602740704</v>
      </c>
      <c r="E14" s="115">
        <v>7756</v>
      </c>
      <c r="F14" s="114">
        <v>6605</v>
      </c>
      <c r="G14" s="114">
        <v>11477</v>
      </c>
      <c r="H14" s="114">
        <v>6964</v>
      </c>
      <c r="I14" s="140">
        <v>7833</v>
      </c>
      <c r="J14" s="115">
        <v>-77</v>
      </c>
      <c r="K14" s="116">
        <v>-0.98302055406613043</v>
      </c>
    </row>
    <row r="15" spans="1:15" ht="15.95" customHeight="1" x14ac:dyDescent="0.2">
      <c r="A15" s="306" t="s">
        <v>231</v>
      </c>
      <c r="B15" s="307"/>
      <c r="C15" s="308"/>
      <c r="D15" s="113">
        <v>6.7732495896081648</v>
      </c>
      <c r="E15" s="115">
        <v>949</v>
      </c>
      <c r="F15" s="114">
        <v>827</v>
      </c>
      <c r="G15" s="114">
        <v>1066</v>
      </c>
      <c r="H15" s="114">
        <v>718</v>
      </c>
      <c r="I15" s="140">
        <v>907</v>
      </c>
      <c r="J15" s="115">
        <v>42</v>
      </c>
      <c r="K15" s="116">
        <v>4.6306504961411248</v>
      </c>
    </row>
    <row r="16" spans="1:15" ht="15.95" customHeight="1" x14ac:dyDescent="0.2">
      <c r="A16" s="306" t="s">
        <v>232</v>
      </c>
      <c r="B16" s="307"/>
      <c r="C16" s="308"/>
      <c r="D16" s="113">
        <v>8.4861894225965315</v>
      </c>
      <c r="E16" s="115">
        <v>1189</v>
      </c>
      <c r="F16" s="114">
        <v>1043</v>
      </c>
      <c r="G16" s="114">
        <v>1234</v>
      </c>
      <c r="H16" s="114">
        <v>920</v>
      </c>
      <c r="I16" s="140">
        <v>1154</v>
      </c>
      <c r="J16" s="115">
        <v>35</v>
      </c>
      <c r="K16" s="116">
        <v>3.0329289428076258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0.98494040396831062</v>
      </c>
      <c r="E18" s="115">
        <v>138</v>
      </c>
      <c r="F18" s="114">
        <v>44</v>
      </c>
      <c r="G18" s="114">
        <v>167</v>
      </c>
      <c r="H18" s="114">
        <v>170</v>
      </c>
      <c r="I18" s="140">
        <v>129</v>
      </c>
      <c r="J18" s="115">
        <v>9</v>
      </c>
      <c r="K18" s="116">
        <v>6.9767441860465116</v>
      </c>
    </row>
    <row r="19" spans="1:11" ht="14.1" customHeight="1" x14ac:dyDescent="0.2">
      <c r="A19" s="306" t="s">
        <v>235</v>
      </c>
      <c r="B19" s="307" t="s">
        <v>236</v>
      </c>
      <c r="C19" s="308"/>
      <c r="D19" s="113">
        <v>0.74227392762829203</v>
      </c>
      <c r="E19" s="115">
        <v>104</v>
      </c>
      <c r="F19" s="114">
        <v>26</v>
      </c>
      <c r="G19" s="114">
        <v>114</v>
      </c>
      <c r="H19" s="114">
        <v>147</v>
      </c>
      <c r="I19" s="140">
        <v>99</v>
      </c>
      <c r="J19" s="115">
        <v>5</v>
      </c>
      <c r="K19" s="116">
        <v>5.0505050505050502</v>
      </c>
    </row>
    <row r="20" spans="1:11" ht="14.1" customHeight="1" x14ac:dyDescent="0.2">
      <c r="A20" s="306">
        <v>12</v>
      </c>
      <c r="B20" s="307" t="s">
        <v>237</v>
      </c>
      <c r="C20" s="308"/>
      <c r="D20" s="113">
        <v>1.7700378274213118</v>
      </c>
      <c r="E20" s="115">
        <v>248</v>
      </c>
      <c r="F20" s="114">
        <v>85</v>
      </c>
      <c r="G20" s="114">
        <v>245</v>
      </c>
      <c r="H20" s="114">
        <v>180</v>
      </c>
      <c r="I20" s="140">
        <v>176</v>
      </c>
      <c r="J20" s="115">
        <v>72</v>
      </c>
      <c r="K20" s="116">
        <v>40.909090909090907</v>
      </c>
    </row>
    <row r="21" spans="1:11" ht="14.1" customHeight="1" x14ac:dyDescent="0.2">
      <c r="A21" s="306">
        <v>21</v>
      </c>
      <c r="B21" s="307" t="s">
        <v>238</v>
      </c>
      <c r="C21" s="308"/>
      <c r="D21" s="113">
        <v>0.62094068945828274</v>
      </c>
      <c r="E21" s="115">
        <v>87</v>
      </c>
      <c r="F21" s="114">
        <v>38</v>
      </c>
      <c r="G21" s="114">
        <v>36</v>
      </c>
      <c r="H21" s="114">
        <v>30</v>
      </c>
      <c r="I21" s="140">
        <v>40</v>
      </c>
      <c r="J21" s="115">
        <v>47</v>
      </c>
      <c r="K21" s="116">
        <v>117.5</v>
      </c>
    </row>
    <row r="22" spans="1:11" ht="14.1" customHeight="1" x14ac:dyDescent="0.2">
      <c r="A22" s="306">
        <v>22</v>
      </c>
      <c r="B22" s="307" t="s">
        <v>239</v>
      </c>
      <c r="C22" s="308"/>
      <c r="D22" s="113">
        <v>0.66376418528299197</v>
      </c>
      <c r="E22" s="115">
        <v>93</v>
      </c>
      <c r="F22" s="114">
        <v>91</v>
      </c>
      <c r="G22" s="114">
        <v>208</v>
      </c>
      <c r="H22" s="114">
        <v>100</v>
      </c>
      <c r="I22" s="140">
        <v>116</v>
      </c>
      <c r="J22" s="115">
        <v>-23</v>
      </c>
      <c r="K22" s="116">
        <v>-19.827586206896552</v>
      </c>
    </row>
    <row r="23" spans="1:11" ht="14.1" customHeight="1" x14ac:dyDescent="0.2">
      <c r="A23" s="306">
        <v>23</v>
      </c>
      <c r="B23" s="307" t="s">
        <v>240</v>
      </c>
      <c r="C23" s="308"/>
      <c r="D23" s="113">
        <v>0.34258796659767327</v>
      </c>
      <c r="E23" s="115">
        <v>48</v>
      </c>
      <c r="F23" s="114">
        <v>54</v>
      </c>
      <c r="G23" s="114">
        <v>88</v>
      </c>
      <c r="H23" s="114">
        <v>62</v>
      </c>
      <c r="I23" s="140">
        <v>69</v>
      </c>
      <c r="J23" s="115">
        <v>-21</v>
      </c>
      <c r="K23" s="116">
        <v>-30.434782608695652</v>
      </c>
    </row>
    <row r="24" spans="1:11" ht="14.1" customHeight="1" x14ac:dyDescent="0.2">
      <c r="A24" s="306">
        <v>24</v>
      </c>
      <c r="B24" s="307" t="s">
        <v>241</v>
      </c>
      <c r="C24" s="308"/>
      <c r="D24" s="113">
        <v>3.4687031618014417</v>
      </c>
      <c r="E24" s="115">
        <v>486</v>
      </c>
      <c r="F24" s="114">
        <v>260</v>
      </c>
      <c r="G24" s="114">
        <v>594</v>
      </c>
      <c r="H24" s="114">
        <v>467</v>
      </c>
      <c r="I24" s="140">
        <v>644</v>
      </c>
      <c r="J24" s="115">
        <v>-158</v>
      </c>
      <c r="K24" s="116">
        <v>-24.534161490683228</v>
      </c>
    </row>
    <row r="25" spans="1:11" ht="14.1" customHeight="1" x14ac:dyDescent="0.2">
      <c r="A25" s="306">
        <v>25</v>
      </c>
      <c r="B25" s="307" t="s">
        <v>242</v>
      </c>
      <c r="C25" s="308"/>
      <c r="D25" s="113">
        <v>3.2902719291984868</v>
      </c>
      <c r="E25" s="115">
        <v>461</v>
      </c>
      <c r="F25" s="114">
        <v>378</v>
      </c>
      <c r="G25" s="114">
        <v>650</v>
      </c>
      <c r="H25" s="114">
        <v>377</v>
      </c>
      <c r="I25" s="140">
        <v>521</v>
      </c>
      <c r="J25" s="115">
        <v>-60</v>
      </c>
      <c r="K25" s="116">
        <v>-11.516314779270633</v>
      </c>
    </row>
    <row r="26" spans="1:11" ht="14.1" customHeight="1" x14ac:dyDescent="0.2">
      <c r="A26" s="306">
        <v>26</v>
      </c>
      <c r="B26" s="307" t="s">
        <v>243</v>
      </c>
      <c r="C26" s="308"/>
      <c r="D26" s="113">
        <v>3.0119192063378772</v>
      </c>
      <c r="E26" s="115">
        <v>422</v>
      </c>
      <c r="F26" s="114">
        <v>483</v>
      </c>
      <c r="G26" s="114">
        <v>909</v>
      </c>
      <c r="H26" s="114">
        <v>359</v>
      </c>
      <c r="I26" s="140">
        <v>452</v>
      </c>
      <c r="J26" s="115">
        <v>-30</v>
      </c>
      <c r="K26" s="116">
        <v>-6.6371681415929205</v>
      </c>
    </row>
    <row r="27" spans="1:11" ht="14.1" customHeight="1" x14ac:dyDescent="0.2">
      <c r="A27" s="306">
        <v>27</v>
      </c>
      <c r="B27" s="307" t="s">
        <v>244</v>
      </c>
      <c r="C27" s="308"/>
      <c r="D27" s="113">
        <v>1.1776461351795018</v>
      </c>
      <c r="E27" s="115">
        <v>165</v>
      </c>
      <c r="F27" s="114">
        <v>143</v>
      </c>
      <c r="G27" s="114">
        <v>183</v>
      </c>
      <c r="H27" s="114">
        <v>151</v>
      </c>
      <c r="I27" s="140">
        <v>182</v>
      </c>
      <c r="J27" s="115">
        <v>-17</v>
      </c>
      <c r="K27" s="116">
        <v>-9.3406593406593412</v>
      </c>
    </row>
    <row r="28" spans="1:11" ht="14.1" customHeight="1" x14ac:dyDescent="0.2">
      <c r="A28" s="306">
        <v>28</v>
      </c>
      <c r="B28" s="307" t="s">
        <v>245</v>
      </c>
      <c r="C28" s="308"/>
      <c r="D28" s="113">
        <v>0.2926272214688459</v>
      </c>
      <c r="E28" s="115">
        <v>41</v>
      </c>
      <c r="F28" s="114">
        <v>10</v>
      </c>
      <c r="G28" s="114" t="s">
        <v>514</v>
      </c>
      <c r="H28" s="114">
        <v>31</v>
      </c>
      <c r="I28" s="140">
        <v>35</v>
      </c>
      <c r="J28" s="115">
        <v>6</v>
      </c>
      <c r="K28" s="116">
        <v>17.142857142857142</v>
      </c>
    </row>
    <row r="29" spans="1:11" ht="14.1" customHeight="1" x14ac:dyDescent="0.2">
      <c r="A29" s="306">
        <v>29</v>
      </c>
      <c r="B29" s="307" t="s">
        <v>246</v>
      </c>
      <c r="C29" s="308"/>
      <c r="D29" s="113">
        <v>3.6257226464920418</v>
      </c>
      <c r="E29" s="115">
        <v>508</v>
      </c>
      <c r="F29" s="114">
        <v>359</v>
      </c>
      <c r="G29" s="114">
        <v>565</v>
      </c>
      <c r="H29" s="114">
        <v>429</v>
      </c>
      <c r="I29" s="140">
        <v>406</v>
      </c>
      <c r="J29" s="115">
        <v>102</v>
      </c>
      <c r="K29" s="116">
        <v>25.123152709359605</v>
      </c>
    </row>
    <row r="30" spans="1:11" ht="14.1" customHeight="1" x14ac:dyDescent="0.2">
      <c r="A30" s="306" t="s">
        <v>247</v>
      </c>
      <c r="B30" s="307" t="s">
        <v>248</v>
      </c>
      <c r="C30" s="308"/>
      <c r="D30" s="113">
        <v>2.1554492898436943</v>
      </c>
      <c r="E30" s="115">
        <v>302</v>
      </c>
      <c r="F30" s="114" t="s">
        <v>514</v>
      </c>
      <c r="G30" s="114" t="s">
        <v>514</v>
      </c>
      <c r="H30" s="114" t="s">
        <v>514</v>
      </c>
      <c r="I30" s="140">
        <v>165</v>
      </c>
      <c r="J30" s="115">
        <v>137</v>
      </c>
      <c r="K30" s="116">
        <v>83.030303030303031</v>
      </c>
    </row>
    <row r="31" spans="1:11" ht="14.1" customHeight="1" x14ac:dyDescent="0.2">
      <c r="A31" s="306" t="s">
        <v>249</v>
      </c>
      <c r="B31" s="307" t="s">
        <v>250</v>
      </c>
      <c r="C31" s="308"/>
      <c r="D31" s="113">
        <v>1.4702733566483477</v>
      </c>
      <c r="E31" s="115">
        <v>206</v>
      </c>
      <c r="F31" s="114">
        <v>194</v>
      </c>
      <c r="G31" s="114">
        <v>338</v>
      </c>
      <c r="H31" s="114">
        <v>249</v>
      </c>
      <c r="I31" s="140">
        <v>232</v>
      </c>
      <c r="J31" s="115">
        <v>-26</v>
      </c>
      <c r="K31" s="116">
        <v>-11.206896551724139</v>
      </c>
    </row>
    <row r="32" spans="1:11" ht="14.1" customHeight="1" x14ac:dyDescent="0.2">
      <c r="A32" s="306">
        <v>31</v>
      </c>
      <c r="B32" s="307" t="s">
        <v>251</v>
      </c>
      <c r="C32" s="308"/>
      <c r="D32" s="113">
        <v>0.54956819641710086</v>
      </c>
      <c r="E32" s="115">
        <v>77</v>
      </c>
      <c r="F32" s="114">
        <v>125</v>
      </c>
      <c r="G32" s="114">
        <v>86</v>
      </c>
      <c r="H32" s="114">
        <v>48</v>
      </c>
      <c r="I32" s="140">
        <v>76</v>
      </c>
      <c r="J32" s="115">
        <v>1</v>
      </c>
      <c r="K32" s="116">
        <v>1.3157894736842106</v>
      </c>
    </row>
    <row r="33" spans="1:11" ht="14.1" customHeight="1" x14ac:dyDescent="0.2">
      <c r="A33" s="306">
        <v>32</v>
      </c>
      <c r="B33" s="307" t="s">
        <v>252</v>
      </c>
      <c r="C33" s="308"/>
      <c r="D33" s="113">
        <v>4.5821140532438802</v>
      </c>
      <c r="E33" s="115">
        <v>642</v>
      </c>
      <c r="F33" s="114">
        <v>531</v>
      </c>
      <c r="G33" s="114">
        <v>764</v>
      </c>
      <c r="H33" s="114">
        <v>548</v>
      </c>
      <c r="I33" s="140">
        <v>580</v>
      </c>
      <c r="J33" s="115">
        <v>62</v>
      </c>
      <c r="K33" s="116">
        <v>10.689655172413794</v>
      </c>
    </row>
    <row r="34" spans="1:11" ht="14.1" customHeight="1" x14ac:dyDescent="0.2">
      <c r="A34" s="306">
        <v>33</v>
      </c>
      <c r="B34" s="307" t="s">
        <v>253</v>
      </c>
      <c r="C34" s="308"/>
      <c r="D34" s="113">
        <v>1.7343515809007208</v>
      </c>
      <c r="E34" s="115">
        <v>243</v>
      </c>
      <c r="F34" s="114">
        <v>182</v>
      </c>
      <c r="G34" s="114">
        <v>353</v>
      </c>
      <c r="H34" s="114">
        <v>241</v>
      </c>
      <c r="I34" s="140">
        <v>246</v>
      </c>
      <c r="J34" s="115">
        <v>-3</v>
      </c>
      <c r="K34" s="116">
        <v>-1.2195121951219512</v>
      </c>
    </row>
    <row r="35" spans="1:11" ht="14.1" customHeight="1" x14ac:dyDescent="0.2">
      <c r="A35" s="306">
        <v>34</v>
      </c>
      <c r="B35" s="307" t="s">
        <v>254</v>
      </c>
      <c r="C35" s="308"/>
      <c r="D35" s="113">
        <v>2.7549782313896225</v>
      </c>
      <c r="E35" s="115">
        <v>386</v>
      </c>
      <c r="F35" s="114">
        <v>285</v>
      </c>
      <c r="G35" s="114">
        <v>525</v>
      </c>
      <c r="H35" s="114">
        <v>344</v>
      </c>
      <c r="I35" s="140">
        <v>418</v>
      </c>
      <c r="J35" s="115">
        <v>-32</v>
      </c>
      <c r="K35" s="116">
        <v>-7.6555023923444976</v>
      </c>
    </row>
    <row r="36" spans="1:11" ht="14.1" customHeight="1" x14ac:dyDescent="0.2">
      <c r="A36" s="306">
        <v>41</v>
      </c>
      <c r="B36" s="307" t="s">
        <v>255</v>
      </c>
      <c r="C36" s="308"/>
      <c r="D36" s="113">
        <v>1.6772535864677753</v>
      </c>
      <c r="E36" s="115">
        <v>235</v>
      </c>
      <c r="F36" s="114">
        <v>131</v>
      </c>
      <c r="G36" s="114">
        <v>310</v>
      </c>
      <c r="H36" s="114">
        <v>120</v>
      </c>
      <c r="I36" s="140">
        <v>223</v>
      </c>
      <c r="J36" s="115">
        <v>12</v>
      </c>
      <c r="K36" s="116">
        <v>5.3811659192825116</v>
      </c>
    </row>
    <row r="37" spans="1:11" ht="14.1" customHeight="1" x14ac:dyDescent="0.2">
      <c r="A37" s="306">
        <v>42</v>
      </c>
      <c r="B37" s="307" t="s">
        <v>256</v>
      </c>
      <c r="C37" s="308"/>
      <c r="D37" s="113">
        <v>5.709799443294554E-2</v>
      </c>
      <c r="E37" s="115">
        <v>8</v>
      </c>
      <c r="F37" s="114" t="s">
        <v>514</v>
      </c>
      <c r="G37" s="114">
        <v>20</v>
      </c>
      <c r="H37" s="114">
        <v>4</v>
      </c>
      <c r="I37" s="140">
        <v>7</v>
      </c>
      <c r="J37" s="115">
        <v>1</v>
      </c>
      <c r="K37" s="116">
        <v>14.285714285714286</v>
      </c>
    </row>
    <row r="38" spans="1:11" ht="14.1" customHeight="1" x14ac:dyDescent="0.2">
      <c r="A38" s="306">
        <v>43</v>
      </c>
      <c r="B38" s="307" t="s">
        <v>257</v>
      </c>
      <c r="C38" s="308"/>
      <c r="D38" s="113">
        <v>0.66376418528299197</v>
      </c>
      <c r="E38" s="115">
        <v>93</v>
      </c>
      <c r="F38" s="114">
        <v>57</v>
      </c>
      <c r="G38" s="114">
        <v>154</v>
      </c>
      <c r="H38" s="114">
        <v>73</v>
      </c>
      <c r="I38" s="140">
        <v>93</v>
      </c>
      <c r="J38" s="115">
        <v>0</v>
      </c>
      <c r="K38" s="116">
        <v>0</v>
      </c>
    </row>
    <row r="39" spans="1:11" ht="14.1" customHeight="1" x14ac:dyDescent="0.2">
      <c r="A39" s="306">
        <v>51</v>
      </c>
      <c r="B39" s="307" t="s">
        <v>258</v>
      </c>
      <c r="C39" s="308"/>
      <c r="D39" s="113">
        <v>12.939832988366284</v>
      </c>
      <c r="E39" s="115">
        <v>1813</v>
      </c>
      <c r="F39" s="114">
        <v>1446</v>
      </c>
      <c r="G39" s="114">
        <v>1884</v>
      </c>
      <c r="H39" s="114">
        <v>1671</v>
      </c>
      <c r="I39" s="140">
        <v>1566</v>
      </c>
      <c r="J39" s="115">
        <v>247</v>
      </c>
      <c r="K39" s="116">
        <v>15.772669220945083</v>
      </c>
    </row>
    <row r="40" spans="1:11" ht="14.1" customHeight="1" x14ac:dyDescent="0.2">
      <c r="A40" s="306" t="s">
        <v>259</v>
      </c>
      <c r="B40" s="307" t="s">
        <v>260</v>
      </c>
      <c r="C40" s="308"/>
      <c r="D40" s="113">
        <v>12.290343301691529</v>
      </c>
      <c r="E40" s="115">
        <v>1722</v>
      </c>
      <c r="F40" s="114">
        <v>1384</v>
      </c>
      <c r="G40" s="114">
        <v>1772</v>
      </c>
      <c r="H40" s="114">
        <v>1526</v>
      </c>
      <c r="I40" s="140">
        <v>1471</v>
      </c>
      <c r="J40" s="115">
        <v>251</v>
      </c>
      <c r="K40" s="116">
        <v>17.063222297756628</v>
      </c>
    </row>
    <row r="41" spans="1:11" ht="14.1" customHeight="1" x14ac:dyDescent="0.2">
      <c r="A41" s="306"/>
      <c r="B41" s="307" t="s">
        <v>261</v>
      </c>
      <c r="C41" s="308"/>
      <c r="D41" s="113">
        <v>11.419598886589108</v>
      </c>
      <c r="E41" s="115">
        <v>1600</v>
      </c>
      <c r="F41" s="114">
        <v>1309</v>
      </c>
      <c r="G41" s="114">
        <v>1647</v>
      </c>
      <c r="H41" s="114">
        <v>1450</v>
      </c>
      <c r="I41" s="140">
        <v>1372</v>
      </c>
      <c r="J41" s="115">
        <v>228</v>
      </c>
      <c r="K41" s="116">
        <v>16.618075801749271</v>
      </c>
    </row>
    <row r="42" spans="1:11" ht="14.1" customHeight="1" x14ac:dyDescent="0.2">
      <c r="A42" s="306">
        <v>52</v>
      </c>
      <c r="B42" s="307" t="s">
        <v>262</v>
      </c>
      <c r="C42" s="308"/>
      <c r="D42" s="113">
        <v>5.624152451645136</v>
      </c>
      <c r="E42" s="115">
        <v>788</v>
      </c>
      <c r="F42" s="114">
        <v>617</v>
      </c>
      <c r="G42" s="114">
        <v>697</v>
      </c>
      <c r="H42" s="114">
        <v>742</v>
      </c>
      <c r="I42" s="140">
        <v>711</v>
      </c>
      <c r="J42" s="115">
        <v>77</v>
      </c>
      <c r="K42" s="116">
        <v>10.829817158931084</v>
      </c>
    </row>
    <row r="43" spans="1:11" ht="14.1" customHeight="1" x14ac:dyDescent="0.2">
      <c r="A43" s="306" t="s">
        <v>263</v>
      </c>
      <c r="B43" s="307" t="s">
        <v>264</v>
      </c>
      <c r="C43" s="308"/>
      <c r="D43" s="113">
        <v>5.1602312468774532</v>
      </c>
      <c r="E43" s="115">
        <v>723</v>
      </c>
      <c r="F43" s="114">
        <v>569</v>
      </c>
      <c r="G43" s="114">
        <v>630</v>
      </c>
      <c r="H43" s="114">
        <v>675</v>
      </c>
      <c r="I43" s="140">
        <v>617</v>
      </c>
      <c r="J43" s="115">
        <v>106</v>
      </c>
      <c r="K43" s="116">
        <v>17.179902755267424</v>
      </c>
    </row>
    <row r="44" spans="1:11" ht="14.1" customHeight="1" x14ac:dyDescent="0.2">
      <c r="A44" s="306">
        <v>53</v>
      </c>
      <c r="B44" s="307" t="s">
        <v>265</v>
      </c>
      <c r="C44" s="308"/>
      <c r="D44" s="113">
        <v>1.4845478552565841</v>
      </c>
      <c r="E44" s="115">
        <v>208</v>
      </c>
      <c r="F44" s="114">
        <v>159</v>
      </c>
      <c r="G44" s="114">
        <v>227</v>
      </c>
      <c r="H44" s="114">
        <v>150</v>
      </c>
      <c r="I44" s="140">
        <v>171</v>
      </c>
      <c r="J44" s="115">
        <v>37</v>
      </c>
      <c r="K44" s="116">
        <v>21.637426900584796</v>
      </c>
    </row>
    <row r="45" spans="1:11" ht="14.1" customHeight="1" x14ac:dyDescent="0.2">
      <c r="A45" s="306" t="s">
        <v>266</v>
      </c>
      <c r="B45" s="307" t="s">
        <v>267</v>
      </c>
      <c r="C45" s="308"/>
      <c r="D45" s="113">
        <v>1.4488616087359931</v>
      </c>
      <c r="E45" s="115">
        <v>203</v>
      </c>
      <c r="F45" s="114">
        <v>150</v>
      </c>
      <c r="G45" s="114">
        <v>223</v>
      </c>
      <c r="H45" s="114">
        <v>142</v>
      </c>
      <c r="I45" s="140">
        <v>163</v>
      </c>
      <c r="J45" s="115">
        <v>40</v>
      </c>
      <c r="K45" s="116">
        <v>24.539877300613497</v>
      </c>
    </row>
    <row r="46" spans="1:11" ht="14.1" customHeight="1" x14ac:dyDescent="0.2">
      <c r="A46" s="306">
        <v>54</v>
      </c>
      <c r="B46" s="307" t="s">
        <v>268</v>
      </c>
      <c r="C46" s="308"/>
      <c r="D46" s="113">
        <v>3.4687031618014417</v>
      </c>
      <c r="E46" s="115">
        <v>486</v>
      </c>
      <c r="F46" s="114">
        <v>450</v>
      </c>
      <c r="G46" s="114">
        <v>505</v>
      </c>
      <c r="H46" s="114">
        <v>538</v>
      </c>
      <c r="I46" s="140">
        <v>627</v>
      </c>
      <c r="J46" s="115">
        <v>-141</v>
      </c>
      <c r="K46" s="116">
        <v>-22.488038277511961</v>
      </c>
    </row>
    <row r="47" spans="1:11" ht="14.1" customHeight="1" x14ac:dyDescent="0.2">
      <c r="A47" s="306">
        <v>61</v>
      </c>
      <c r="B47" s="307" t="s">
        <v>269</v>
      </c>
      <c r="C47" s="308"/>
      <c r="D47" s="113">
        <v>1.4702733566483477</v>
      </c>
      <c r="E47" s="115">
        <v>206</v>
      </c>
      <c r="F47" s="114">
        <v>128</v>
      </c>
      <c r="G47" s="114">
        <v>282</v>
      </c>
      <c r="H47" s="114">
        <v>172</v>
      </c>
      <c r="I47" s="140">
        <v>243</v>
      </c>
      <c r="J47" s="115">
        <v>-37</v>
      </c>
      <c r="K47" s="116">
        <v>-15.22633744855967</v>
      </c>
    </row>
    <row r="48" spans="1:11" ht="14.1" customHeight="1" x14ac:dyDescent="0.2">
      <c r="A48" s="306">
        <v>62</v>
      </c>
      <c r="B48" s="307" t="s">
        <v>270</v>
      </c>
      <c r="C48" s="308"/>
      <c r="D48" s="113">
        <v>7.8509742345300122</v>
      </c>
      <c r="E48" s="115">
        <v>1100</v>
      </c>
      <c r="F48" s="114">
        <v>1106</v>
      </c>
      <c r="G48" s="114">
        <v>1695</v>
      </c>
      <c r="H48" s="114">
        <v>981</v>
      </c>
      <c r="I48" s="140">
        <v>1142</v>
      </c>
      <c r="J48" s="115">
        <v>-42</v>
      </c>
      <c r="K48" s="116">
        <v>-3.6777583187390541</v>
      </c>
    </row>
    <row r="49" spans="1:11" ht="14.1" customHeight="1" x14ac:dyDescent="0.2">
      <c r="A49" s="306">
        <v>63</v>
      </c>
      <c r="B49" s="307" t="s">
        <v>271</v>
      </c>
      <c r="C49" s="308"/>
      <c r="D49" s="113">
        <v>3.1974876882449506</v>
      </c>
      <c r="E49" s="115">
        <v>448</v>
      </c>
      <c r="F49" s="114">
        <v>442</v>
      </c>
      <c r="G49" s="114">
        <v>563</v>
      </c>
      <c r="H49" s="114">
        <v>428</v>
      </c>
      <c r="I49" s="140">
        <v>483</v>
      </c>
      <c r="J49" s="115">
        <v>-35</v>
      </c>
      <c r="K49" s="116">
        <v>-7.2463768115942031</v>
      </c>
    </row>
    <row r="50" spans="1:11" ht="14.1" customHeight="1" x14ac:dyDescent="0.2">
      <c r="A50" s="306" t="s">
        <v>272</v>
      </c>
      <c r="B50" s="307" t="s">
        <v>273</v>
      </c>
      <c r="C50" s="308"/>
      <c r="D50" s="113">
        <v>0.25694097494825496</v>
      </c>
      <c r="E50" s="115">
        <v>36</v>
      </c>
      <c r="F50" s="114">
        <v>28</v>
      </c>
      <c r="G50" s="114">
        <v>74</v>
      </c>
      <c r="H50" s="114">
        <v>45</v>
      </c>
      <c r="I50" s="140">
        <v>31</v>
      </c>
      <c r="J50" s="115">
        <v>5</v>
      </c>
      <c r="K50" s="116">
        <v>16.129032258064516</v>
      </c>
    </row>
    <row r="51" spans="1:11" ht="14.1" customHeight="1" x14ac:dyDescent="0.2">
      <c r="A51" s="306" t="s">
        <v>274</v>
      </c>
      <c r="B51" s="307" t="s">
        <v>275</v>
      </c>
      <c r="C51" s="308"/>
      <c r="D51" s="113">
        <v>2.6193704946113767</v>
      </c>
      <c r="E51" s="115">
        <v>367</v>
      </c>
      <c r="F51" s="114">
        <v>384</v>
      </c>
      <c r="G51" s="114">
        <v>419</v>
      </c>
      <c r="H51" s="114">
        <v>347</v>
      </c>
      <c r="I51" s="140">
        <v>415</v>
      </c>
      <c r="J51" s="115">
        <v>-48</v>
      </c>
      <c r="K51" s="116">
        <v>-11.566265060240964</v>
      </c>
    </row>
    <row r="52" spans="1:11" ht="14.1" customHeight="1" x14ac:dyDescent="0.2">
      <c r="A52" s="306">
        <v>71</v>
      </c>
      <c r="B52" s="307" t="s">
        <v>276</v>
      </c>
      <c r="C52" s="308"/>
      <c r="D52" s="113">
        <v>7.9152094782670757</v>
      </c>
      <c r="E52" s="115">
        <v>1109</v>
      </c>
      <c r="F52" s="114">
        <v>846</v>
      </c>
      <c r="G52" s="114">
        <v>1327</v>
      </c>
      <c r="H52" s="114">
        <v>836</v>
      </c>
      <c r="I52" s="140">
        <v>1057</v>
      </c>
      <c r="J52" s="115">
        <v>52</v>
      </c>
      <c r="K52" s="116">
        <v>4.919583727530747</v>
      </c>
    </row>
    <row r="53" spans="1:11" ht="14.1" customHeight="1" x14ac:dyDescent="0.2">
      <c r="A53" s="306" t="s">
        <v>277</v>
      </c>
      <c r="B53" s="307" t="s">
        <v>278</v>
      </c>
      <c r="C53" s="308"/>
      <c r="D53" s="113">
        <v>3.2545856826778961</v>
      </c>
      <c r="E53" s="115">
        <v>456</v>
      </c>
      <c r="F53" s="114">
        <v>259</v>
      </c>
      <c r="G53" s="114">
        <v>455</v>
      </c>
      <c r="H53" s="114">
        <v>261</v>
      </c>
      <c r="I53" s="140">
        <v>333</v>
      </c>
      <c r="J53" s="115">
        <v>123</v>
      </c>
      <c r="K53" s="116">
        <v>36.936936936936938</v>
      </c>
    </row>
    <row r="54" spans="1:11" ht="14.1" customHeight="1" x14ac:dyDescent="0.2">
      <c r="A54" s="306" t="s">
        <v>279</v>
      </c>
      <c r="B54" s="307" t="s">
        <v>280</v>
      </c>
      <c r="C54" s="308"/>
      <c r="D54" s="113">
        <v>4.0396831061308971</v>
      </c>
      <c r="E54" s="115">
        <v>566</v>
      </c>
      <c r="F54" s="114">
        <v>508</v>
      </c>
      <c r="G54" s="114">
        <v>781</v>
      </c>
      <c r="H54" s="114">
        <v>502</v>
      </c>
      <c r="I54" s="140">
        <v>610</v>
      </c>
      <c r="J54" s="115">
        <v>-44</v>
      </c>
      <c r="K54" s="116">
        <v>-7.2131147540983607</v>
      </c>
    </row>
    <row r="55" spans="1:11" ht="14.1" customHeight="1" x14ac:dyDescent="0.2">
      <c r="A55" s="306">
        <v>72</v>
      </c>
      <c r="B55" s="307" t="s">
        <v>281</v>
      </c>
      <c r="C55" s="308"/>
      <c r="D55" s="113">
        <v>1.6558418385554208</v>
      </c>
      <c r="E55" s="115">
        <v>232</v>
      </c>
      <c r="F55" s="114">
        <v>127</v>
      </c>
      <c r="G55" s="114">
        <v>255</v>
      </c>
      <c r="H55" s="114">
        <v>132</v>
      </c>
      <c r="I55" s="140">
        <v>206</v>
      </c>
      <c r="J55" s="115">
        <v>26</v>
      </c>
      <c r="K55" s="116">
        <v>12.621359223300971</v>
      </c>
    </row>
    <row r="56" spans="1:11" ht="14.1" customHeight="1" x14ac:dyDescent="0.2">
      <c r="A56" s="306" t="s">
        <v>282</v>
      </c>
      <c r="B56" s="307" t="s">
        <v>283</v>
      </c>
      <c r="C56" s="308"/>
      <c r="D56" s="113">
        <v>0.5281564485047463</v>
      </c>
      <c r="E56" s="115">
        <v>74</v>
      </c>
      <c r="F56" s="114">
        <v>45</v>
      </c>
      <c r="G56" s="114">
        <v>97</v>
      </c>
      <c r="H56" s="114">
        <v>33</v>
      </c>
      <c r="I56" s="140">
        <v>84</v>
      </c>
      <c r="J56" s="115">
        <v>-10</v>
      </c>
      <c r="K56" s="116">
        <v>-11.904761904761905</v>
      </c>
    </row>
    <row r="57" spans="1:11" ht="14.1" customHeight="1" x14ac:dyDescent="0.2">
      <c r="A57" s="306" t="s">
        <v>284</v>
      </c>
      <c r="B57" s="307" t="s">
        <v>285</v>
      </c>
      <c r="C57" s="308"/>
      <c r="D57" s="113">
        <v>0.54243094711298268</v>
      </c>
      <c r="E57" s="115">
        <v>76</v>
      </c>
      <c r="F57" s="114">
        <v>52</v>
      </c>
      <c r="G57" s="114">
        <v>73</v>
      </c>
      <c r="H57" s="114">
        <v>40</v>
      </c>
      <c r="I57" s="140">
        <v>60</v>
      </c>
      <c r="J57" s="115">
        <v>16</v>
      </c>
      <c r="K57" s="116">
        <v>26.666666666666668</v>
      </c>
    </row>
    <row r="58" spans="1:11" ht="14.1" customHeight="1" x14ac:dyDescent="0.2">
      <c r="A58" s="306">
        <v>73</v>
      </c>
      <c r="B58" s="307" t="s">
        <v>286</v>
      </c>
      <c r="C58" s="308"/>
      <c r="D58" s="113">
        <v>1.5416458496895296</v>
      </c>
      <c r="E58" s="115">
        <v>216</v>
      </c>
      <c r="F58" s="114">
        <v>160</v>
      </c>
      <c r="G58" s="114">
        <v>364</v>
      </c>
      <c r="H58" s="114">
        <v>209</v>
      </c>
      <c r="I58" s="140">
        <v>189</v>
      </c>
      <c r="J58" s="115">
        <v>27</v>
      </c>
      <c r="K58" s="116">
        <v>14.285714285714286</v>
      </c>
    </row>
    <row r="59" spans="1:11" ht="14.1" customHeight="1" x14ac:dyDescent="0.2">
      <c r="A59" s="306" t="s">
        <v>287</v>
      </c>
      <c r="B59" s="307" t="s">
        <v>288</v>
      </c>
      <c r="C59" s="308"/>
      <c r="D59" s="113">
        <v>1.1633716365712654</v>
      </c>
      <c r="E59" s="115">
        <v>163</v>
      </c>
      <c r="F59" s="114">
        <v>123</v>
      </c>
      <c r="G59" s="114">
        <v>255</v>
      </c>
      <c r="H59" s="114">
        <v>147</v>
      </c>
      <c r="I59" s="140">
        <v>135</v>
      </c>
      <c r="J59" s="115">
        <v>28</v>
      </c>
      <c r="K59" s="116">
        <v>20.74074074074074</v>
      </c>
    </row>
    <row r="60" spans="1:11" ht="14.1" customHeight="1" x14ac:dyDescent="0.2">
      <c r="A60" s="306">
        <v>81</v>
      </c>
      <c r="B60" s="307" t="s">
        <v>289</v>
      </c>
      <c r="C60" s="308"/>
      <c r="D60" s="113">
        <v>8.5718364142459489</v>
      </c>
      <c r="E60" s="115">
        <v>1201</v>
      </c>
      <c r="F60" s="114">
        <v>1196</v>
      </c>
      <c r="G60" s="114">
        <v>1594</v>
      </c>
      <c r="H60" s="114">
        <v>1104</v>
      </c>
      <c r="I60" s="140">
        <v>1198</v>
      </c>
      <c r="J60" s="115">
        <v>3</v>
      </c>
      <c r="K60" s="116">
        <v>0.25041736227045075</v>
      </c>
    </row>
    <row r="61" spans="1:11" ht="14.1" customHeight="1" x14ac:dyDescent="0.2">
      <c r="A61" s="306" t="s">
        <v>290</v>
      </c>
      <c r="B61" s="307" t="s">
        <v>291</v>
      </c>
      <c r="C61" s="308"/>
      <c r="D61" s="113">
        <v>3.0618799514667048</v>
      </c>
      <c r="E61" s="115">
        <v>429</v>
      </c>
      <c r="F61" s="114">
        <v>236</v>
      </c>
      <c r="G61" s="114">
        <v>574</v>
      </c>
      <c r="H61" s="114">
        <v>283</v>
      </c>
      <c r="I61" s="140">
        <v>370</v>
      </c>
      <c r="J61" s="115">
        <v>59</v>
      </c>
      <c r="K61" s="116">
        <v>15.945945945945946</v>
      </c>
    </row>
    <row r="62" spans="1:11" ht="14.1" customHeight="1" x14ac:dyDescent="0.2">
      <c r="A62" s="306" t="s">
        <v>292</v>
      </c>
      <c r="B62" s="307" t="s">
        <v>293</v>
      </c>
      <c r="C62" s="308"/>
      <c r="D62" s="113">
        <v>2.6550567411319679</v>
      </c>
      <c r="E62" s="115">
        <v>372</v>
      </c>
      <c r="F62" s="114">
        <v>626</v>
      </c>
      <c r="G62" s="114">
        <v>657</v>
      </c>
      <c r="H62" s="114">
        <v>523</v>
      </c>
      <c r="I62" s="140">
        <v>457</v>
      </c>
      <c r="J62" s="115">
        <v>-85</v>
      </c>
      <c r="K62" s="116">
        <v>-18.599562363238512</v>
      </c>
    </row>
    <row r="63" spans="1:11" ht="14.1" customHeight="1" x14ac:dyDescent="0.2">
      <c r="A63" s="306"/>
      <c r="B63" s="307" t="s">
        <v>294</v>
      </c>
      <c r="C63" s="308"/>
      <c r="D63" s="113">
        <v>2.3481550210548856</v>
      </c>
      <c r="E63" s="115">
        <v>329</v>
      </c>
      <c r="F63" s="114">
        <v>593</v>
      </c>
      <c r="G63" s="114">
        <v>583</v>
      </c>
      <c r="H63" s="114">
        <v>463</v>
      </c>
      <c r="I63" s="140">
        <v>412</v>
      </c>
      <c r="J63" s="115">
        <v>-83</v>
      </c>
      <c r="K63" s="116">
        <v>-20.145631067961165</v>
      </c>
    </row>
    <row r="64" spans="1:11" ht="14.1" customHeight="1" x14ac:dyDescent="0.2">
      <c r="A64" s="306" t="s">
        <v>295</v>
      </c>
      <c r="B64" s="307" t="s">
        <v>296</v>
      </c>
      <c r="C64" s="308"/>
      <c r="D64" s="113">
        <v>1.2276068803083291</v>
      </c>
      <c r="E64" s="115">
        <v>172</v>
      </c>
      <c r="F64" s="114">
        <v>140</v>
      </c>
      <c r="G64" s="114">
        <v>161</v>
      </c>
      <c r="H64" s="114">
        <v>152</v>
      </c>
      <c r="I64" s="140">
        <v>185</v>
      </c>
      <c r="J64" s="115">
        <v>-13</v>
      </c>
      <c r="K64" s="116">
        <v>-7.0270270270270272</v>
      </c>
    </row>
    <row r="65" spans="1:11" ht="14.1" customHeight="1" x14ac:dyDescent="0.2">
      <c r="A65" s="306" t="s">
        <v>297</v>
      </c>
      <c r="B65" s="307" t="s">
        <v>298</v>
      </c>
      <c r="C65" s="308"/>
      <c r="D65" s="113">
        <v>0.52101919920062811</v>
      </c>
      <c r="E65" s="115">
        <v>73</v>
      </c>
      <c r="F65" s="114">
        <v>98</v>
      </c>
      <c r="G65" s="114">
        <v>60</v>
      </c>
      <c r="H65" s="114">
        <v>51</v>
      </c>
      <c r="I65" s="140">
        <v>89</v>
      </c>
      <c r="J65" s="115">
        <v>-16</v>
      </c>
      <c r="K65" s="116">
        <v>-17.977528089887642</v>
      </c>
    </row>
    <row r="66" spans="1:11" ht="14.1" customHeight="1" x14ac:dyDescent="0.2">
      <c r="A66" s="306">
        <v>82</v>
      </c>
      <c r="B66" s="307" t="s">
        <v>299</v>
      </c>
      <c r="C66" s="308"/>
      <c r="D66" s="113">
        <v>4.7105845407180071</v>
      </c>
      <c r="E66" s="115">
        <v>660</v>
      </c>
      <c r="F66" s="114">
        <v>907</v>
      </c>
      <c r="G66" s="114">
        <v>925</v>
      </c>
      <c r="H66" s="114">
        <v>847</v>
      </c>
      <c r="I66" s="140">
        <v>688</v>
      </c>
      <c r="J66" s="115">
        <v>-28</v>
      </c>
      <c r="K66" s="116">
        <v>-4.0697674418604652</v>
      </c>
    </row>
    <row r="67" spans="1:11" ht="14.1" customHeight="1" x14ac:dyDescent="0.2">
      <c r="A67" s="306" t="s">
        <v>300</v>
      </c>
      <c r="B67" s="307" t="s">
        <v>301</v>
      </c>
      <c r="C67" s="308"/>
      <c r="D67" s="113">
        <v>3.033330954250232</v>
      </c>
      <c r="E67" s="115">
        <v>425</v>
      </c>
      <c r="F67" s="114">
        <v>757</v>
      </c>
      <c r="G67" s="114">
        <v>612</v>
      </c>
      <c r="H67" s="114">
        <v>667</v>
      </c>
      <c r="I67" s="140">
        <v>508</v>
      </c>
      <c r="J67" s="115">
        <v>-83</v>
      </c>
      <c r="K67" s="116">
        <v>-16.338582677165356</v>
      </c>
    </row>
    <row r="68" spans="1:11" ht="14.1" customHeight="1" x14ac:dyDescent="0.2">
      <c r="A68" s="306" t="s">
        <v>302</v>
      </c>
      <c r="B68" s="307" t="s">
        <v>303</v>
      </c>
      <c r="C68" s="308"/>
      <c r="D68" s="113">
        <v>1.1276853900506745</v>
      </c>
      <c r="E68" s="115">
        <v>158</v>
      </c>
      <c r="F68" s="114">
        <v>100</v>
      </c>
      <c r="G68" s="114">
        <v>195</v>
      </c>
      <c r="H68" s="114">
        <v>110</v>
      </c>
      <c r="I68" s="140">
        <v>106</v>
      </c>
      <c r="J68" s="115">
        <v>52</v>
      </c>
      <c r="K68" s="116">
        <v>49.056603773584904</v>
      </c>
    </row>
    <row r="69" spans="1:11" ht="14.1" customHeight="1" x14ac:dyDescent="0.2">
      <c r="A69" s="306">
        <v>83</v>
      </c>
      <c r="B69" s="307" t="s">
        <v>304</v>
      </c>
      <c r="C69" s="308"/>
      <c r="D69" s="113">
        <v>4.5321533081150527</v>
      </c>
      <c r="E69" s="115">
        <v>635</v>
      </c>
      <c r="F69" s="114">
        <v>702</v>
      </c>
      <c r="G69" s="114">
        <v>1607</v>
      </c>
      <c r="H69" s="114">
        <v>593</v>
      </c>
      <c r="I69" s="140">
        <v>903</v>
      </c>
      <c r="J69" s="115">
        <v>-268</v>
      </c>
      <c r="K69" s="116">
        <v>-29.678848283499445</v>
      </c>
    </row>
    <row r="70" spans="1:11" ht="14.1" customHeight="1" x14ac:dyDescent="0.2">
      <c r="A70" s="306" t="s">
        <v>305</v>
      </c>
      <c r="B70" s="307" t="s">
        <v>306</v>
      </c>
      <c r="C70" s="308"/>
      <c r="D70" s="113">
        <v>3.4615659124973237</v>
      </c>
      <c r="E70" s="115">
        <v>485</v>
      </c>
      <c r="F70" s="114">
        <v>544</v>
      </c>
      <c r="G70" s="114">
        <v>1402</v>
      </c>
      <c r="H70" s="114">
        <v>420</v>
      </c>
      <c r="I70" s="140">
        <v>710</v>
      </c>
      <c r="J70" s="115">
        <v>-225</v>
      </c>
      <c r="K70" s="116">
        <v>-31.690140845070424</v>
      </c>
    </row>
    <row r="71" spans="1:11" ht="14.1" customHeight="1" x14ac:dyDescent="0.2">
      <c r="A71" s="306"/>
      <c r="B71" s="307" t="s">
        <v>307</v>
      </c>
      <c r="C71" s="308"/>
      <c r="D71" s="113">
        <v>1.6415673399471844</v>
      </c>
      <c r="E71" s="115">
        <v>230</v>
      </c>
      <c r="F71" s="114">
        <v>284</v>
      </c>
      <c r="G71" s="114">
        <v>868</v>
      </c>
      <c r="H71" s="114">
        <v>175</v>
      </c>
      <c r="I71" s="140">
        <v>405</v>
      </c>
      <c r="J71" s="115">
        <v>-175</v>
      </c>
      <c r="K71" s="116">
        <v>-43.209876543209873</v>
      </c>
    </row>
    <row r="72" spans="1:11" ht="14.1" customHeight="1" x14ac:dyDescent="0.2">
      <c r="A72" s="306">
        <v>84</v>
      </c>
      <c r="B72" s="307" t="s">
        <v>308</v>
      </c>
      <c r="C72" s="308"/>
      <c r="D72" s="113">
        <v>1.5273713510812932</v>
      </c>
      <c r="E72" s="115">
        <v>214</v>
      </c>
      <c r="F72" s="114">
        <v>218</v>
      </c>
      <c r="G72" s="114">
        <v>260</v>
      </c>
      <c r="H72" s="114">
        <v>228</v>
      </c>
      <c r="I72" s="140">
        <v>226</v>
      </c>
      <c r="J72" s="115">
        <v>-12</v>
      </c>
      <c r="K72" s="116">
        <v>-5.3097345132743365</v>
      </c>
    </row>
    <row r="73" spans="1:11" ht="14.1" customHeight="1" x14ac:dyDescent="0.2">
      <c r="A73" s="306" t="s">
        <v>309</v>
      </c>
      <c r="B73" s="307" t="s">
        <v>310</v>
      </c>
      <c r="C73" s="308"/>
      <c r="D73" s="113">
        <v>0.64235243737063741</v>
      </c>
      <c r="E73" s="115">
        <v>90</v>
      </c>
      <c r="F73" s="114">
        <v>90</v>
      </c>
      <c r="G73" s="114">
        <v>92</v>
      </c>
      <c r="H73" s="114">
        <v>106</v>
      </c>
      <c r="I73" s="140">
        <v>100</v>
      </c>
      <c r="J73" s="115">
        <v>-10</v>
      </c>
      <c r="K73" s="116">
        <v>-10</v>
      </c>
    </row>
    <row r="74" spans="1:11" ht="14.1" customHeight="1" x14ac:dyDescent="0.2">
      <c r="A74" s="306" t="s">
        <v>311</v>
      </c>
      <c r="B74" s="307" t="s">
        <v>312</v>
      </c>
      <c r="C74" s="308"/>
      <c r="D74" s="113">
        <v>0.29976447077296409</v>
      </c>
      <c r="E74" s="115">
        <v>42</v>
      </c>
      <c r="F74" s="114">
        <v>48</v>
      </c>
      <c r="G74" s="114">
        <v>80</v>
      </c>
      <c r="H74" s="114">
        <v>56</v>
      </c>
      <c r="I74" s="140">
        <v>35</v>
      </c>
      <c r="J74" s="115">
        <v>7</v>
      </c>
      <c r="K74" s="116">
        <v>20</v>
      </c>
    </row>
    <row r="75" spans="1:11" ht="14.1" customHeight="1" x14ac:dyDescent="0.2">
      <c r="A75" s="306" t="s">
        <v>313</v>
      </c>
      <c r="B75" s="307" t="s">
        <v>314</v>
      </c>
      <c r="C75" s="308"/>
      <c r="D75" s="113">
        <v>4.9960745128827352E-2</v>
      </c>
      <c r="E75" s="115">
        <v>7</v>
      </c>
      <c r="F75" s="114">
        <v>7</v>
      </c>
      <c r="G75" s="114">
        <v>9</v>
      </c>
      <c r="H75" s="114">
        <v>11</v>
      </c>
      <c r="I75" s="140">
        <v>12</v>
      </c>
      <c r="J75" s="115">
        <v>-5</v>
      </c>
      <c r="K75" s="116">
        <v>-41.666666666666664</v>
      </c>
    </row>
    <row r="76" spans="1:11" ht="14.1" customHeight="1" x14ac:dyDescent="0.2">
      <c r="A76" s="306">
        <v>91</v>
      </c>
      <c r="B76" s="307" t="s">
        <v>315</v>
      </c>
      <c r="C76" s="308"/>
      <c r="D76" s="113">
        <v>0.40682321033473701</v>
      </c>
      <c r="E76" s="115">
        <v>57</v>
      </c>
      <c r="F76" s="114">
        <v>47</v>
      </c>
      <c r="G76" s="114">
        <v>76</v>
      </c>
      <c r="H76" s="114">
        <v>39</v>
      </c>
      <c r="I76" s="140">
        <v>63</v>
      </c>
      <c r="J76" s="115">
        <v>-6</v>
      </c>
      <c r="K76" s="116">
        <v>-9.5238095238095237</v>
      </c>
    </row>
    <row r="77" spans="1:11" ht="14.1" customHeight="1" x14ac:dyDescent="0.2">
      <c r="A77" s="306">
        <v>92</v>
      </c>
      <c r="B77" s="307" t="s">
        <v>316</v>
      </c>
      <c r="C77" s="308"/>
      <c r="D77" s="113">
        <v>1.1419598886589108</v>
      </c>
      <c r="E77" s="115">
        <v>160</v>
      </c>
      <c r="F77" s="114">
        <v>92</v>
      </c>
      <c r="G77" s="114">
        <v>116</v>
      </c>
      <c r="H77" s="114">
        <v>76</v>
      </c>
      <c r="I77" s="140">
        <v>120</v>
      </c>
      <c r="J77" s="115">
        <v>40</v>
      </c>
      <c r="K77" s="116">
        <v>33.333333333333336</v>
      </c>
    </row>
    <row r="78" spans="1:11" ht="14.1" customHeight="1" x14ac:dyDescent="0.2">
      <c r="A78" s="306">
        <v>93</v>
      </c>
      <c r="B78" s="307" t="s">
        <v>317</v>
      </c>
      <c r="C78" s="308"/>
      <c r="D78" s="113">
        <v>3.5686246520590964E-2</v>
      </c>
      <c r="E78" s="115">
        <v>5</v>
      </c>
      <c r="F78" s="114">
        <v>13</v>
      </c>
      <c r="G78" s="114">
        <v>18</v>
      </c>
      <c r="H78" s="114">
        <v>9</v>
      </c>
      <c r="I78" s="140">
        <v>12</v>
      </c>
      <c r="J78" s="115">
        <v>-7</v>
      </c>
      <c r="K78" s="116">
        <v>-58.333333333333336</v>
      </c>
    </row>
    <row r="79" spans="1:11" ht="14.1" customHeight="1" x14ac:dyDescent="0.2">
      <c r="A79" s="306">
        <v>94</v>
      </c>
      <c r="B79" s="307" t="s">
        <v>318</v>
      </c>
      <c r="C79" s="308"/>
      <c r="D79" s="113">
        <v>0.30690172007708227</v>
      </c>
      <c r="E79" s="115">
        <v>43</v>
      </c>
      <c r="F79" s="114">
        <v>55</v>
      </c>
      <c r="G79" s="114">
        <v>70</v>
      </c>
      <c r="H79" s="114">
        <v>46</v>
      </c>
      <c r="I79" s="140">
        <v>40</v>
      </c>
      <c r="J79" s="115">
        <v>3</v>
      </c>
      <c r="K79" s="116">
        <v>7.5</v>
      </c>
    </row>
    <row r="80" spans="1:11" ht="14.1" customHeight="1" x14ac:dyDescent="0.2">
      <c r="A80" s="306" t="s">
        <v>319</v>
      </c>
      <c r="B80" s="307" t="s">
        <v>320</v>
      </c>
      <c r="C80" s="308"/>
      <c r="D80" s="113">
        <v>0</v>
      </c>
      <c r="E80" s="115">
        <v>0</v>
      </c>
      <c r="F80" s="114" t="s">
        <v>514</v>
      </c>
      <c r="G80" s="114" t="s">
        <v>514</v>
      </c>
      <c r="H80" s="114">
        <v>0</v>
      </c>
      <c r="I80" s="140">
        <v>3</v>
      </c>
      <c r="J80" s="115">
        <v>-3</v>
      </c>
      <c r="K80" s="116">
        <v>-100</v>
      </c>
    </row>
    <row r="81" spans="1:11" ht="14.1" customHeight="1" x14ac:dyDescent="0.2">
      <c r="A81" s="310" t="s">
        <v>321</v>
      </c>
      <c r="B81" s="311" t="s">
        <v>334</v>
      </c>
      <c r="C81" s="312"/>
      <c r="D81" s="125">
        <v>0.34972521590179145</v>
      </c>
      <c r="E81" s="143">
        <v>49</v>
      </c>
      <c r="F81" s="144">
        <v>94</v>
      </c>
      <c r="G81" s="144">
        <v>136</v>
      </c>
      <c r="H81" s="144">
        <v>51</v>
      </c>
      <c r="I81" s="145">
        <v>43</v>
      </c>
      <c r="J81" s="143">
        <v>6</v>
      </c>
      <c r="K81" s="146">
        <v>13.953488372093023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14435</v>
      </c>
      <c r="E11" s="114">
        <v>12827</v>
      </c>
      <c r="F11" s="114">
        <v>15464</v>
      </c>
      <c r="G11" s="114">
        <v>12008</v>
      </c>
      <c r="H11" s="140">
        <v>14708</v>
      </c>
      <c r="I11" s="115">
        <v>-273</v>
      </c>
      <c r="J11" s="116">
        <v>-1.856132716888768</v>
      </c>
    </row>
    <row r="12" spans="1:15" s="110" customFormat="1" ht="24.95" customHeight="1" x14ac:dyDescent="0.2">
      <c r="A12" s="193" t="s">
        <v>132</v>
      </c>
      <c r="B12" s="194" t="s">
        <v>133</v>
      </c>
      <c r="C12" s="113">
        <v>0.49878766886040871</v>
      </c>
      <c r="D12" s="115">
        <v>72</v>
      </c>
      <c r="E12" s="114">
        <v>167</v>
      </c>
      <c r="F12" s="114">
        <v>188</v>
      </c>
      <c r="G12" s="114">
        <v>100</v>
      </c>
      <c r="H12" s="140">
        <v>62</v>
      </c>
      <c r="I12" s="115">
        <v>10</v>
      </c>
      <c r="J12" s="116">
        <v>16.129032258064516</v>
      </c>
    </row>
    <row r="13" spans="1:15" s="110" customFormat="1" ht="24.95" customHeight="1" x14ac:dyDescent="0.2">
      <c r="A13" s="193" t="s">
        <v>134</v>
      </c>
      <c r="B13" s="199" t="s">
        <v>214</v>
      </c>
      <c r="C13" s="113">
        <v>1.600277104260478</v>
      </c>
      <c r="D13" s="115">
        <v>231</v>
      </c>
      <c r="E13" s="114">
        <v>748</v>
      </c>
      <c r="F13" s="114">
        <v>572</v>
      </c>
      <c r="G13" s="114">
        <v>134</v>
      </c>
      <c r="H13" s="140">
        <v>208</v>
      </c>
      <c r="I13" s="115">
        <v>23</v>
      </c>
      <c r="J13" s="116">
        <v>11.057692307692308</v>
      </c>
    </row>
    <row r="14" spans="1:15" s="287" customFormat="1" ht="24.95" customHeight="1" x14ac:dyDescent="0.2">
      <c r="A14" s="193" t="s">
        <v>215</v>
      </c>
      <c r="B14" s="199" t="s">
        <v>137</v>
      </c>
      <c r="C14" s="113">
        <v>10.564599930723935</v>
      </c>
      <c r="D14" s="115">
        <v>1525</v>
      </c>
      <c r="E14" s="114">
        <v>1137</v>
      </c>
      <c r="F14" s="114">
        <v>1412</v>
      </c>
      <c r="G14" s="114">
        <v>1307</v>
      </c>
      <c r="H14" s="140">
        <v>1946</v>
      </c>
      <c r="I14" s="115">
        <v>-421</v>
      </c>
      <c r="J14" s="116">
        <v>-21.634121274409043</v>
      </c>
      <c r="K14" s="110"/>
      <c r="L14" s="110"/>
      <c r="M14" s="110"/>
      <c r="N14" s="110"/>
      <c r="O14" s="110"/>
    </row>
    <row r="15" spans="1:15" s="110" customFormat="1" ht="24.95" customHeight="1" x14ac:dyDescent="0.2">
      <c r="A15" s="193" t="s">
        <v>216</v>
      </c>
      <c r="B15" s="199" t="s">
        <v>217</v>
      </c>
      <c r="C15" s="113">
        <v>2.3138205749913405</v>
      </c>
      <c r="D15" s="115">
        <v>334</v>
      </c>
      <c r="E15" s="114">
        <v>357</v>
      </c>
      <c r="F15" s="114">
        <v>434</v>
      </c>
      <c r="G15" s="114">
        <v>420</v>
      </c>
      <c r="H15" s="140">
        <v>451</v>
      </c>
      <c r="I15" s="115">
        <v>-117</v>
      </c>
      <c r="J15" s="116">
        <v>-25.942350332594234</v>
      </c>
    </row>
    <row r="16" spans="1:15" s="287" customFormat="1" ht="24.95" customHeight="1" x14ac:dyDescent="0.2">
      <c r="A16" s="193" t="s">
        <v>218</v>
      </c>
      <c r="B16" s="199" t="s">
        <v>141</v>
      </c>
      <c r="C16" s="113">
        <v>3.7755455490128162</v>
      </c>
      <c r="D16" s="115">
        <v>545</v>
      </c>
      <c r="E16" s="114">
        <v>492</v>
      </c>
      <c r="F16" s="114">
        <v>529</v>
      </c>
      <c r="G16" s="114">
        <v>548</v>
      </c>
      <c r="H16" s="140">
        <v>1023</v>
      </c>
      <c r="I16" s="115">
        <v>-478</v>
      </c>
      <c r="J16" s="116">
        <v>-46.72531769305963</v>
      </c>
      <c r="K16" s="110"/>
      <c r="L16" s="110"/>
      <c r="M16" s="110"/>
      <c r="N16" s="110"/>
      <c r="O16" s="110"/>
    </row>
    <row r="17" spans="1:15" s="110" customFormat="1" ht="24.95" customHeight="1" x14ac:dyDescent="0.2">
      <c r="A17" s="193" t="s">
        <v>142</v>
      </c>
      <c r="B17" s="199" t="s">
        <v>220</v>
      </c>
      <c r="C17" s="113">
        <v>4.4752338067197783</v>
      </c>
      <c r="D17" s="115">
        <v>646</v>
      </c>
      <c r="E17" s="114">
        <v>288</v>
      </c>
      <c r="F17" s="114">
        <v>449</v>
      </c>
      <c r="G17" s="114">
        <v>339</v>
      </c>
      <c r="H17" s="140">
        <v>472</v>
      </c>
      <c r="I17" s="115">
        <v>174</v>
      </c>
      <c r="J17" s="116">
        <v>36.864406779661017</v>
      </c>
    </row>
    <row r="18" spans="1:15" s="287" customFormat="1" ht="24.95" customHeight="1" x14ac:dyDescent="0.2">
      <c r="A18" s="201" t="s">
        <v>144</v>
      </c>
      <c r="B18" s="202" t="s">
        <v>145</v>
      </c>
      <c r="C18" s="113">
        <v>9.2275718739175616</v>
      </c>
      <c r="D18" s="115">
        <v>1332</v>
      </c>
      <c r="E18" s="114">
        <v>1245</v>
      </c>
      <c r="F18" s="114">
        <v>1333</v>
      </c>
      <c r="G18" s="114">
        <v>1033</v>
      </c>
      <c r="H18" s="140">
        <v>1185</v>
      </c>
      <c r="I18" s="115">
        <v>147</v>
      </c>
      <c r="J18" s="116">
        <v>12.405063291139241</v>
      </c>
      <c r="K18" s="110"/>
      <c r="L18" s="110"/>
      <c r="M18" s="110"/>
      <c r="N18" s="110"/>
      <c r="O18" s="110"/>
    </row>
    <row r="19" spans="1:15" s="110" customFormat="1" ht="24.95" customHeight="1" x14ac:dyDescent="0.2">
      <c r="A19" s="193" t="s">
        <v>146</v>
      </c>
      <c r="B19" s="199" t="s">
        <v>147</v>
      </c>
      <c r="C19" s="113">
        <v>14.82507793557326</v>
      </c>
      <c r="D19" s="115">
        <v>2140</v>
      </c>
      <c r="E19" s="114">
        <v>1665</v>
      </c>
      <c r="F19" s="114">
        <v>2253</v>
      </c>
      <c r="G19" s="114">
        <v>1672</v>
      </c>
      <c r="H19" s="140">
        <v>2295</v>
      </c>
      <c r="I19" s="115">
        <v>-155</v>
      </c>
      <c r="J19" s="116">
        <v>-6.753812636165577</v>
      </c>
    </row>
    <row r="20" spans="1:15" s="287" customFormat="1" ht="24.95" customHeight="1" x14ac:dyDescent="0.2">
      <c r="A20" s="193" t="s">
        <v>148</v>
      </c>
      <c r="B20" s="199" t="s">
        <v>149</v>
      </c>
      <c r="C20" s="113">
        <v>6.9899549705576725</v>
      </c>
      <c r="D20" s="115">
        <v>1009</v>
      </c>
      <c r="E20" s="114">
        <v>830</v>
      </c>
      <c r="F20" s="114">
        <v>1128</v>
      </c>
      <c r="G20" s="114">
        <v>786</v>
      </c>
      <c r="H20" s="140">
        <v>886</v>
      </c>
      <c r="I20" s="115">
        <v>123</v>
      </c>
      <c r="J20" s="116">
        <v>13.882618510158014</v>
      </c>
      <c r="K20" s="110"/>
      <c r="L20" s="110"/>
      <c r="M20" s="110"/>
      <c r="N20" s="110"/>
      <c r="O20" s="110"/>
    </row>
    <row r="21" spans="1:15" s="110" customFormat="1" ht="24.95" customHeight="1" x14ac:dyDescent="0.2">
      <c r="A21" s="201" t="s">
        <v>150</v>
      </c>
      <c r="B21" s="202" t="s">
        <v>151</v>
      </c>
      <c r="C21" s="113">
        <v>5.1472116383789404</v>
      </c>
      <c r="D21" s="115">
        <v>743</v>
      </c>
      <c r="E21" s="114">
        <v>680</v>
      </c>
      <c r="F21" s="114">
        <v>719</v>
      </c>
      <c r="G21" s="114">
        <v>603</v>
      </c>
      <c r="H21" s="140">
        <v>688</v>
      </c>
      <c r="I21" s="115">
        <v>55</v>
      </c>
      <c r="J21" s="116">
        <v>7.9941860465116283</v>
      </c>
    </row>
    <row r="22" spans="1:15" s="110" customFormat="1" ht="24.95" customHeight="1" x14ac:dyDescent="0.2">
      <c r="A22" s="201" t="s">
        <v>152</v>
      </c>
      <c r="B22" s="199" t="s">
        <v>153</v>
      </c>
      <c r="C22" s="113">
        <v>1.032213370280568</v>
      </c>
      <c r="D22" s="115">
        <v>149</v>
      </c>
      <c r="E22" s="114">
        <v>130</v>
      </c>
      <c r="F22" s="114">
        <v>130</v>
      </c>
      <c r="G22" s="114">
        <v>107</v>
      </c>
      <c r="H22" s="140">
        <v>112</v>
      </c>
      <c r="I22" s="115">
        <v>37</v>
      </c>
      <c r="J22" s="116">
        <v>33.035714285714285</v>
      </c>
    </row>
    <row r="23" spans="1:15" s="110" customFormat="1" ht="24.95" customHeight="1" x14ac:dyDescent="0.2">
      <c r="A23" s="193" t="s">
        <v>154</v>
      </c>
      <c r="B23" s="199" t="s">
        <v>155</v>
      </c>
      <c r="C23" s="113">
        <v>1.0391409767925182</v>
      </c>
      <c r="D23" s="115">
        <v>150</v>
      </c>
      <c r="E23" s="114">
        <v>159</v>
      </c>
      <c r="F23" s="114">
        <v>118</v>
      </c>
      <c r="G23" s="114">
        <v>84</v>
      </c>
      <c r="H23" s="140">
        <v>162</v>
      </c>
      <c r="I23" s="115">
        <v>-12</v>
      </c>
      <c r="J23" s="116">
        <v>-7.4074074074074074</v>
      </c>
    </row>
    <row r="24" spans="1:15" s="110" customFormat="1" ht="24.95" customHeight="1" x14ac:dyDescent="0.2">
      <c r="A24" s="193" t="s">
        <v>156</v>
      </c>
      <c r="B24" s="199" t="s">
        <v>221</v>
      </c>
      <c r="C24" s="113">
        <v>4.849324558365085</v>
      </c>
      <c r="D24" s="115">
        <v>700</v>
      </c>
      <c r="E24" s="114">
        <v>500</v>
      </c>
      <c r="F24" s="114">
        <v>550</v>
      </c>
      <c r="G24" s="114">
        <v>622</v>
      </c>
      <c r="H24" s="140">
        <v>759</v>
      </c>
      <c r="I24" s="115">
        <v>-59</v>
      </c>
      <c r="J24" s="116">
        <v>-7.7733860342555996</v>
      </c>
    </row>
    <row r="25" spans="1:15" s="110" customFormat="1" ht="24.95" customHeight="1" x14ac:dyDescent="0.2">
      <c r="A25" s="193" t="s">
        <v>222</v>
      </c>
      <c r="B25" s="204" t="s">
        <v>159</v>
      </c>
      <c r="C25" s="113">
        <v>8.306200207828196</v>
      </c>
      <c r="D25" s="115">
        <v>1199</v>
      </c>
      <c r="E25" s="114">
        <v>761</v>
      </c>
      <c r="F25" s="114">
        <v>926</v>
      </c>
      <c r="G25" s="114">
        <v>768</v>
      </c>
      <c r="H25" s="140">
        <v>978</v>
      </c>
      <c r="I25" s="115">
        <v>221</v>
      </c>
      <c r="J25" s="116">
        <v>22.597137014314928</v>
      </c>
    </row>
    <row r="26" spans="1:15" s="110" customFormat="1" ht="24.95" customHeight="1" x14ac:dyDescent="0.2">
      <c r="A26" s="201">
        <v>782.78300000000002</v>
      </c>
      <c r="B26" s="203" t="s">
        <v>160</v>
      </c>
      <c r="C26" s="113">
        <v>6.6643574644960166</v>
      </c>
      <c r="D26" s="115">
        <v>962</v>
      </c>
      <c r="E26" s="114">
        <v>1147</v>
      </c>
      <c r="F26" s="114">
        <v>1137</v>
      </c>
      <c r="G26" s="114">
        <v>1010</v>
      </c>
      <c r="H26" s="140">
        <v>1074</v>
      </c>
      <c r="I26" s="115">
        <v>-112</v>
      </c>
      <c r="J26" s="116">
        <v>-10.428305400372439</v>
      </c>
    </row>
    <row r="27" spans="1:15" s="110" customFormat="1" ht="24.95" customHeight="1" x14ac:dyDescent="0.2">
      <c r="A27" s="193" t="s">
        <v>161</v>
      </c>
      <c r="B27" s="199" t="s">
        <v>162</v>
      </c>
      <c r="C27" s="113">
        <v>2.5285763768617944</v>
      </c>
      <c r="D27" s="115">
        <v>365</v>
      </c>
      <c r="E27" s="114">
        <v>325</v>
      </c>
      <c r="F27" s="114">
        <v>458</v>
      </c>
      <c r="G27" s="114">
        <v>371</v>
      </c>
      <c r="H27" s="140">
        <v>420</v>
      </c>
      <c r="I27" s="115">
        <v>-55</v>
      </c>
      <c r="J27" s="116">
        <v>-13.095238095238095</v>
      </c>
    </row>
    <row r="28" spans="1:15" s="110" customFormat="1" ht="24.95" customHeight="1" x14ac:dyDescent="0.2">
      <c r="A28" s="193" t="s">
        <v>163</v>
      </c>
      <c r="B28" s="199" t="s">
        <v>164</v>
      </c>
      <c r="C28" s="113">
        <v>2.7156217526844477</v>
      </c>
      <c r="D28" s="115">
        <v>392</v>
      </c>
      <c r="E28" s="114">
        <v>275</v>
      </c>
      <c r="F28" s="114">
        <v>694</v>
      </c>
      <c r="G28" s="114">
        <v>333</v>
      </c>
      <c r="H28" s="140">
        <v>404</v>
      </c>
      <c r="I28" s="115">
        <v>-12</v>
      </c>
      <c r="J28" s="116">
        <v>-2.9702970297029703</v>
      </c>
    </row>
    <row r="29" spans="1:15" s="110" customFormat="1" ht="24.95" customHeight="1" x14ac:dyDescent="0.2">
      <c r="A29" s="193">
        <v>86</v>
      </c>
      <c r="B29" s="199" t="s">
        <v>165</v>
      </c>
      <c r="C29" s="113">
        <v>7.7519916868721861</v>
      </c>
      <c r="D29" s="115">
        <v>1119</v>
      </c>
      <c r="E29" s="114">
        <v>872</v>
      </c>
      <c r="F29" s="114">
        <v>1048</v>
      </c>
      <c r="G29" s="114">
        <v>924</v>
      </c>
      <c r="H29" s="140">
        <v>1068</v>
      </c>
      <c r="I29" s="115">
        <v>51</v>
      </c>
      <c r="J29" s="116">
        <v>4.7752808988764048</v>
      </c>
    </row>
    <row r="30" spans="1:15" s="110" customFormat="1" ht="24.95" customHeight="1" x14ac:dyDescent="0.2">
      <c r="A30" s="193">
        <v>87.88</v>
      </c>
      <c r="B30" s="204" t="s">
        <v>166</v>
      </c>
      <c r="C30" s="113">
        <v>9.0613093176307586</v>
      </c>
      <c r="D30" s="115">
        <v>1308</v>
      </c>
      <c r="E30" s="114">
        <v>1303</v>
      </c>
      <c r="F30" s="114">
        <v>1771</v>
      </c>
      <c r="G30" s="114">
        <v>1327</v>
      </c>
      <c r="H30" s="140">
        <v>1616</v>
      </c>
      <c r="I30" s="115">
        <v>-308</v>
      </c>
      <c r="J30" s="116">
        <v>-19.059405940594058</v>
      </c>
    </row>
    <row r="31" spans="1:15" s="110" customFormat="1" ht="24.95" customHeight="1" x14ac:dyDescent="0.2">
      <c r="A31" s="193" t="s">
        <v>167</v>
      </c>
      <c r="B31" s="199" t="s">
        <v>168</v>
      </c>
      <c r="C31" s="113">
        <v>7.1977831659161762</v>
      </c>
      <c r="D31" s="115">
        <v>1039</v>
      </c>
      <c r="E31" s="114">
        <v>883</v>
      </c>
      <c r="F31" s="114">
        <v>1027</v>
      </c>
      <c r="G31" s="114">
        <v>827</v>
      </c>
      <c r="H31" s="140">
        <v>845</v>
      </c>
      <c r="I31" s="115">
        <v>194</v>
      </c>
      <c r="J31" s="116">
        <v>22.958579881656803</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0.49878766886040871</v>
      </c>
      <c r="D34" s="115">
        <v>72</v>
      </c>
      <c r="E34" s="114">
        <v>167</v>
      </c>
      <c r="F34" s="114">
        <v>188</v>
      </c>
      <c r="G34" s="114">
        <v>100</v>
      </c>
      <c r="H34" s="140">
        <v>62</v>
      </c>
      <c r="I34" s="115">
        <v>10</v>
      </c>
      <c r="J34" s="116">
        <v>16.129032258064516</v>
      </c>
    </row>
    <row r="35" spans="1:10" s="110" customFormat="1" ht="24.95" customHeight="1" x14ac:dyDescent="0.2">
      <c r="A35" s="292" t="s">
        <v>171</v>
      </c>
      <c r="B35" s="293" t="s">
        <v>172</v>
      </c>
      <c r="C35" s="113">
        <v>21.392448908901976</v>
      </c>
      <c r="D35" s="115">
        <v>3088</v>
      </c>
      <c r="E35" s="114">
        <v>3130</v>
      </c>
      <c r="F35" s="114">
        <v>3317</v>
      </c>
      <c r="G35" s="114">
        <v>2474</v>
      </c>
      <c r="H35" s="140">
        <v>3339</v>
      </c>
      <c r="I35" s="115">
        <v>-251</v>
      </c>
      <c r="J35" s="116">
        <v>-7.5172207247678946</v>
      </c>
    </row>
    <row r="36" spans="1:10" s="110" customFormat="1" ht="24.95" customHeight="1" x14ac:dyDescent="0.2">
      <c r="A36" s="294" t="s">
        <v>173</v>
      </c>
      <c r="B36" s="295" t="s">
        <v>174</v>
      </c>
      <c r="C36" s="125">
        <v>78.108763422237615</v>
      </c>
      <c r="D36" s="143">
        <v>11275</v>
      </c>
      <c r="E36" s="144">
        <v>9530</v>
      </c>
      <c r="F36" s="144">
        <v>11959</v>
      </c>
      <c r="G36" s="144">
        <v>9434</v>
      </c>
      <c r="H36" s="145">
        <v>11307</v>
      </c>
      <c r="I36" s="143">
        <v>-32</v>
      </c>
      <c r="J36" s="146">
        <v>-0.28301052445387814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14435</v>
      </c>
      <c r="F11" s="264">
        <v>12827</v>
      </c>
      <c r="G11" s="264">
        <v>15464</v>
      </c>
      <c r="H11" s="264">
        <v>12008</v>
      </c>
      <c r="I11" s="265">
        <v>14708</v>
      </c>
      <c r="J11" s="263">
        <v>-273</v>
      </c>
      <c r="K11" s="266">
        <v>-1.856132716888768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26.276411499826811</v>
      </c>
      <c r="E13" s="115">
        <v>3793</v>
      </c>
      <c r="F13" s="114">
        <v>3730</v>
      </c>
      <c r="G13" s="114">
        <v>4134</v>
      </c>
      <c r="H13" s="114">
        <v>3404</v>
      </c>
      <c r="I13" s="140">
        <v>3926</v>
      </c>
      <c r="J13" s="115">
        <v>-133</v>
      </c>
      <c r="K13" s="116">
        <v>-3.3876719307182883</v>
      </c>
    </row>
    <row r="14" spans="1:17" ht="15.95" customHeight="1" x14ac:dyDescent="0.2">
      <c r="A14" s="306" t="s">
        <v>230</v>
      </c>
      <c r="B14" s="307"/>
      <c r="C14" s="308"/>
      <c r="D14" s="113">
        <v>58.739175614825079</v>
      </c>
      <c r="E14" s="115">
        <v>8479</v>
      </c>
      <c r="F14" s="114">
        <v>7228</v>
      </c>
      <c r="G14" s="114">
        <v>9117</v>
      </c>
      <c r="H14" s="114">
        <v>6973</v>
      </c>
      <c r="I14" s="140">
        <v>8683</v>
      </c>
      <c r="J14" s="115">
        <v>-204</v>
      </c>
      <c r="K14" s="116">
        <v>-2.3494184037774963</v>
      </c>
    </row>
    <row r="15" spans="1:17" ht="15.95" customHeight="1" x14ac:dyDescent="0.2">
      <c r="A15" s="306" t="s">
        <v>231</v>
      </c>
      <c r="B15" s="307"/>
      <c r="C15" s="308"/>
      <c r="D15" s="113">
        <v>6.7336335296155179</v>
      </c>
      <c r="E15" s="115">
        <v>972</v>
      </c>
      <c r="F15" s="114">
        <v>873</v>
      </c>
      <c r="G15" s="114">
        <v>813</v>
      </c>
      <c r="H15" s="114">
        <v>729</v>
      </c>
      <c r="I15" s="140">
        <v>937</v>
      </c>
      <c r="J15" s="115">
        <v>35</v>
      </c>
      <c r="K15" s="116">
        <v>3.7353255069370332</v>
      </c>
    </row>
    <row r="16" spans="1:17" ht="15.95" customHeight="1" x14ac:dyDescent="0.2">
      <c r="A16" s="306" t="s">
        <v>232</v>
      </c>
      <c r="B16" s="307"/>
      <c r="C16" s="308"/>
      <c r="D16" s="113">
        <v>7.9875303082784894</v>
      </c>
      <c r="E16" s="115">
        <v>1153</v>
      </c>
      <c r="F16" s="114">
        <v>939</v>
      </c>
      <c r="G16" s="114">
        <v>1300</v>
      </c>
      <c r="H16" s="114">
        <v>829</v>
      </c>
      <c r="I16" s="140">
        <v>1097</v>
      </c>
      <c r="J16" s="115">
        <v>56</v>
      </c>
      <c r="K16" s="116">
        <v>5.104831358249772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0.51264288188430895</v>
      </c>
      <c r="E18" s="115">
        <v>74</v>
      </c>
      <c r="F18" s="114">
        <v>157</v>
      </c>
      <c r="G18" s="114">
        <v>166</v>
      </c>
      <c r="H18" s="114">
        <v>101</v>
      </c>
      <c r="I18" s="140">
        <v>60</v>
      </c>
      <c r="J18" s="115">
        <v>14</v>
      </c>
      <c r="K18" s="116">
        <v>23.333333333333332</v>
      </c>
    </row>
    <row r="19" spans="1:11" ht="14.1" customHeight="1" x14ac:dyDescent="0.2">
      <c r="A19" s="306" t="s">
        <v>235</v>
      </c>
      <c r="B19" s="307" t="s">
        <v>236</v>
      </c>
      <c r="C19" s="308"/>
      <c r="D19" s="113">
        <v>0.27017665396605473</v>
      </c>
      <c r="E19" s="115">
        <v>39</v>
      </c>
      <c r="F19" s="114">
        <v>137</v>
      </c>
      <c r="G19" s="114">
        <v>132</v>
      </c>
      <c r="H19" s="114">
        <v>72</v>
      </c>
      <c r="I19" s="140">
        <v>36</v>
      </c>
      <c r="J19" s="115">
        <v>3</v>
      </c>
      <c r="K19" s="116">
        <v>8.3333333333333339</v>
      </c>
    </row>
    <row r="20" spans="1:11" ht="14.1" customHeight="1" x14ac:dyDescent="0.2">
      <c r="A20" s="306">
        <v>12</v>
      </c>
      <c r="B20" s="307" t="s">
        <v>237</v>
      </c>
      <c r="C20" s="308"/>
      <c r="D20" s="113">
        <v>1.4409421544856251</v>
      </c>
      <c r="E20" s="115">
        <v>208</v>
      </c>
      <c r="F20" s="114">
        <v>164</v>
      </c>
      <c r="G20" s="114">
        <v>183</v>
      </c>
      <c r="H20" s="114">
        <v>140</v>
      </c>
      <c r="I20" s="140">
        <v>175</v>
      </c>
      <c r="J20" s="115">
        <v>33</v>
      </c>
      <c r="K20" s="116">
        <v>18.857142857142858</v>
      </c>
    </row>
    <row r="21" spans="1:11" ht="14.1" customHeight="1" x14ac:dyDescent="0.2">
      <c r="A21" s="306">
        <v>21</v>
      </c>
      <c r="B21" s="307" t="s">
        <v>238</v>
      </c>
      <c r="C21" s="308"/>
      <c r="D21" s="113">
        <v>0.72047107724281256</v>
      </c>
      <c r="E21" s="115">
        <v>104</v>
      </c>
      <c r="F21" s="114">
        <v>44</v>
      </c>
      <c r="G21" s="114">
        <v>37</v>
      </c>
      <c r="H21" s="114">
        <v>46</v>
      </c>
      <c r="I21" s="140">
        <v>50</v>
      </c>
      <c r="J21" s="115">
        <v>54</v>
      </c>
      <c r="K21" s="116">
        <v>108</v>
      </c>
    </row>
    <row r="22" spans="1:11" ht="14.1" customHeight="1" x14ac:dyDescent="0.2">
      <c r="A22" s="306">
        <v>22</v>
      </c>
      <c r="B22" s="307" t="s">
        <v>239</v>
      </c>
      <c r="C22" s="308"/>
      <c r="D22" s="113">
        <v>0.69276065119501218</v>
      </c>
      <c r="E22" s="115">
        <v>100</v>
      </c>
      <c r="F22" s="114">
        <v>99</v>
      </c>
      <c r="G22" s="114">
        <v>161</v>
      </c>
      <c r="H22" s="114">
        <v>100</v>
      </c>
      <c r="I22" s="140">
        <v>129</v>
      </c>
      <c r="J22" s="115">
        <v>-29</v>
      </c>
      <c r="K22" s="116">
        <v>-22.480620155038761</v>
      </c>
    </row>
    <row r="23" spans="1:11" ht="14.1" customHeight="1" x14ac:dyDescent="0.2">
      <c r="A23" s="306">
        <v>23</v>
      </c>
      <c r="B23" s="307" t="s">
        <v>240</v>
      </c>
      <c r="C23" s="308"/>
      <c r="D23" s="113">
        <v>0.64426740561136131</v>
      </c>
      <c r="E23" s="115">
        <v>93</v>
      </c>
      <c r="F23" s="114">
        <v>71</v>
      </c>
      <c r="G23" s="114">
        <v>68</v>
      </c>
      <c r="H23" s="114">
        <v>70</v>
      </c>
      <c r="I23" s="140">
        <v>77</v>
      </c>
      <c r="J23" s="115">
        <v>16</v>
      </c>
      <c r="K23" s="116">
        <v>20.779220779220779</v>
      </c>
    </row>
    <row r="24" spans="1:11" ht="14.1" customHeight="1" x14ac:dyDescent="0.2">
      <c r="A24" s="306">
        <v>24</v>
      </c>
      <c r="B24" s="307" t="s">
        <v>241</v>
      </c>
      <c r="C24" s="308"/>
      <c r="D24" s="113">
        <v>3.1312781434014547</v>
      </c>
      <c r="E24" s="115">
        <v>452</v>
      </c>
      <c r="F24" s="114">
        <v>499</v>
      </c>
      <c r="G24" s="114">
        <v>464</v>
      </c>
      <c r="H24" s="114">
        <v>485</v>
      </c>
      <c r="I24" s="140">
        <v>696</v>
      </c>
      <c r="J24" s="115">
        <v>-244</v>
      </c>
      <c r="K24" s="116">
        <v>-35.057471264367813</v>
      </c>
    </row>
    <row r="25" spans="1:11" ht="14.1" customHeight="1" x14ac:dyDescent="0.2">
      <c r="A25" s="306">
        <v>25</v>
      </c>
      <c r="B25" s="307" t="s">
        <v>242</v>
      </c>
      <c r="C25" s="308"/>
      <c r="D25" s="113">
        <v>3.5330793210945619</v>
      </c>
      <c r="E25" s="115">
        <v>510</v>
      </c>
      <c r="F25" s="114">
        <v>400</v>
      </c>
      <c r="G25" s="114">
        <v>485</v>
      </c>
      <c r="H25" s="114">
        <v>375</v>
      </c>
      <c r="I25" s="140">
        <v>668</v>
      </c>
      <c r="J25" s="115">
        <v>-158</v>
      </c>
      <c r="K25" s="116">
        <v>-23.652694610778443</v>
      </c>
    </row>
    <row r="26" spans="1:11" ht="14.1" customHeight="1" x14ac:dyDescent="0.2">
      <c r="A26" s="306">
        <v>26</v>
      </c>
      <c r="B26" s="307" t="s">
        <v>243</v>
      </c>
      <c r="C26" s="308"/>
      <c r="D26" s="113">
        <v>3.0412192587461031</v>
      </c>
      <c r="E26" s="115">
        <v>439</v>
      </c>
      <c r="F26" s="114">
        <v>582</v>
      </c>
      <c r="G26" s="114">
        <v>627</v>
      </c>
      <c r="H26" s="114">
        <v>375</v>
      </c>
      <c r="I26" s="140">
        <v>463</v>
      </c>
      <c r="J26" s="115">
        <v>-24</v>
      </c>
      <c r="K26" s="116">
        <v>-5.1835853131749463</v>
      </c>
    </row>
    <row r="27" spans="1:11" ht="14.1" customHeight="1" x14ac:dyDescent="0.2">
      <c r="A27" s="306">
        <v>27</v>
      </c>
      <c r="B27" s="307" t="s">
        <v>244</v>
      </c>
      <c r="C27" s="308"/>
      <c r="D27" s="113">
        <v>1.2608243851749221</v>
      </c>
      <c r="E27" s="115">
        <v>182</v>
      </c>
      <c r="F27" s="114">
        <v>166</v>
      </c>
      <c r="G27" s="114">
        <v>170</v>
      </c>
      <c r="H27" s="114">
        <v>163</v>
      </c>
      <c r="I27" s="140">
        <v>205</v>
      </c>
      <c r="J27" s="115">
        <v>-23</v>
      </c>
      <c r="K27" s="116">
        <v>-11.219512195121951</v>
      </c>
    </row>
    <row r="28" spans="1:11" ht="14.1" customHeight="1" x14ac:dyDescent="0.2">
      <c r="A28" s="306">
        <v>28</v>
      </c>
      <c r="B28" s="307" t="s">
        <v>245</v>
      </c>
      <c r="C28" s="308"/>
      <c r="D28" s="113">
        <v>0.34638032559750609</v>
      </c>
      <c r="E28" s="115">
        <v>50</v>
      </c>
      <c r="F28" s="114">
        <v>36</v>
      </c>
      <c r="G28" s="114">
        <v>27</v>
      </c>
      <c r="H28" s="114">
        <v>33</v>
      </c>
      <c r="I28" s="140">
        <v>27</v>
      </c>
      <c r="J28" s="115">
        <v>23</v>
      </c>
      <c r="K28" s="116">
        <v>85.18518518518519</v>
      </c>
    </row>
    <row r="29" spans="1:11" ht="14.1" customHeight="1" x14ac:dyDescent="0.2">
      <c r="A29" s="306">
        <v>29</v>
      </c>
      <c r="B29" s="307" t="s">
        <v>246</v>
      </c>
      <c r="C29" s="308"/>
      <c r="D29" s="113">
        <v>2.8749567024593001</v>
      </c>
      <c r="E29" s="115">
        <v>415</v>
      </c>
      <c r="F29" s="114">
        <v>396</v>
      </c>
      <c r="G29" s="114">
        <v>453</v>
      </c>
      <c r="H29" s="114">
        <v>375</v>
      </c>
      <c r="I29" s="140">
        <v>422</v>
      </c>
      <c r="J29" s="115">
        <v>-7</v>
      </c>
      <c r="K29" s="116">
        <v>-1.6587677725118484</v>
      </c>
    </row>
    <row r="30" spans="1:11" ht="14.1" customHeight="1" x14ac:dyDescent="0.2">
      <c r="A30" s="306" t="s">
        <v>247</v>
      </c>
      <c r="B30" s="307" t="s">
        <v>248</v>
      </c>
      <c r="C30" s="308"/>
      <c r="D30" s="113">
        <v>0.92829927260131628</v>
      </c>
      <c r="E30" s="115">
        <v>134</v>
      </c>
      <c r="F30" s="114">
        <v>192</v>
      </c>
      <c r="G30" s="114">
        <v>186</v>
      </c>
      <c r="H30" s="114">
        <v>134</v>
      </c>
      <c r="I30" s="140" t="s">
        <v>514</v>
      </c>
      <c r="J30" s="115" t="s">
        <v>514</v>
      </c>
      <c r="K30" s="116" t="s">
        <v>514</v>
      </c>
    </row>
    <row r="31" spans="1:11" ht="14.1" customHeight="1" x14ac:dyDescent="0.2">
      <c r="A31" s="306" t="s">
        <v>249</v>
      </c>
      <c r="B31" s="307" t="s">
        <v>250</v>
      </c>
      <c r="C31" s="308"/>
      <c r="D31" s="113">
        <v>1.946657429857984</v>
      </c>
      <c r="E31" s="115">
        <v>281</v>
      </c>
      <c r="F31" s="114">
        <v>204</v>
      </c>
      <c r="G31" s="114">
        <v>264</v>
      </c>
      <c r="H31" s="114">
        <v>235</v>
      </c>
      <c r="I31" s="140">
        <v>272</v>
      </c>
      <c r="J31" s="115">
        <v>9</v>
      </c>
      <c r="K31" s="116">
        <v>3.3088235294117645</v>
      </c>
    </row>
    <row r="32" spans="1:11" ht="14.1" customHeight="1" x14ac:dyDescent="0.2">
      <c r="A32" s="306">
        <v>31</v>
      </c>
      <c r="B32" s="307" t="s">
        <v>251</v>
      </c>
      <c r="C32" s="308"/>
      <c r="D32" s="113">
        <v>0.50571527537235883</v>
      </c>
      <c r="E32" s="115">
        <v>73</v>
      </c>
      <c r="F32" s="114">
        <v>118</v>
      </c>
      <c r="G32" s="114">
        <v>76</v>
      </c>
      <c r="H32" s="114">
        <v>62</v>
      </c>
      <c r="I32" s="140">
        <v>71</v>
      </c>
      <c r="J32" s="115">
        <v>2</v>
      </c>
      <c r="K32" s="116">
        <v>2.816901408450704</v>
      </c>
    </row>
    <row r="33" spans="1:11" ht="14.1" customHeight="1" x14ac:dyDescent="0.2">
      <c r="A33" s="306">
        <v>32</v>
      </c>
      <c r="B33" s="307" t="s">
        <v>252</v>
      </c>
      <c r="C33" s="308"/>
      <c r="D33" s="113">
        <v>4.1149982680983719</v>
      </c>
      <c r="E33" s="115">
        <v>594</v>
      </c>
      <c r="F33" s="114">
        <v>603</v>
      </c>
      <c r="G33" s="114">
        <v>552</v>
      </c>
      <c r="H33" s="114">
        <v>479</v>
      </c>
      <c r="I33" s="140">
        <v>450</v>
      </c>
      <c r="J33" s="115">
        <v>144</v>
      </c>
      <c r="K33" s="116">
        <v>32</v>
      </c>
    </row>
    <row r="34" spans="1:11" ht="14.1" customHeight="1" x14ac:dyDescent="0.2">
      <c r="A34" s="306">
        <v>33</v>
      </c>
      <c r="B34" s="307" t="s">
        <v>253</v>
      </c>
      <c r="C34" s="308"/>
      <c r="D34" s="113">
        <v>1.6418427433321787</v>
      </c>
      <c r="E34" s="115">
        <v>237</v>
      </c>
      <c r="F34" s="114">
        <v>256</v>
      </c>
      <c r="G34" s="114">
        <v>288</v>
      </c>
      <c r="H34" s="114">
        <v>182</v>
      </c>
      <c r="I34" s="140">
        <v>293</v>
      </c>
      <c r="J34" s="115">
        <v>-56</v>
      </c>
      <c r="K34" s="116">
        <v>-19.112627986348123</v>
      </c>
    </row>
    <row r="35" spans="1:11" ht="14.1" customHeight="1" x14ac:dyDescent="0.2">
      <c r="A35" s="306">
        <v>34</v>
      </c>
      <c r="B35" s="307" t="s">
        <v>254</v>
      </c>
      <c r="C35" s="308"/>
      <c r="D35" s="113">
        <v>2.5355039833737445</v>
      </c>
      <c r="E35" s="115">
        <v>366</v>
      </c>
      <c r="F35" s="114">
        <v>323</v>
      </c>
      <c r="G35" s="114">
        <v>374</v>
      </c>
      <c r="H35" s="114">
        <v>344</v>
      </c>
      <c r="I35" s="140">
        <v>399</v>
      </c>
      <c r="J35" s="115">
        <v>-33</v>
      </c>
      <c r="K35" s="116">
        <v>-8.2706766917293226</v>
      </c>
    </row>
    <row r="36" spans="1:11" ht="14.1" customHeight="1" x14ac:dyDescent="0.2">
      <c r="A36" s="306">
        <v>41</v>
      </c>
      <c r="B36" s="307" t="s">
        <v>255</v>
      </c>
      <c r="C36" s="308"/>
      <c r="D36" s="113">
        <v>1.8219605126428819</v>
      </c>
      <c r="E36" s="115">
        <v>263</v>
      </c>
      <c r="F36" s="114">
        <v>120</v>
      </c>
      <c r="G36" s="114">
        <v>234</v>
      </c>
      <c r="H36" s="114">
        <v>174</v>
      </c>
      <c r="I36" s="140">
        <v>260</v>
      </c>
      <c r="J36" s="115">
        <v>3</v>
      </c>
      <c r="K36" s="116">
        <v>1.1538461538461537</v>
      </c>
    </row>
    <row r="37" spans="1:11" ht="14.1" customHeight="1" x14ac:dyDescent="0.2">
      <c r="A37" s="306">
        <v>42</v>
      </c>
      <c r="B37" s="307" t="s">
        <v>256</v>
      </c>
      <c r="C37" s="308"/>
      <c r="D37" s="113">
        <v>9.6986491167301694E-2</v>
      </c>
      <c r="E37" s="115">
        <v>14</v>
      </c>
      <c r="F37" s="114" t="s">
        <v>514</v>
      </c>
      <c r="G37" s="114" t="s">
        <v>514</v>
      </c>
      <c r="H37" s="114">
        <v>5</v>
      </c>
      <c r="I37" s="140">
        <v>13</v>
      </c>
      <c r="J37" s="115">
        <v>1</v>
      </c>
      <c r="K37" s="116">
        <v>7.6923076923076925</v>
      </c>
    </row>
    <row r="38" spans="1:11" ht="14.1" customHeight="1" x14ac:dyDescent="0.2">
      <c r="A38" s="306">
        <v>43</v>
      </c>
      <c r="B38" s="307" t="s">
        <v>257</v>
      </c>
      <c r="C38" s="308"/>
      <c r="D38" s="113">
        <v>0.62348458607551094</v>
      </c>
      <c r="E38" s="115">
        <v>90</v>
      </c>
      <c r="F38" s="114">
        <v>66</v>
      </c>
      <c r="G38" s="114">
        <v>81</v>
      </c>
      <c r="H38" s="114">
        <v>70</v>
      </c>
      <c r="I38" s="140">
        <v>76</v>
      </c>
      <c r="J38" s="115">
        <v>14</v>
      </c>
      <c r="K38" s="116">
        <v>18.421052631578949</v>
      </c>
    </row>
    <row r="39" spans="1:11" ht="14.1" customHeight="1" x14ac:dyDescent="0.2">
      <c r="A39" s="306">
        <v>51</v>
      </c>
      <c r="B39" s="307" t="s">
        <v>258</v>
      </c>
      <c r="C39" s="308"/>
      <c r="D39" s="113">
        <v>12.019397298233461</v>
      </c>
      <c r="E39" s="115">
        <v>1735</v>
      </c>
      <c r="F39" s="114">
        <v>1614</v>
      </c>
      <c r="G39" s="114">
        <v>1785</v>
      </c>
      <c r="H39" s="114">
        <v>1510</v>
      </c>
      <c r="I39" s="140">
        <v>1527</v>
      </c>
      <c r="J39" s="115">
        <v>208</v>
      </c>
      <c r="K39" s="116">
        <v>13.621480026195155</v>
      </c>
    </row>
    <row r="40" spans="1:11" ht="14.1" customHeight="1" x14ac:dyDescent="0.2">
      <c r="A40" s="306" t="s">
        <v>259</v>
      </c>
      <c r="B40" s="307" t="s">
        <v>260</v>
      </c>
      <c r="C40" s="308"/>
      <c r="D40" s="113">
        <v>11.195012123311395</v>
      </c>
      <c r="E40" s="115">
        <v>1616</v>
      </c>
      <c r="F40" s="114">
        <v>1446</v>
      </c>
      <c r="G40" s="114">
        <v>1698</v>
      </c>
      <c r="H40" s="114">
        <v>1431</v>
      </c>
      <c r="I40" s="140">
        <v>1412</v>
      </c>
      <c r="J40" s="115">
        <v>204</v>
      </c>
      <c r="K40" s="116">
        <v>14.447592067988669</v>
      </c>
    </row>
    <row r="41" spans="1:11" ht="14.1" customHeight="1" x14ac:dyDescent="0.2">
      <c r="A41" s="306"/>
      <c r="B41" s="307" t="s">
        <v>261</v>
      </c>
      <c r="C41" s="308"/>
      <c r="D41" s="113">
        <v>10.585382750259786</v>
      </c>
      <c r="E41" s="115">
        <v>1528</v>
      </c>
      <c r="F41" s="114">
        <v>1346</v>
      </c>
      <c r="G41" s="114">
        <v>1438</v>
      </c>
      <c r="H41" s="114">
        <v>1326</v>
      </c>
      <c r="I41" s="140">
        <v>1315</v>
      </c>
      <c r="J41" s="115">
        <v>213</v>
      </c>
      <c r="K41" s="116">
        <v>16.197718631178706</v>
      </c>
    </row>
    <row r="42" spans="1:11" ht="14.1" customHeight="1" x14ac:dyDescent="0.2">
      <c r="A42" s="306">
        <v>52</v>
      </c>
      <c r="B42" s="307" t="s">
        <v>262</v>
      </c>
      <c r="C42" s="308"/>
      <c r="D42" s="113">
        <v>5.9092483546934531</v>
      </c>
      <c r="E42" s="115">
        <v>853</v>
      </c>
      <c r="F42" s="114">
        <v>669</v>
      </c>
      <c r="G42" s="114">
        <v>740</v>
      </c>
      <c r="H42" s="114">
        <v>623</v>
      </c>
      <c r="I42" s="140">
        <v>800</v>
      </c>
      <c r="J42" s="115">
        <v>53</v>
      </c>
      <c r="K42" s="116">
        <v>6.625</v>
      </c>
    </row>
    <row r="43" spans="1:11" ht="14.1" customHeight="1" x14ac:dyDescent="0.2">
      <c r="A43" s="306" t="s">
        <v>263</v>
      </c>
      <c r="B43" s="307" t="s">
        <v>264</v>
      </c>
      <c r="C43" s="308"/>
      <c r="D43" s="113">
        <v>5.4173882923449952</v>
      </c>
      <c r="E43" s="115">
        <v>782</v>
      </c>
      <c r="F43" s="114">
        <v>596</v>
      </c>
      <c r="G43" s="114">
        <v>662</v>
      </c>
      <c r="H43" s="114">
        <v>565</v>
      </c>
      <c r="I43" s="140">
        <v>688</v>
      </c>
      <c r="J43" s="115">
        <v>94</v>
      </c>
      <c r="K43" s="116">
        <v>13.662790697674419</v>
      </c>
    </row>
    <row r="44" spans="1:11" ht="14.1" customHeight="1" x14ac:dyDescent="0.2">
      <c r="A44" s="306">
        <v>53</v>
      </c>
      <c r="B44" s="307" t="s">
        <v>265</v>
      </c>
      <c r="C44" s="308"/>
      <c r="D44" s="113">
        <v>1.0114305507447177</v>
      </c>
      <c r="E44" s="115">
        <v>146</v>
      </c>
      <c r="F44" s="114">
        <v>182</v>
      </c>
      <c r="G44" s="114">
        <v>222</v>
      </c>
      <c r="H44" s="114">
        <v>128</v>
      </c>
      <c r="I44" s="140">
        <v>171</v>
      </c>
      <c r="J44" s="115">
        <v>-25</v>
      </c>
      <c r="K44" s="116">
        <v>-14.619883040935672</v>
      </c>
    </row>
    <row r="45" spans="1:11" ht="14.1" customHeight="1" x14ac:dyDescent="0.2">
      <c r="A45" s="306" t="s">
        <v>266</v>
      </c>
      <c r="B45" s="307" t="s">
        <v>267</v>
      </c>
      <c r="C45" s="308"/>
      <c r="D45" s="113">
        <v>0.99064773120886729</v>
      </c>
      <c r="E45" s="115">
        <v>143</v>
      </c>
      <c r="F45" s="114">
        <v>176</v>
      </c>
      <c r="G45" s="114">
        <v>213</v>
      </c>
      <c r="H45" s="114">
        <v>119</v>
      </c>
      <c r="I45" s="140">
        <v>167</v>
      </c>
      <c r="J45" s="115">
        <v>-24</v>
      </c>
      <c r="K45" s="116">
        <v>-14.37125748502994</v>
      </c>
    </row>
    <row r="46" spans="1:11" ht="14.1" customHeight="1" x14ac:dyDescent="0.2">
      <c r="A46" s="306">
        <v>54</v>
      </c>
      <c r="B46" s="307" t="s">
        <v>268</v>
      </c>
      <c r="C46" s="308"/>
      <c r="D46" s="113">
        <v>3.7270523034291654</v>
      </c>
      <c r="E46" s="115">
        <v>538</v>
      </c>
      <c r="F46" s="114">
        <v>465</v>
      </c>
      <c r="G46" s="114">
        <v>515</v>
      </c>
      <c r="H46" s="114">
        <v>443</v>
      </c>
      <c r="I46" s="140">
        <v>575</v>
      </c>
      <c r="J46" s="115">
        <v>-37</v>
      </c>
      <c r="K46" s="116">
        <v>-6.4347826086956523</v>
      </c>
    </row>
    <row r="47" spans="1:11" ht="14.1" customHeight="1" x14ac:dyDescent="0.2">
      <c r="A47" s="306">
        <v>61</v>
      </c>
      <c r="B47" s="307" t="s">
        <v>269</v>
      </c>
      <c r="C47" s="308"/>
      <c r="D47" s="113">
        <v>1.6349151368202286</v>
      </c>
      <c r="E47" s="115">
        <v>236</v>
      </c>
      <c r="F47" s="114">
        <v>170</v>
      </c>
      <c r="G47" s="114">
        <v>178</v>
      </c>
      <c r="H47" s="114">
        <v>181</v>
      </c>
      <c r="I47" s="140">
        <v>267</v>
      </c>
      <c r="J47" s="115">
        <v>-31</v>
      </c>
      <c r="K47" s="116">
        <v>-11.610486891385769</v>
      </c>
    </row>
    <row r="48" spans="1:11" ht="14.1" customHeight="1" x14ac:dyDescent="0.2">
      <c r="A48" s="306">
        <v>62</v>
      </c>
      <c r="B48" s="307" t="s">
        <v>270</v>
      </c>
      <c r="C48" s="308"/>
      <c r="D48" s="113">
        <v>8.5625216487703497</v>
      </c>
      <c r="E48" s="115">
        <v>1236</v>
      </c>
      <c r="F48" s="114">
        <v>1064</v>
      </c>
      <c r="G48" s="114">
        <v>1444</v>
      </c>
      <c r="H48" s="114">
        <v>1028</v>
      </c>
      <c r="I48" s="140">
        <v>1355</v>
      </c>
      <c r="J48" s="115">
        <v>-119</v>
      </c>
      <c r="K48" s="116">
        <v>-8.782287822878228</v>
      </c>
    </row>
    <row r="49" spans="1:11" ht="14.1" customHeight="1" x14ac:dyDescent="0.2">
      <c r="A49" s="306">
        <v>63</v>
      </c>
      <c r="B49" s="307" t="s">
        <v>271</v>
      </c>
      <c r="C49" s="308"/>
      <c r="D49" s="113">
        <v>3.5122965015587115</v>
      </c>
      <c r="E49" s="115">
        <v>507</v>
      </c>
      <c r="F49" s="114">
        <v>475</v>
      </c>
      <c r="G49" s="114">
        <v>497</v>
      </c>
      <c r="H49" s="114">
        <v>418</v>
      </c>
      <c r="I49" s="140">
        <v>496</v>
      </c>
      <c r="J49" s="115">
        <v>11</v>
      </c>
      <c r="K49" s="116">
        <v>2.217741935483871</v>
      </c>
    </row>
    <row r="50" spans="1:11" ht="14.1" customHeight="1" x14ac:dyDescent="0.2">
      <c r="A50" s="306" t="s">
        <v>272</v>
      </c>
      <c r="B50" s="307" t="s">
        <v>273</v>
      </c>
      <c r="C50" s="308"/>
      <c r="D50" s="113">
        <v>0.35330793210945616</v>
      </c>
      <c r="E50" s="115">
        <v>51</v>
      </c>
      <c r="F50" s="114">
        <v>36</v>
      </c>
      <c r="G50" s="114">
        <v>55</v>
      </c>
      <c r="H50" s="114">
        <v>47</v>
      </c>
      <c r="I50" s="140">
        <v>45</v>
      </c>
      <c r="J50" s="115">
        <v>6</v>
      </c>
      <c r="K50" s="116">
        <v>13.333333333333334</v>
      </c>
    </row>
    <row r="51" spans="1:11" ht="14.1" customHeight="1" x14ac:dyDescent="0.2">
      <c r="A51" s="306" t="s">
        <v>274</v>
      </c>
      <c r="B51" s="307" t="s">
        <v>275</v>
      </c>
      <c r="C51" s="308"/>
      <c r="D51" s="113">
        <v>2.7779702112919984</v>
      </c>
      <c r="E51" s="115">
        <v>401</v>
      </c>
      <c r="F51" s="114">
        <v>380</v>
      </c>
      <c r="G51" s="114">
        <v>399</v>
      </c>
      <c r="H51" s="114">
        <v>340</v>
      </c>
      <c r="I51" s="140">
        <v>415</v>
      </c>
      <c r="J51" s="115">
        <v>-14</v>
      </c>
      <c r="K51" s="116">
        <v>-3.3734939759036147</v>
      </c>
    </row>
    <row r="52" spans="1:11" ht="14.1" customHeight="1" x14ac:dyDescent="0.2">
      <c r="A52" s="306">
        <v>71</v>
      </c>
      <c r="B52" s="307" t="s">
        <v>276</v>
      </c>
      <c r="C52" s="308"/>
      <c r="D52" s="113">
        <v>8.57637686179425</v>
      </c>
      <c r="E52" s="115">
        <v>1238</v>
      </c>
      <c r="F52" s="114">
        <v>866</v>
      </c>
      <c r="G52" s="114">
        <v>1119</v>
      </c>
      <c r="H52" s="114">
        <v>809</v>
      </c>
      <c r="I52" s="140">
        <v>1183</v>
      </c>
      <c r="J52" s="115">
        <v>55</v>
      </c>
      <c r="K52" s="116">
        <v>4.6491969568892646</v>
      </c>
    </row>
    <row r="53" spans="1:11" ht="14.1" customHeight="1" x14ac:dyDescent="0.2">
      <c r="A53" s="306" t="s">
        <v>277</v>
      </c>
      <c r="B53" s="307" t="s">
        <v>278</v>
      </c>
      <c r="C53" s="308"/>
      <c r="D53" s="113">
        <v>3.5192241080706617</v>
      </c>
      <c r="E53" s="115">
        <v>508</v>
      </c>
      <c r="F53" s="114">
        <v>242</v>
      </c>
      <c r="G53" s="114">
        <v>374</v>
      </c>
      <c r="H53" s="114">
        <v>232</v>
      </c>
      <c r="I53" s="140">
        <v>342</v>
      </c>
      <c r="J53" s="115">
        <v>166</v>
      </c>
      <c r="K53" s="116">
        <v>48.538011695906434</v>
      </c>
    </row>
    <row r="54" spans="1:11" ht="14.1" customHeight="1" x14ac:dyDescent="0.2">
      <c r="A54" s="306" t="s">
        <v>279</v>
      </c>
      <c r="B54" s="307" t="s">
        <v>280</v>
      </c>
      <c r="C54" s="308"/>
      <c r="D54" s="113">
        <v>4.2604780048493245</v>
      </c>
      <c r="E54" s="115">
        <v>615</v>
      </c>
      <c r="F54" s="114">
        <v>540</v>
      </c>
      <c r="G54" s="114">
        <v>625</v>
      </c>
      <c r="H54" s="114">
        <v>504</v>
      </c>
      <c r="I54" s="140">
        <v>721</v>
      </c>
      <c r="J54" s="115">
        <v>-106</v>
      </c>
      <c r="K54" s="116">
        <v>-14.701803051317615</v>
      </c>
    </row>
    <row r="55" spans="1:11" ht="14.1" customHeight="1" x14ac:dyDescent="0.2">
      <c r="A55" s="306">
        <v>72</v>
      </c>
      <c r="B55" s="307" t="s">
        <v>281</v>
      </c>
      <c r="C55" s="308"/>
      <c r="D55" s="113">
        <v>1.7803948735711812</v>
      </c>
      <c r="E55" s="115">
        <v>257</v>
      </c>
      <c r="F55" s="114">
        <v>235</v>
      </c>
      <c r="G55" s="114">
        <v>216</v>
      </c>
      <c r="H55" s="114">
        <v>192</v>
      </c>
      <c r="I55" s="140">
        <v>256</v>
      </c>
      <c r="J55" s="115">
        <v>1</v>
      </c>
      <c r="K55" s="116">
        <v>0.390625</v>
      </c>
    </row>
    <row r="56" spans="1:11" ht="14.1" customHeight="1" x14ac:dyDescent="0.2">
      <c r="A56" s="306" t="s">
        <v>282</v>
      </c>
      <c r="B56" s="307" t="s">
        <v>283</v>
      </c>
      <c r="C56" s="308"/>
      <c r="D56" s="113">
        <v>0.74125389677866294</v>
      </c>
      <c r="E56" s="115">
        <v>107</v>
      </c>
      <c r="F56" s="114">
        <v>129</v>
      </c>
      <c r="G56" s="114">
        <v>99</v>
      </c>
      <c r="H56" s="114">
        <v>63</v>
      </c>
      <c r="I56" s="140">
        <v>126</v>
      </c>
      <c r="J56" s="115">
        <v>-19</v>
      </c>
      <c r="K56" s="116">
        <v>-15.079365079365079</v>
      </c>
    </row>
    <row r="57" spans="1:11" ht="14.1" customHeight="1" x14ac:dyDescent="0.2">
      <c r="A57" s="306" t="s">
        <v>284</v>
      </c>
      <c r="B57" s="307" t="s">
        <v>285</v>
      </c>
      <c r="C57" s="308"/>
      <c r="D57" s="113">
        <v>0.47800484932455839</v>
      </c>
      <c r="E57" s="115">
        <v>69</v>
      </c>
      <c r="F57" s="114">
        <v>58</v>
      </c>
      <c r="G57" s="114">
        <v>77</v>
      </c>
      <c r="H57" s="114">
        <v>58</v>
      </c>
      <c r="I57" s="140">
        <v>69</v>
      </c>
      <c r="J57" s="115">
        <v>0</v>
      </c>
      <c r="K57" s="116">
        <v>0</v>
      </c>
    </row>
    <row r="58" spans="1:11" ht="14.1" customHeight="1" x14ac:dyDescent="0.2">
      <c r="A58" s="306">
        <v>73</v>
      </c>
      <c r="B58" s="307" t="s">
        <v>286</v>
      </c>
      <c r="C58" s="308"/>
      <c r="D58" s="113">
        <v>1.7388292344994805</v>
      </c>
      <c r="E58" s="115">
        <v>251</v>
      </c>
      <c r="F58" s="114">
        <v>167</v>
      </c>
      <c r="G58" s="114">
        <v>210</v>
      </c>
      <c r="H58" s="114">
        <v>237</v>
      </c>
      <c r="I58" s="140">
        <v>227</v>
      </c>
      <c r="J58" s="115">
        <v>24</v>
      </c>
      <c r="K58" s="116">
        <v>10.572687224669604</v>
      </c>
    </row>
    <row r="59" spans="1:11" ht="14.1" customHeight="1" x14ac:dyDescent="0.2">
      <c r="A59" s="306" t="s">
        <v>287</v>
      </c>
      <c r="B59" s="307" t="s">
        <v>288</v>
      </c>
      <c r="C59" s="308"/>
      <c r="D59" s="113">
        <v>1.253896778662972</v>
      </c>
      <c r="E59" s="115">
        <v>181</v>
      </c>
      <c r="F59" s="114">
        <v>121</v>
      </c>
      <c r="G59" s="114">
        <v>148</v>
      </c>
      <c r="H59" s="114">
        <v>160</v>
      </c>
      <c r="I59" s="140">
        <v>179</v>
      </c>
      <c r="J59" s="115">
        <v>2</v>
      </c>
      <c r="K59" s="116">
        <v>1.1173184357541899</v>
      </c>
    </row>
    <row r="60" spans="1:11" ht="14.1" customHeight="1" x14ac:dyDescent="0.2">
      <c r="A60" s="306">
        <v>81</v>
      </c>
      <c r="B60" s="307" t="s">
        <v>289</v>
      </c>
      <c r="C60" s="308"/>
      <c r="D60" s="113">
        <v>8.9089019743678559</v>
      </c>
      <c r="E60" s="115">
        <v>1286</v>
      </c>
      <c r="F60" s="114">
        <v>1067</v>
      </c>
      <c r="G60" s="114">
        <v>1260</v>
      </c>
      <c r="H60" s="114">
        <v>1114</v>
      </c>
      <c r="I60" s="140">
        <v>1234</v>
      </c>
      <c r="J60" s="115">
        <v>52</v>
      </c>
      <c r="K60" s="116">
        <v>4.2139384116693677</v>
      </c>
    </row>
    <row r="61" spans="1:11" ht="14.1" customHeight="1" x14ac:dyDescent="0.2">
      <c r="A61" s="306" t="s">
        <v>290</v>
      </c>
      <c r="B61" s="307" t="s">
        <v>291</v>
      </c>
      <c r="C61" s="308"/>
      <c r="D61" s="113">
        <v>3.0204364392102527</v>
      </c>
      <c r="E61" s="115">
        <v>436</v>
      </c>
      <c r="F61" s="114">
        <v>285</v>
      </c>
      <c r="G61" s="114">
        <v>376</v>
      </c>
      <c r="H61" s="114">
        <v>328</v>
      </c>
      <c r="I61" s="140">
        <v>378</v>
      </c>
      <c r="J61" s="115">
        <v>58</v>
      </c>
      <c r="K61" s="116">
        <v>15.343915343915343</v>
      </c>
    </row>
    <row r="62" spans="1:11" ht="14.1" customHeight="1" x14ac:dyDescent="0.2">
      <c r="A62" s="306" t="s">
        <v>292</v>
      </c>
      <c r="B62" s="307" t="s">
        <v>293</v>
      </c>
      <c r="C62" s="308"/>
      <c r="D62" s="113">
        <v>3.2282646345687565</v>
      </c>
      <c r="E62" s="115">
        <v>466</v>
      </c>
      <c r="F62" s="114">
        <v>497</v>
      </c>
      <c r="G62" s="114">
        <v>532</v>
      </c>
      <c r="H62" s="114">
        <v>495</v>
      </c>
      <c r="I62" s="140">
        <v>499</v>
      </c>
      <c r="J62" s="115">
        <v>-33</v>
      </c>
      <c r="K62" s="116">
        <v>-6.6132264529058116</v>
      </c>
    </row>
    <row r="63" spans="1:11" ht="14.1" customHeight="1" x14ac:dyDescent="0.2">
      <c r="A63" s="306"/>
      <c r="B63" s="307" t="s">
        <v>294</v>
      </c>
      <c r="C63" s="308"/>
      <c r="D63" s="113">
        <v>2.9442327675788014</v>
      </c>
      <c r="E63" s="115">
        <v>425</v>
      </c>
      <c r="F63" s="114">
        <v>451</v>
      </c>
      <c r="G63" s="114">
        <v>470</v>
      </c>
      <c r="H63" s="114">
        <v>447</v>
      </c>
      <c r="I63" s="140">
        <v>442</v>
      </c>
      <c r="J63" s="115">
        <v>-17</v>
      </c>
      <c r="K63" s="116">
        <v>-3.8461538461538463</v>
      </c>
    </row>
    <row r="64" spans="1:11" ht="14.1" customHeight="1" x14ac:dyDescent="0.2">
      <c r="A64" s="306" t="s">
        <v>295</v>
      </c>
      <c r="B64" s="307" t="s">
        <v>296</v>
      </c>
      <c r="C64" s="308"/>
      <c r="D64" s="113">
        <v>1.2054035330793211</v>
      </c>
      <c r="E64" s="115">
        <v>174</v>
      </c>
      <c r="F64" s="114">
        <v>135</v>
      </c>
      <c r="G64" s="114">
        <v>150</v>
      </c>
      <c r="H64" s="114">
        <v>140</v>
      </c>
      <c r="I64" s="140">
        <v>154</v>
      </c>
      <c r="J64" s="115">
        <v>20</v>
      </c>
      <c r="K64" s="116">
        <v>12.987012987012987</v>
      </c>
    </row>
    <row r="65" spans="1:11" ht="14.1" customHeight="1" x14ac:dyDescent="0.2">
      <c r="A65" s="306" t="s">
        <v>297</v>
      </c>
      <c r="B65" s="307" t="s">
        <v>298</v>
      </c>
      <c r="C65" s="308"/>
      <c r="D65" s="113">
        <v>0.43643921025285765</v>
      </c>
      <c r="E65" s="115">
        <v>63</v>
      </c>
      <c r="F65" s="114">
        <v>74</v>
      </c>
      <c r="G65" s="114">
        <v>66</v>
      </c>
      <c r="H65" s="114">
        <v>72</v>
      </c>
      <c r="I65" s="140">
        <v>101</v>
      </c>
      <c r="J65" s="115">
        <v>-38</v>
      </c>
      <c r="K65" s="116">
        <v>-37.623762376237622</v>
      </c>
    </row>
    <row r="66" spans="1:11" ht="14.1" customHeight="1" x14ac:dyDescent="0.2">
      <c r="A66" s="306">
        <v>82</v>
      </c>
      <c r="B66" s="307" t="s">
        <v>299</v>
      </c>
      <c r="C66" s="308"/>
      <c r="D66" s="113">
        <v>5.1610668514028406</v>
      </c>
      <c r="E66" s="115">
        <v>745</v>
      </c>
      <c r="F66" s="114">
        <v>742</v>
      </c>
      <c r="G66" s="114">
        <v>795</v>
      </c>
      <c r="H66" s="114">
        <v>748</v>
      </c>
      <c r="I66" s="140">
        <v>694</v>
      </c>
      <c r="J66" s="115">
        <v>51</v>
      </c>
      <c r="K66" s="116">
        <v>7.3487031700288181</v>
      </c>
    </row>
    <row r="67" spans="1:11" ht="14.1" customHeight="1" x14ac:dyDescent="0.2">
      <c r="A67" s="306" t="s">
        <v>300</v>
      </c>
      <c r="B67" s="307" t="s">
        <v>301</v>
      </c>
      <c r="C67" s="308"/>
      <c r="D67" s="113">
        <v>3.3391063387599584</v>
      </c>
      <c r="E67" s="115">
        <v>482</v>
      </c>
      <c r="F67" s="114">
        <v>605</v>
      </c>
      <c r="G67" s="114">
        <v>545</v>
      </c>
      <c r="H67" s="114">
        <v>569</v>
      </c>
      <c r="I67" s="140">
        <v>499</v>
      </c>
      <c r="J67" s="115">
        <v>-17</v>
      </c>
      <c r="K67" s="116">
        <v>-3.4068136272545089</v>
      </c>
    </row>
    <row r="68" spans="1:11" ht="14.1" customHeight="1" x14ac:dyDescent="0.2">
      <c r="A68" s="306" t="s">
        <v>302</v>
      </c>
      <c r="B68" s="307" t="s">
        <v>303</v>
      </c>
      <c r="C68" s="308"/>
      <c r="D68" s="113">
        <v>1.253896778662972</v>
      </c>
      <c r="E68" s="115">
        <v>181</v>
      </c>
      <c r="F68" s="114">
        <v>83</v>
      </c>
      <c r="G68" s="114">
        <v>166</v>
      </c>
      <c r="H68" s="114">
        <v>111</v>
      </c>
      <c r="I68" s="140">
        <v>121</v>
      </c>
      <c r="J68" s="115">
        <v>60</v>
      </c>
      <c r="K68" s="116">
        <v>49.586776859504134</v>
      </c>
    </row>
    <row r="69" spans="1:11" ht="14.1" customHeight="1" x14ac:dyDescent="0.2">
      <c r="A69" s="306">
        <v>83</v>
      </c>
      <c r="B69" s="307" t="s">
        <v>304</v>
      </c>
      <c r="C69" s="308"/>
      <c r="D69" s="113">
        <v>4.5167994457914791</v>
      </c>
      <c r="E69" s="115">
        <v>652</v>
      </c>
      <c r="F69" s="114">
        <v>536</v>
      </c>
      <c r="G69" s="114">
        <v>1338</v>
      </c>
      <c r="H69" s="114">
        <v>555</v>
      </c>
      <c r="I69" s="140">
        <v>907</v>
      </c>
      <c r="J69" s="115">
        <v>-255</v>
      </c>
      <c r="K69" s="116">
        <v>-28.114663726571113</v>
      </c>
    </row>
    <row r="70" spans="1:11" ht="14.1" customHeight="1" x14ac:dyDescent="0.2">
      <c r="A70" s="306" t="s">
        <v>305</v>
      </c>
      <c r="B70" s="307" t="s">
        <v>306</v>
      </c>
      <c r="C70" s="308"/>
      <c r="D70" s="113">
        <v>3.6300658122618636</v>
      </c>
      <c r="E70" s="115">
        <v>524</v>
      </c>
      <c r="F70" s="114">
        <v>384</v>
      </c>
      <c r="G70" s="114">
        <v>1155</v>
      </c>
      <c r="H70" s="114">
        <v>415</v>
      </c>
      <c r="I70" s="140">
        <v>717</v>
      </c>
      <c r="J70" s="115">
        <v>-193</v>
      </c>
      <c r="K70" s="116">
        <v>-26.917712691771268</v>
      </c>
    </row>
    <row r="71" spans="1:11" ht="14.1" customHeight="1" x14ac:dyDescent="0.2">
      <c r="A71" s="306"/>
      <c r="B71" s="307" t="s">
        <v>307</v>
      </c>
      <c r="C71" s="308"/>
      <c r="D71" s="113">
        <v>1.8011776931070316</v>
      </c>
      <c r="E71" s="115">
        <v>260</v>
      </c>
      <c r="F71" s="114">
        <v>200</v>
      </c>
      <c r="G71" s="114">
        <v>721</v>
      </c>
      <c r="H71" s="114">
        <v>222</v>
      </c>
      <c r="I71" s="140">
        <v>441</v>
      </c>
      <c r="J71" s="115">
        <v>-181</v>
      </c>
      <c r="K71" s="116">
        <v>-41.043083900226755</v>
      </c>
    </row>
    <row r="72" spans="1:11" ht="14.1" customHeight="1" x14ac:dyDescent="0.2">
      <c r="A72" s="306">
        <v>84</v>
      </c>
      <c r="B72" s="307" t="s">
        <v>308</v>
      </c>
      <c r="C72" s="308"/>
      <c r="D72" s="113">
        <v>1.4617249740214755</v>
      </c>
      <c r="E72" s="115">
        <v>211</v>
      </c>
      <c r="F72" s="114">
        <v>180</v>
      </c>
      <c r="G72" s="114">
        <v>303</v>
      </c>
      <c r="H72" s="114">
        <v>175</v>
      </c>
      <c r="I72" s="140">
        <v>158</v>
      </c>
      <c r="J72" s="115">
        <v>53</v>
      </c>
      <c r="K72" s="116">
        <v>33.544303797468352</v>
      </c>
    </row>
    <row r="73" spans="1:11" ht="14.1" customHeight="1" x14ac:dyDescent="0.2">
      <c r="A73" s="306" t="s">
        <v>309</v>
      </c>
      <c r="B73" s="307" t="s">
        <v>310</v>
      </c>
      <c r="C73" s="308"/>
      <c r="D73" s="113">
        <v>0.60270176653966057</v>
      </c>
      <c r="E73" s="115">
        <v>87</v>
      </c>
      <c r="F73" s="114">
        <v>64</v>
      </c>
      <c r="G73" s="114">
        <v>160</v>
      </c>
      <c r="H73" s="114">
        <v>79</v>
      </c>
      <c r="I73" s="140">
        <v>67</v>
      </c>
      <c r="J73" s="115">
        <v>20</v>
      </c>
      <c r="K73" s="116">
        <v>29.850746268656717</v>
      </c>
    </row>
    <row r="74" spans="1:11" ht="14.1" customHeight="1" x14ac:dyDescent="0.2">
      <c r="A74" s="306" t="s">
        <v>311</v>
      </c>
      <c r="B74" s="307" t="s">
        <v>312</v>
      </c>
      <c r="C74" s="308"/>
      <c r="D74" s="113">
        <v>0.28403186698995497</v>
      </c>
      <c r="E74" s="115">
        <v>41</v>
      </c>
      <c r="F74" s="114">
        <v>44</v>
      </c>
      <c r="G74" s="114">
        <v>69</v>
      </c>
      <c r="H74" s="114">
        <v>46</v>
      </c>
      <c r="I74" s="140">
        <v>26</v>
      </c>
      <c r="J74" s="115">
        <v>15</v>
      </c>
      <c r="K74" s="116">
        <v>57.692307692307693</v>
      </c>
    </row>
    <row r="75" spans="1:11" ht="14.1" customHeight="1" x14ac:dyDescent="0.2">
      <c r="A75" s="306" t="s">
        <v>313</v>
      </c>
      <c r="B75" s="307" t="s">
        <v>314</v>
      </c>
      <c r="C75" s="308"/>
      <c r="D75" s="113">
        <v>6.9276065119501212E-2</v>
      </c>
      <c r="E75" s="115">
        <v>10</v>
      </c>
      <c r="F75" s="114">
        <v>7</v>
      </c>
      <c r="G75" s="114">
        <v>8</v>
      </c>
      <c r="H75" s="114" t="s">
        <v>514</v>
      </c>
      <c r="I75" s="140">
        <v>7</v>
      </c>
      <c r="J75" s="115">
        <v>3</v>
      </c>
      <c r="K75" s="116">
        <v>42.857142857142854</v>
      </c>
    </row>
    <row r="76" spans="1:11" ht="14.1" customHeight="1" x14ac:dyDescent="0.2">
      <c r="A76" s="306">
        <v>91</v>
      </c>
      <c r="B76" s="307" t="s">
        <v>315</v>
      </c>
      <c r="C76" s="308"/>
      <c r="D76" s="113">
        <v>0.31174229303775547</v>
      </c>
      <c r="E76" s="115">
        <v>45</v>
      </c>
      <c r="F76" s="114">
        <v>38</v>
      </c>
      <c r="G76" s="114">
        <v>77</v>
      </c>
      <c r="H76" s="114">
        <v>33</v>
      </c>
      <c r="I76" s="140">
        <v>80</v>
      </c>
      <c r="J76" s="115">
        <v>-35</v>
      </c>
      <c r="K76" s="116">
        <v>-43.75</v>
      </c>
    </row>
    <row r="77" spans="1:11" ht="14.1" customHeight="1" x14ac:dyDescent="0.2">
      <c r="A77" s="306">
        <v>92</v>
      </c>
      <c r="B77" s="307" t="s">
        <v>316</v>
      </c>
      <c r="C77" s="308"/>
      <c r="D77" s="113">
        <v>0.90058884655351579</v>
      </c>
      <c r="E77" s="115">
        <v>130</v>
      </c>
      <c r="F77" s="114">
        <v>122</v>
      </c>
      <c r="G77" s="114">
        <v>131</v>
      </c>
      <c r="H77" s="114">
        <v>115</v>
      </c>
      <c r="I77" s="140">
        <v>120</v>
      </c>
      <c r="J77" s="115">
        <v>10</v>
      </c>
      <c r="K77" s="116">
        <v>8.3333333333333339</v>
      </c>
    </row>
    <row r="78" spans="1:11" ht="14.1" customHeight="1" x14ac:dyDescent="0.2">
      <c r="A78" s="306">
        <v>93</v>
      </c>
      <c r="B78" s="307" t="s">
        <v>317</v>
      </c>
      <c r="C78" s="308"/>
      <c r="D78" s="113" t="s">
        <v>514</v>
      </c>
      <c r="E78" s="115" t="s">
        <v>514</v>
      </c>
      <c r="F78" s="114">
        <v>14</v>
      </c>
      <c r="G78" s="114">
        <v>19</v>
      </c>
      <c r="H78" s="114">
        <v>9</v>
      </c>
      <c r="I78" s="140" t="s">
        <v>514</v>
      </c>
      <c r="J78" s="115" t="s">
        <v>514</v>
      </c>
      <c r="K78" s="116" t="s">
        <v>514</v>
      </c>
    </row>
    <row r="79" spans="1:11" ht="14.1" customHeight="1" x14ac:dyDescent="0.2">
      <c r="A79" s="306">
        <v>94</v>
      </c>
      <c r="B79" s="307" t="s">
        <v>318</v>
      </c>
      <c r="C79" s="308"/>
      <c r="D79" s="113">
        <v>0.40872878420505715</v>
      </c>
      <c r="E79" s="115">
        <v>59</v>
      </c>
      <c r="F79" s="114">
        <v>52</v>
      </c>
      <c r="G79" s="114">
        <v>58</v>
      </c>
      <c r="H79" s="114">
        <v>38</v>
      </c>
      <c r="I79" s="140">
        <v>48</v>
      </c>
      <c r="J79" s="115">
        <v>11</v>
      </c>
      <c r="K79" s="116">
        <v>22.916666666666668</v>
      </c>
    </row>
    <row r="80" spans="1:11" ht="14.1" customHeight="1" x14ac:dyDescent="0.2">
      <c r="A80" s="306" t="s">
        <v>319</v>
      </c>
      <c r="B80" s="307" t="s">
        <v>320</v>
      </c>
      <c r="C80" s="308"/>
      <c r="D80" s="113" t="s">
        <v>514</v>
      </c>
      <c r="E80" s="115" t="s">
        <v>514</v>
      </c>
      <c r="F80" s="114" t="s">
        <v>514</v>
      </c>
      <c r="G80" s="114" t="s">
        <v>514</v>
      </c>
      <c r="H80" s="114">
        <v>0</v>
      </c>
      <c r="I80" s="140" t="s">
        <v>514</v>
      </c>
      <c r="J80" s="115" t="s">
        <v>514</v>
      </c>
      <c r="K80" s="116" t="s">
        <v>514</v>
      </c>
    </row>
    <row r="81" spans="1:11" ht="14.1" customHeight="1" x14ac:dyDescent="0.2">
      <c r="A81" s="310" t="s">
        <v>321</v>
      </c>
      <c r="B81" s="311" t="s">
        <v>334</v>
      </c>
      <c r="C81" s="312"/>
      <c r="D81" s="125">
        <v>0.2632490474541046</v>
      </c>
      <c r="E81" s="143">
        <v>38</v>
      </c>
      <c r="F81" s="144">
        <v>57</v>
      </c>
      <c r="G81" s="144">
        <v>100</v>
      </c>
      <c r="H81" s="144">
        <v>73</v>
      </c>
      <c r="I81" s="145">
        <v>65</v>
      </c>
      <c r="J81" s="143">
        <v>-27</v>
      </c>
      <c r="K81" s="146">
        <v>-41.53846153846154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146333</v>
      </c>
      <c r="C10" s="114">
        <v>78721</v>
      </c>
      <c r="D10" s="114">
        <v>67612</v>
      </c>
      <c r="E10" s="114">
        <v>111173</v>
      </c>
      <c r="F10" s="114">
        <v>32576</v>
      </c>
      <c r="G10" s="114">
        <v>17923</v>
      </c>
      <c r="H10" s="114">
        <v>39355</v>
      </c>
      <c r="I10" s="115">
        <v>52071</v>
      </c>
      <c r="J10" s="114">
        <v>41666</v>
      </c>
      <c r="K10" s="114">
        <v>10405</v>
      </c>
      <c r="L10" s="423">
        <v>10322</v>
      </c>
      <c r="M10" s="424">
        <v>11020</v>
      </c>
    </row>
    <row r="11" spans="1:13" ht="11.1" customHeight="1" x14ac:dyDescent="0.2">
      <c r="A11" s="422" t="s">
        <v>388</v>
      </c>
      <c r="B11" s="115">
        <v>146866</v>
      </c>
      <c r="C11" s="114">
        <v>79549</v>
      </c>
      <c r="D11" s="114">
        <v>67317</v>
      </c>
      <c r="E11" s="114">
        <v>111627</v>
      </c>
      <c r="F11" s="114">
        <v>32749</v>
      </c>
      <c r="G11" s="114">
        <v>17275</v>
      </c>
      <c r="H11" s="114">
        <v>40040</v>
      </c>
      <c r="I11" s="115">
        <v>52986</v>
      </c>
      <c r="J11" s="114">
        <v>42441</v>
      </c>
      <c r="K11" s="114">
        <v>10545</v>
      </c>
      <c r="L11" s="423">
        <v>9379</v>
      </c>
      <c r="M11" s="424">
        <v>9231</v>
      </c>
    </row>
    <row r="12" spans="1:13" ht="11.1" customHeight="1" x14ac:dyDescent="0.2">
      <c r="A12" s="422" t="s">
        <v>389</v>
      </c>
      <c r="B12" s="115">
        <v>150025</v>
      </c>
      <c r="C12" s="114">
        <v>81469</v>
      </c>
      <c r="D12" s="114">
        <v>68556</v>
      </c>
      <c r="E12" s="114">
        <v>114404</v>
      </c>
      <c r="F12" s="114">
        <v>33139</v>
      </c>
      <c r="G12" s="114">
        <v>19329</v>
      </c>
      <c r="H12" s="114">
        <v>40724</v>
      </c>
      <c r="I12" s="115">
        <v>52901</v>
      </c>
      <c r="J12" s="114">
        <v>41911</v>
      </c>
      <c r="K12" s="114">
        <v>10990</v>
      </c>
      <c r="L12" s="423">
        <v>14823</v>
      </c>
      <c r="M12" s="424">
        <v>12168</v>
      </c>
    </row>
    <row r="13" spans="1:13" s="110" customFormat="1" ht="11.1" customHeight="1" x14ac:dyDescent="0.2">
      <c r="A13" s="422" t="s">
        <v>390</v>
      </c>
      <c r="B13" s="115">
        <v>149597</v>
      </c>
      <c r="C13" s="114">
        <v>80721</v>
      </c>
      <c r="D13" s="114">
        <v>68876</v>
      </c>
      <c r="E13" s="114">
        <v>113223</v>
      </c>
      <c r="F13" s="114">
        <v>33847</v>
      </c>
      <c r="G13" s="114">
        <v>18941</v>
      </c>
      <c r="H13" s="114">
        <v>41065</v>
      </c>
      <c r="I13" s="115">
        <v>52456</v>
      </c>
      <c r="J13" s="114">
        <v>41542</v>
      </c>
      <c r="K13" s="114">
        <v>10914</v>
      </c>
      <c r="L13" s="423">
        <v>8999</v>
      </c>
      <c r="M13" s="424">
        <v>9724</v>
      </c>
    </row>
    <row r="14" spans="1:13" ht="15" customHeight="1" x14ac:dyDescent="0.2">
      <c r="A14" s="422" t="s">
        <v>391</v>
      </c>
      <c r="B14" s="115">
        <v>149193</v>
      </c>
      <c r="C14" s="114">
        <v>80525</v>
      </c>
      <c r="D14" s="114">
        <v>68668</v>
      </c>
      <c r="E14" s="114">
        <v>110154</v>
      </c>
      <c r="F14" s="114">
        <v>36870</v>
      </c>
      <c r="G14" s="114">
        <v>18081</v>
      </c>
      <c r="H14" s="114">
        <v>41573</v>
      </c>
      <c r="I14" s="115">
        <v>52012</v>
      </c>
      <c r="J14" s="114">
        <v>41216</v>
      </c>
      <c r="K14" s="114">
        <v>10796</v>
      </c>
      <c r="L14" s="423">
        <v>10622</v>
      </c>
      <c r="M14" s="424">
        <v>11273</v>
      </c>
    </row>
    <row r="15" spans="1:13" ht="11.1" customHeight="1" x14ac:dyDescent="0.2">
      <c r="A15" s="422" t="s">
        <v>388</v>
      </c>
      <c r="B15" s="115">
        <v>150075</v>
      </c>
      <c r="C15" s="114">
        <v>81466</v>
      </c>
      <c r="D15" s="114">
        <v>68609</v>
      </c>
      <c r="E15" s="114">
        <v>110430</v>
      </c>
      <c r="F15" s="114">
        <v>37569</v>
      </c>
      <c r="G15" s="114">
        <v>17464</v>
      </c>
      <c r="H15" s="114">
        <v>42340</v>
      </c>
      <c r="I15" s="115">
        <v>52750</v>
      </c>
      <c r="J15" s="114">
        <v>41879</v>
      </c>
      <c r="K15" s="114">
        <v>10871</v>
      </c>
      <c r="L15" s="423">
        <v>9643</v>
      </c>
      <c r="M15" s="424">
        <v>9219</v>
      </c>
    </row>
    <row r="16" spans="1:13" ht="11.1" customHeight="1" x14ac:dyDescent="0.2">
      <c r="A16" s="422" t="s">
        <v>389</v>
      </c>
      <c r="B16" s="115">
        <v>153625</v>
      </c>
      <c r="C16" s="114">
        <v>83338</v>
      </c>
      <c r="D16" s="114">
        <v>70287</v>
      </c>
      <c r="E16" s="114">
        <v>113206</v>
      </c>
      <c r="F16" s="114">
        <v>38299</v>
      </c>
      <c r="G16" s="114">
        <v>19670</v>
      </c>
      <c r="H16" s="114">
        <v>43164</v>
      </c>
      <c r="I16" s="115">
        <v>52616</v>
      </c>
      <c r="J16" s="114">
        <v>41377</v>
      </c>
      <c r="K16" s="114">
        <v>11239</v>
      </c>
      <c r="L16" s="423">
        <v>17607</v>
      </c>
      <c r="M16" s="424">
        <v>14778</v>
      </c>
    </row>
    <row r="17" spans="1:13" s="110" customFormat="1" ht="11.1" customHeight="1" x14ac:dyDescent="0.2">
      <c r="A17" s="422" t="s">
        <v>390</v>
      </c>
      <c r="B17" s="115">
        <v>153193</v>
      </c>
      <c r="C17" s="114">
        <v>82532</v>
      </c>
      <c r="D17" s="114">
        <v>70661</v>
      </c>
      <c r="E17" s="114">
        <v>114367</v>
      </c>
      <c r="F17" s="114">
        <v>38706</v>
      </c>
      <c r="G17" s="114">
        <v>19178</v>
      </c>
      <c r="H17" s="114">
        <v>43653</v>
      </c>
      <c r="I17" s="115">
        <v>52353</v>
      </c>
      <c r="J17" s="114">
        <v>41233</v>
      </c>
      <c r="K17" s="114">
        <v>11120</v>
      </c>
      <c r="L17" s="423">
        <v>9484</v>
      </c>
      <c r="M17" s="424">
        <v>10178</v>
      </c>
    </row>
    <row r="18" spans="1:13" ht="15" customHeight="1" x14ac:dyDescent="0.2">
      <c r="A18" s="422" t="s">
        <v>392</v>
      </c>
      <c r="B18" s="115">
        <v>151867</v>
      </c>
      <c r="C18" s="114">
        <v>81401</v>
      </c>
      <c r="D18" s="114">
        <v>70466</v>
      </c>
      <c r="E18" s="114">
        <v>112371</v>
      </c>
      <c r="F18" s="114">
        <v>39331</v>
      </c>
      <c r="G18" s="114">
        <v>18124</v>
      </c>
      <c r="H18" s="114">
        <v>44047</v>
      </c>
      <c r="I18" s="115">
        <v>51544</v>
      </c>
      <c r="J18" s="114">
        <v>40760</v>
      </c>
      <c r="K18" s="114">
        <v>10784</v>
      </c>
      <c r="L18" s="423">
        <v>11725</v>
      </c>
      <c r="M18" s="424">
        <v>12829</v>
      </c>
    </row>
    <row r="19" spans="1:13" ht="11.1" customHeight="1" x14ac:dyDescent="0.2">
      <c r="A19" s="422" t="s">
        <v>388</v>
      </c>
      <c r="B19" s="115">
        <v>151969</v>
      </c>
      <c r="C19" s="114">
        <v>81709</v>
      </c>
      <c r="D19" s="114">
        <v>70260</v>
      </c>
      <c r="E19" s="114">
        <v>112050</v>
      </c>
      <c r="F19" s="114">
        <v>39713</v>
      </c>
      <c r="G19" s="114">
        <v>17198</v>
      </c>
      <c r="H19" s="114">
        <v>44926</v>
      </c>
      <c r="I19" s="115">
        <v>52282</v>
      </c>
      <c r="J19" s="114">
        <v>41279</v>
      </c>
      <c r="K19" s="114">
        <v>11003</v>
      </c>
      <c r="L19" s="423">
        <v>9113</v>
      </c>
      <c r="M19" s="424">
        <v>9192</v>
      </c>
    </row>
    <row r="20" spans="1:13" ht="11.1" customHeight="1" x14ac:dyDescent="0.2">
      <c r="A20" s="422" t="s">
        <v>389</v>
      </c>
      <c r="B20" s="115">
        <v>154201</v>
      </c>
      <c r="C20" s="114">
        <v>82760</v>
      </c>
      <c r="D20" s="114">
        <v>71441</v>
      </c>
      <c r="E20" s="114">
        <v>113889</v>
      </c>
      <c r="F20" s="114">
        <v>40014</v>
      </c>
      <c r="G20" s="114">
        <v>19088</v>
      </c>
      <c r="H20" s="114">
        <v>45466</v>
      </c>
      <c r="I20" s="115">
        <v>52440</v>
      </c>
      <c r="J20" s="114">
        <v>41061</v>
      </c>
      <c r="K20" s="114">
        <v>11379</v>
      </c>
      <c r="L20" s="423">
        <v>13543</v>
      </c>
      <c r="M20" s="424">
        <v>11649</v>
      </c>
    </row>
    <row r="21" spans="1:13" s="110" customFormat="1" ht="11.1" customHeight="1" x14ac:dyDescent="0.2">
      <c r="A21" s="422" t="s">
        <v>390</v>
      </c>
      <c r="B21" s="115">
        <v>154032</v>
      </c>
      <c r="C21" s="114">
        <v>81955</v>
      </c>
      <c r="D21" s="114">
        <v>72077</v>
      </c>
      <c r="E21" s="114">
        <v>113725</v>
      </c>
      <c r="F21" s="114">
        <v>40255</v>
      </c>
      <c r="G21" s="114">
        <v>18717</v>
      </c>
      <c r="H21" s="114">
        <v>46161</v>
      </c>
      <c r="I21" s="115">
        <v>52652</v>
      </c>
      <c r="J21" s="114">
        <v>41190</v>
      </c>
      <c r="K21" s="114">
        <v>11462</v>
      </c>
      <c r="L21" s="423">
        <v>7980</v>
      </c>
      <c r="M21" s="424">
        <v>9399</v>
      </c>
    </row>
    <row r="22" spans="1:13" ht="15" customHeight="1" x14ac:dyDescent="0.2">
      <c r="A22" s="422" t="s">
        <v>393</v>
      </c>
      <c r="B22" s="115">
        <v>153155</v>
      </c>
      <c r="C22" s="114">
        <v>81431</v>
      </c>
      <c r="D22" s="114">
        <v>71724</v>
      </c>
      <c r="E22" s="114">
        <v>112659</v>
      </c>
      <c r="F22" s="114">
        <v>40140</v>
      </c>
      <c r="G22" s="114">
        <v>17706</v>
      </c>
      <c r="H22" s="114">
        <v>46814</v>
      </c>
      <c r="I22" s="115">
        <v>52127</v>
      </c>
      <c r="J22" s="114">
        <v>40843</v>
      </c>
      <c r="K22" s="114">
        <v>11284</v>
      </c>
      <c r="L22" s="423">
        <v>10965</v>
      </c>
      <c r="M22" s="424">
        <v>12246</v>
      </c>
    </row>
    <row r="23" spans="1:13" ht="11.1" customHeight="1" x14ac:dyDescent="0.2">
      <c r="A23" s="422" t="s">
        <v>388</v>
      </c>
      <c r="B23" s="115">
        <v>153155</v>
      </c>
      <c r="C23" s="114">
        <v>81527</v>
      </c>
      <c r="D23" s="114">
        <v>71628</v>
      </c>
      <c r="E23" s="114">
        <v>110852</v>
      </c>
      <c r="F23" s="114">
        <v>40441</v>
      </c>
      <c r="G23" s="114">
        <v>16888</v>
      </c>
      <c r="H23" s="114">
        <v>47582</v>
      </c>
      <c r="I23" s="115">
        <v>52377</v>
      </c>
      <c r="J23" s="114">
        <v>41109</v>
      </c>
      <c r="K23" s="114">
        <v>11268</v>
      </c>
      <c r="L23" s="423">
        <v>9031</v>
      </c>
      <c r="M23" s="424">
        <v>9327</v>
      </c>
    </row>
    <row r="24" spans="1:13" ht="11.1" customHeight="1" x14ac:dyDescent="0.2">
      <c r="A24" s="422" t="s">
        <v>389</v>
      </c>
      <c r="B24" s="115">
        <v>155997</v>
      </c>
      <c r="C24" s="114">
        <v>83206</v>
      </c>
      <c r="D24" s="114">
        <v>72791</v>
      </c>
      <c r="E24" s="114">
        <v>112830</v>
      </c>
      <c r="F24" s="114">
        <v>40786</v>
      </c>
      <c r="G24" s="114">
        <v>18931</v>
      </c>
      <c r="H24" s="114">
        <v>48290</v>
      </c>
      <c r="I24" s="115">
        <v>52814</v>
      </c>
      <c r="J24" s="114">
        <v>40918</v>
      </c>
      <c r="K24" s="114">
        <v>11896</v>
      </c>
      <c r="L24" s="423">
        <v>15256</v>
      </c>
      <c r="M24" s="424">
        <v>12995</v>
      </c>
    </row>
    <row r="25" spans="1:13" s="110" customFormat="1" ht="11.1" customHeight="1" x14ac:dyDescent="0.2">
      <c r="A25" s="422" t="s">
        <v>390</v>
      </c>
      <c r="B25" s="115">
        <v>154805</v>
      </c>
      <c r="C25" s="114">
        <v>81894</v>
      </c>
      <c r="D25" s="114">
        <v>72911</v>
      </c>
      <c r="E25" s="114">
        <v>111301</v>
      </c>
      <c r="F25" s="114">
        <v>41082</v>
      </c>
      <c r="G25" s="114">
        <v>18507</v>
      </c>
      <c r="H25" s="114">
        <v>48563</v>
      </c>
      <c r="I25" s="115">
        <v>52739</v>
      </c>
      <c r="J25" s="114">
        <v>40963</v>
      </c>
      <c r="K25" s="114">
        <v>11776</v>
      </c>
      <c r="L25" s="423">
        <v>11266</v>
      </c>
      <c r="M25" s="424">
        <v>12601</v>
      </c>
    </row>
    <row r="26" spans="1:13" ht="15" customHeight="1" x14ac:dyDescent="0.2">
      <c r="A26" s="422" t="s">
        <v>394</v>
      </c>
      <c r="B26" s="115">
        <v>154353</v>
      </c>
      <c r="C26" s="114">
        <v>81705</v>
      </c>
      <c r="D26" s="114">
        <v>72648</v>
      </c>
      <c r="E26" s="114">
        <v>110761</v>
      </c>
      <c r="F26" s="114">
        <v>41196</v>
      </c>
      <c r="G26" s="114">
        <v>17752</v>
      </c>
      <c r="H26" s="114">
        <v>49045</v>
      </c>
      <c r="I26" s="115">
        <v>52470</v>
      </c>
      <c r="J26" s="114">
        <v>40811</v>
      </c>
      <c r="K26" s="114">
        <v>11659</v>
      </c>
      <c r="L26" s="423">
        <v>10650</v>
      </c>
      <c r="M26" s="424">
        <v>11381</v>
      </c>
    </row>
    <row r="27" spans="1:13" ht="11.1" customHeight="1" x14ac:dyDescent="0.2">
      <c r="A27" s="422" t="s">
        <v>388</v>
      </c>
      <c r="B27" s="115">
        <v>155080</v>
      </c>
      <c r="C27" s="114">
        <v>82324</v>
      </c>
      <c r="D27" s="114">
        <v>72756</v>
      </c>
      <c r="E27" s="114">
        <v>110918</v>
      </c>
      <c r="F27" s="114">
        <v>41828</v>
      </c>
      <c r="G27" s="114">
        <v>16997</v>
      </c>
      <c r="H27" s="114">
        <v>49975</v>
      </c>
      <c r="I27" s="115">
        <v>53417</v>
      </c>
      <c r="J27" s="114">
        <v>41523</v>
      </c>
      <c r="K27" s="114">
        <v>11894</v>
      </c>
      <c r="L27" s="423">
        <v>10900</v>
      </c>
      <c r="M27" s="424">
        <v>10564</v>
      </c>
    </row>
    <row r="28" spans="1:13" ht="11.1" customHeight="1" x14ac:dyDescent="0.2">
      <c r="A28" s="422" t="s">
        <v>389</v>
      </c>
      <c r="B28" s="115">
        <v>158607</v>
      </c>
      <c r="C28" s="114">
        <v>84015</v>
      </c>
      <c r="D28" s="114">
        <v>74592</v>
      </c>
      <c r="E28" s="114">
        <v>115617</v>
      </c>
      <c r="F28" s="114">
        <v>42711</v>
      </c>
      <c r="G28" s="114">
        <v>19128</v>
      </c>
      <c r="H28" s="114">
        <v>50316</v>
      </c>
      <c r="I28" s="115">
        <v>53275</v>
      </c>
      <c r="J28" s="114">
        <v>40900</v>
      </c>
      <c r="K28" s="114">
        <v>12375</v>
      </c>
      <c r="L28" s="423">
        <v>15208</v>
      </c>
      <c r="M28" s="424">
        <v>12508</v>
      </c>
    </row>
    <row r="29" spans="1:13" s="110" customFormat="1" ht="11.1" customHeight="1" x14ac:dyDescent="0.2">
      <c r="A29" s="422" t="s">
        <v>390</v>
      </c>
      <c r="B29" s="115">
        <v>157833</v>
      </c>
      <c r="C29" s="114">
        <v>82969</v>
      </c>
      <c r="D29" s="114">
        <v>74864</v>
      </c>
      <c r="E29" s="114">
        <v>114653</v>
      </c>
      <c r="F29" s="114">
        <v>43001</v>
      </c>
      <c r="G29" s="114">
        <v>18719</v>
      </c>
      <c r="H29" s="114">
        <v>50582</v>
      </c>
      <c r="I29" s="115">
        <v>53193</v>
      </c>
      <c r="J29" s="114">
        <v>40892</v>
      </c>
      <c r="K29" s="114">
        <v>12301</v>
      </c>
      <c r="L29" s="423">
        <v>8943</v>
      </c>
      <c r="M29" s="424">
        <v>10028</v>
      </c>
    </row>
    <row r="30" spans="1:13" ht="15" customHeight="1" x14ac:dyDescent="0.2">
      <c r="A30" s="422" t="s">
        <v>395</v>
      </c>
      <c r="B30" s="115">
        <v>158888</v>
      </c>
      <c r="C30" s="114">
        <v>83240</v>
      </c>
      <c r="D30" s="114">
        <v>75648</v>
      </c>
      <c r="E30" s="114">
        <v>114692</v>
      </c>
      <c r="F30" s="114">
        <v>44153</v>
      </c>
      <c r="G30" s="114">
        <v>18186</v>
      </c>
      <c r="H30" s="114">
        <v>51306</v>
      </c>
      <c r="I30" s="115">
        <v>51091</v>
      </c>
      <c r="J30" s="114">
        <v>39128</v>
      </c>
      <c r="K30" s="114">
        <v>11963</v>
      </c>
      <c r="L30" s="423">
        <v>12906</v>
      </c>
      <c r="M30" s="424">
        <v>12147</v>
      </c>
    </row>
    <row r="31" spans="1:13" ht="11.1" customHeight="1" x14ac:dyDescent="0.2">
      <c r="A31" s="422" t="s">
        <v>388</v>
      </c>
      <c r="B31" s="115">
        <v>158975</v>
      </c>
      <c r="C31" s="114">
        <v>83409</v>
      </c>
      <c r="D31" s="114">
        <v>75566</v>
      </c>
      <c r="E31" s="114">
        <v>114195</v>
      </c>
      <c r="F31" s="114">
        <v>44742</v>
      </c>
      <c r="G31" s="114">
        <v>17296</v>
      </c>
      <c r="H31" s="114">
        <v>51977</v>
      </c>
      <c r="I31" s="115">
        <v>51462</v>
      </c>
      <c r="J31" s="114">
        <v>39404</v>
      </c>
      <c r="K31" s="114">
        <v>12058</v>
      </c>
      <c r="L31" s="423">
        <v>10756</v>
      </c>
      <c r="M31" s="424">
        <v>10754</v>
      </c>
    </row>
    <row r="32" spans="1:13" ht="11.1" customHeight="1" x14ac:dyDescent="0.2">
      <c r="A32" s="422" t="s">
        <v>389</v>
      </c>
      <c r="B32" s="115">
        <v>161397</v>
      </c>
      <c r="C32" s="114">
        <v>84843</v>
      </c>
      <c r="D32" s="114">
        <v>76554</v>
      </c>
      <c r="E32" s="114">
        <v>116244</v>
      </c>
      <c r="F32" s="114">
        <v>45130</v>
      </c>
      <c r="G32" s="114">
        <v>19471</v>
      </c>
      <c r="H32" s="114">
        <v>52318</v>
      </c>
      <c r="I32" s="115">
        <v>51348</v>
      </c>
      <c r="J32" s="114">
        <v>38783</v>
      </c>
      <c r="K32" s="114">
        <v>12565</v>
      </c>
      <c r="L32" s="423">
        <v>21183</v>
      </c>
      <c r="M32" s="424">
        <v>18582</v>
      </c>
    </row>
    <row r="33" spans="1:13" s="110" customFormat="1" ht="11.1" customHeight="1" x14ac:dyDescent="0.2">
      <c r="A33" s="422" t="s">
        <v>390</v>
      </c>
      <c r="B33" s="115">
        <v>159863</v>
      </c>
      <c r="C33" s="114">
        <v>83407</v>
      </c>
      <c r="D33" s="114">
        <v>76456</v>
      </c>
      <c r="E33" s="114">
        <v>114520</v>
      </c>
      <c r="F33" s="114">
        <v>45329</v>
      </c>
      <c r="G33" s="114">
        <v>18966</v>
      </c>
      <c r="H33" s="114">
        <v>52362</v>
      </c>
      <c r="I33" s="115">
        <v>51518</v>
      </c>
      <c r="J33" s="114">
        <v>38927</v>
      </c>
      <c r="K33" s="114">
        <v>12591</v>
      </c>
      <c r="L33" s="423">
        <v>9312</v>
      </c>
      <c r="M33" s="424">
        <v>10887</v>
      </c>
    </row>
    <row r="34" spans="1:13" ht="15" customHeight="1" x14ac:dyDescent="0.2">
      <c r="A34" s="422" t="s">
        <v>396</v>
      </c>
      <c r="B34" s="115">
        <v>159713</v>
      </c>
      <c r="C34" s="114">
        <v>82929</v>
      </c>
      <c r="D34" s="114">
        <v>76784</v>
      </c>
      <c r="E34" s="114">
        <v>113717</v>
      </c>
      <c r="F34" s="114">
        <v>45989</v>
      </c>
      <c r="G34" s="114">
        <v>18159</v>
      </c>
      <c r="H34" s="114">
        <v>52958</v>
      </c>
      <c r="I34" s="115">
        <v>50856</v>
      </c>
      <c r="J34" s="114">
        <v>38362</v>
      </c>
      <c r="K34" s="114">
        <v>12494</v>
      </c>
      <c r="L34" s="423">
        <v>12087</v>
      </c>
      <c r="M34" s="424">
        <v>12296</v>
      </c>
    </row>
    <row r="35" spans="1:13" ht="11.1" customHeight="1" x14ac:dyDescent="0.2">
      <c r="A35" s="422" t="s">
        <v>388</v>
      </c>
      <c r="B35" s="115">
        <v>159735</v>
      </c>
      <c r="C35" s="114">
        <v>83070</v>
      </c>
      <c r="D35" s="114">
        <v>76665</v>
      </c>
      <c r="E35" s="114">
        <v>113133</v>
      </c>
      <c r="F35" s="114">
        <v>46596</v>
      </c>
      <c r="G35" s="114">
        <v>17318</v>
      </c>
      <c r="H35" s="114">
        <v>53561</v>
      </c>
      <c r="I35" s="115">
        <v>51616</v>
      </c>
      <c r="J35" s="114">
        <v>39036</v>
      </c>
      <c r="K35" s="114">
        <v>12580</v>
      </c>
      <c r="L35" s="423">
        <v>11342</v>
      </c>
      <c r="M35" s="424">
        <v>11172</v>
      </c>
    </row>
    <row r="36" spans="1:13" ht="11.1" customHeight="1" x14ac:dyDescent="0.2">
      <c r="A36" s="422" t="s">
        <v>389</v>
      </c>
      <c r="B36" s="115">
        <v>163017</v>
      </c>
      <c r="C36" s="114">
        <v>84773</v>
      </c>
      <c r="D36" s="114">
        <v>78244</v>
      </c>
      <c r="E36" s="114">
        <v>115881</v>
      </c>
      <c r="F36" s="114">
        <v>47135</v>
      </c>
      <c r="G36" s="114">
        <v>19250</v>
      </c>
      <c r="H36" s="114">
        <v>54193</v>
      </c>
      <c r="I36" s="115">
        <v>51730</v>
      </c>
      <c r="J36" s="114">
        <v>38591</v>
      </c>
      <c r="K36" s="114">
        <v>13139</v>
      </c>
      <c r="L36" s="423">
        <v>16411</v>
      </c>
      <c r="M36" s="424">
        <v>13826</v>
      </c>
    </row>
    <row r="37" spans="1:13" s="110" customFormat="1" ht="11.1" customHeight="1" x14ac:dyDescent="0.2">
      <c r="A37" s="422" t="s">
        <v>390</v>
      </c>
      <c r="B37" s="115">
        <v>162206</v>
      </c>
      <c r="C37" s="114">
        <v>83889</v>
      </c>
      <c r="D37" s="114">
        <v>78317</v>
      </c>
      <c r="E37" s="114">
        <v>114705</v>
      </c>
      <c r="F37" s="114">
        <v>47501</v>
      </c>
      <c r="G37" s="114">
        <v>18805</v>
      </c>
      <c r="H37" s="114">
        <v>54347</v>
      </c>
      <c r="I37" s="115">
        <v>51591</v>
      </c>
      <c r="J37" s="114">
        <v>38501</v>
      </c>
      <c r="K37" s="114">
        <v>13090</v>
      </c>
      <c r="L37" s="423">
        <v>9809</v>
      </c>
      <c r="M37" s="424">
        <v>10833</v>
      </c>
    </row>
    <row r="38" spans="1:13" ht="15" customHeight="1" x14ac:dyDescent="0.2">
      <c r="A38" s="425" t="s">
        <v>397</v>
      </c>
      <c r="B38" s="115">
        <v>162429</v>
      </c>
      <c r="C38" s="114">
        <v>84068</v>
      </c>
      <c r="D38" s="114">
        <v>78361</v>
      </c>
      <c r="E38" s="114">
        <v>114297</v>
      </c>
      <c r="F38" s="114">
        <v>48132</v>
      </c>
      <c r="G38" s="114">
        <v>18078</v>
      </c>
      <c r="H38" s="114">
        <v>54923</v>
      </c>
      <c r="I38" s="115">
        <v>51163</v>
      </c>
      <c r="J38" s="114">
        <v>38239</v>
      </c>
      <c r="K38" s="114">
        <v>12924</v>
      </c>
      <c r="L38" s="423">
        <v>12856</v>
      </c>
      <c r="M38" s="424">
        <v>12797</v>
      </c>
    </row>
    <row r="39" spans="1:13" ht="11.1" customHeight="1" x14ac:dyDescent="0.2">
      <c r="A39" s="422" t="s">
        <v>388</v>
      </c>
      <c r="B39" s="115">
        <v>163308</v>
      </c>
      <c r="C39" s="114">
        <v>84955</v>
      </c>
      <c r="D39" s="114">
        <v>78353</v>
      </c>
      <c r="E39" s="114">
        <v>114598</v>
      </c>
      <c r="F39" s="114">
        <v>48710</v>
      </c>
      <c r="G39" s="114">
        <v>17333</v>
      </c>
      <c r="H39" s="114">
        <v>55850</v>
      </c>
      <c r="I39" s="115">
        <v>51799</v>
      </c>
      <c r="J39" s="114">
        <v>38661</v>
      </c>
      <c r="K39" s="114">
        <v>13138</v>
      </c>
      <c r="L39" s="423">
        <v>11994</v>
      </c>
      <c r="M39" s="424">
        <v>11211</v>
      </c>
    </row>
    <row r="40" spans="1:13" ht="11.1" customHeight="1" x14ac:dyDescent="0.2">
      <c r="A40" s="425" t="s">
        <v>389</v>
      </c>
      <c r="B40" s="115">
        <v>166724</v>
      </c>
      <c r="C40" s="114">
        <v>86767</v>
      </c>
      <c r="D40" s="114">
        <v>79957</v>
      </c>
      <c r="E40" s="114">
        <v>117304</v>
      </c>
      <c r="F40" s="114">
        <v>49420</v>
      </c>
      <c r="G40" s="114">
        <v>19106</v>
      </c>
      <c r="H40" s="114">
        <v>56562</v>
      </c>
      <c r="I40" s="115">
        <v>51917</v>
      </c>
      <c r="J40" s="114">
        <v>38278</v>
      </c>
      <c r="K40" s="114">
        <v>13639</v>
      </c>
      <c r="L40" s="423">
        <v>17588</v>
      </c>
      <c r="M40" s="424">
        <v>14615</v>
      </c>
    </row>
    <row r="41" spans="1:13" s="110" customFormat="1" ht="11.1" customHeight="1" x14ac:dyDescent="0.2">
      <c r="A41" s="422" t="s">
        <v>390</v>
      </c>
      <c r="B41" s="115">
        <v>166766</v>
      </c>
      <c r="C41" s="114">
        <v>86377</v>
      </c>
      <c r="D41" s="114">
        <v>80389</v>
      </c>
      <c r="E41" s="114">
        <v>116878</v>
      </c>
      <c r="F41" s="114">
        <v>49888</v>
      </c>
      <c r="G41" s="114">
        <v>18863</v>
      </c>
      <c r="H41" s="114">
        <v>57051</v>
      </c>
      <c r="I41" s="115">
        <v>51615</v>
      </c>
      <c r="J41" s="114">
        <v>37969</v>
      </c>
      <c r="K41" s="114">
        <v>13646</v>
      </c>
      <c r="L41" s="423">
        <v>11662</v>
      </c>
      <c r="M41" s="424">
        <v>12040</v>
      </c>
    </row>
    <row r="42" spans="1:13" ht="15" customHeight="1" x14ac:dyDescent="0.2">
      <c r="A42" s="422" t="s">
        <v>398</v>
      </c>
      <c r="B42" s="115">
        <v>166965</v>
      </c>
      <c r="C42" s="114">
        <v>86718</v>
      </c>
      <c r="D42" s="114">
        <v>80247</v>
      </c>
      <c r="E42" s="114">
        <v>116832</v>
      </c>
      <c r="F42" s="114">
        <v>50133</v>
      </c>
      <c r="G42" s="114">
        <v>18181</v>
      </c>
      <c r="H42" s="114">
        <v>57600</v>
      </c>
      <c r="I42" s="115">
        <v>50968</v>
      </c>
      <c r="J42" s="114">
        <v>37472</v>
      </c>
      <c r="K42" s="114">
        <v>13496</v>
      </c>
      <c r="L42" s="423">
        <v>14016</v>
      </c>
      <c r="M42" s="424">
        <v>13904</v>
      </c>
    </row>
    <row r="43" spans="1:13" ht="11.1" customHeight="1" x14ac:dyDescent="0.2">
      <c r="A43" s="422" t="s">
        <v>388</v>
      </c>
      <c r="B43" s="115">
        <v>167427</v>
      </c>
      <c r="C43" s="114">
        <v>87283</v>
      </c>
      <c r="D43" s="114">
        <v>80144</v>
      </c>
      <c r="E43" s="114">
        <v>116876</v>
      </c>
      <c r="F43" s="114">
        <v>50551</v>
      </c>
      <c r="G43" s="114">
        <v>17573</v>
      </c>
      <c r="H43" s="114">
        <v>58185</v>
      </c>
      <c r="I43" s="115">
        <v>51785</v>
      </c>
      <c r="J43" s="114">
        <v>38056</v>
      </c>
      <c r="K43" s="114">
        <v>13729</v>
      </c>
      <c r="L43" s="423">
        <v>12031</v>
      </c>
      <c r="M43" s="424">
        <v>11622</v>
      </c>
    </row>
    <row r="44" spans="1:13" ht="11.1" customHeight="1" x14ac:dyDescent="0.2">
      <c r="A44" s="422" t="s">
        <v>389</v>
      </c>
      <c r="B44" s="115">
        <v>171139</v>
      </c>
      <c r="C44" s="114">
        <v>89557</v>
      </c>
      <c r="D44" s="114">
        <v>81582</v>
      </c>
      <c r="E44" s="114">
        <v>120188</v>
      </c>
      <c r="F44" s="114">
        <v>50951</v>
      </c>
      <c r="G44" s="114">
        <v>19692</v>
      </c>
      <c r="H44" s="114">
        <v>58929</v>
      </c>
      <c r="I44" s="115">
        <v>51758</v>
      </c>
      <c r="J44" s="114">
        <v>37513</v>
      </c>
      <c r="K44" s="114">
        <v>14245</v>
      </c>
      <c r="L44" s="423">
        <v>17870</v>
      </c>
      <c r="M44" s="424">
        <v>14955</v>
      </c>
    </row>
    <row r="45" spans="1:13" s="110" customFormat="1" ht="11.1" customHeight="1" x14ac:dyDescent="0.2">
      <c r="A45" s="422" t="s">
        <v>390</v>
      </c>
      <c r="B45" s="115">
        <v>171162</v>
      </c>
      <c r="C45" s="114">
        <v>89136</v>
      </c>
      <c r="D45" s="114">
        <v>82026</v>
      </c>
      <c r="E45" s="114">
        <v>119547</v>
      </c>
      <c r="F45" s="114">
        <v>51615</v>
      </c>
      <c r="G45" s="114">
        <v>19511</v>
      </c>
      <c r="H45" s="114">
        <v>59345</v>
      </c>
      <c r="I45" s="115">
        <v>51616</v>
      </c>
      <c r="J45" s="114">
        <v>37351</v>
      </c>
      <c r="K45" s="114">
        <v>14265</v>
      </c>
      <c r="L45" s="423">
        <v>11739</v>
      </c>
      <c r="M45" s="424">
        <v>12042</v>
      </c>
    </row>
    <row r="46" spans="1:13" ht="15" customHeight="1" x14ac:dyDescent="0.2">
      <c r="A46" s="422" t="s">
        <v>399</v>
      </c>
      <c r="B46" s="115">
        <v>170743</v>
      </c>
      <c r="C46" s="114">
        <v>88813</v>
      </c>
      <c r="D46" s="114">
        <v>81930</v>
      </c>
      <c r="E46" s="114">
        <v>119013</v>
      </c>
      <c r="F46" s="114">
        <v>51730</v>
      </c>
      <c r="G46" s="114">
        <v>18829</v>
      </c>
      <c r="H46" s="114">
        <v>59474</v>
      </c>
      <c r="I46" s="115">
        <v>51201</v>
      </c>
      <c r="J46" s="114">
        <v>36930</v>
      </c>
      <c r="K46" s="114">
        <v>14271</v>
      </c>
      <c r="L46" s="423">
        <v>14104</v>
      </c>
      <c r="M46" s="424">
        <v>14708</v>
      </c>
    </row>
    <row r="47" spans="1:13" ht="11.1" customHeight="1" x14ac:dyDescent="0.2">
      <c r="A47" s="422" t="s">
        <v>388</v>
      </c>
      <c r="B47" s="115">
        <v>171583</v>
      </c>
      <c r="C47" s="114">
        <v>89473</v>
      </c>
      <c r="D47" s="114">
        <v>82110</v>
      </c>
      <c r="E47" s="114">
        <v>119191</v>
      </c>
      <c r="F47" s="114">
        <v>52392</v>
      </c>
      <c r="G47" s="114">
        <v>18247</v>
      </c>
      <c r="H47" s="114">
        <v>60177</v>
      </c>
      <c r="I47" s="115">
        <v>51512</v>
      </c>
      <c r="J47" s="114">
        <v>37059</v>
      </c>
      <c r="K47" s="114">
        <v>14453</v>
      </c>
      <c r="L47" s="423">
        <v>12586</v>
      </c>
      <c r="M47" s="424">
        <v>12008</v>
      </c>
    </row>
    <row r="48" spans="1:13" ht="11.1" customHeight="1" x14ac:dyDescent="0.2">
      <c r="A48" s="422" t="s">
        <v>389</v>
      </c>
      <c r="B48" s="115">
        <v>174944</v>
      </c>
      <c r="C48" s="114">
        <v>91270</v>
      </c>
      <c r="D48" s="114">
        <v>83674</v>
      </c>
      <c r="E48" s="114">
        <v>121918</v>
      </c>
      <c r="F48" s="114">
        <v>53026</v>
      </c>
      <c r="G48" s="114">
        <v>20389</v>
      </c>
      <c r="H48" s="114">
        <v>60619</v>
      </c>
      <c r="I48" s="115">
        <v>51246</v>
      </c>
      <c r="J48" s="114">
        <v>36295</v>
      </c>
      <c r="K48" s="114">
        <v>14951</v>
      </c>
      <c r="L48" s="423">
        <v>18476</v>
      </c>
      <c r="M48" s="424">
        <v>15464</v>
      </c>
    </row>
    <row r="49" spans="1:17" s="110" customFormat="1" ht="11.1" customHeight="1" x14ac:dyDescent="0.2">
      <c r="A49" s="422" t="s">
        <v>390</v>
      </c>
      <c r="B49" s="115">
        <v>174610</v>
      </c>
      <c r="C49" s="114">
        <v>90715</v>
      </c>
      <c r="D49" s="114">
        <v>83895</v>
      </c>
      <c r="E49" s="114">
        <v>121150</v>
      </c>
      <c r="F49" s="114">
        <v>53460</v>
      </c>
      <c r="G49" s="114">
        <v>20098</v>
      </c>
      <c r="H49" s="114">
        <v>60762</v>
      </c>
      <c r="I49" s="115">
        <v>51177</v>
      </c>
      <c r="J49" s="114">
        <v>36238</v>
      </c>
      <c r="K49" s="114">
        <v>14939</v>
      </c>
      <c r="L49" s="423">
        <v>12068</v>
      </c>
      <c r="M49" s="424">
        <v>12827</v>
      </c>
    </row>
    <row r="50" spans="1:17" ht="15" customHeight="1" x14ac:dyDescent="0.2">
      <c r="A50" s="422" t="s">
        <v>400</v>
      </c>
      <c r="B50" s="143">
        <v>174094</v>
      </c>
      <c r="C50" s="144">
        <v>90554</v>
      </c>
      <c r="D50" s="144">
        <v>83540</v>
      </c>
      <c r="E50" s="144">
        <v>120569</v>
      </c>
      <c r="F50" s="144">
        <v>53525</v>
      </c>
      <c r="G50" s="144">
        <v>19444</v>
      </c>
      <c r="H50" s="144">
        <v>60926</v>
      </c>
      <c r="I50" s="143">
        <v>49213</v>
      </c>
      <c r="J50" s="144">
        <v>34815</v>
      </c>
      <c r="K50" s="144">
        <v>14398</v>
      </c>
      <c r="L50" s="426">
        <v>14011</v>
      </c>
      <c r="M50" s="427">
        <v>14435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1.9625987595391905</v>
      </c>
      <c r="C6" s="480">
        <f>'Tabelle 3.3'!J11</f>
        <v>-3.8827366652995057</v>
      </c>
      <c r="D6" s="481">
        <f t="shared" ref="D6:E9" si="0">IF(OR(AND(B6&gt;=-50,B6&lt;=50),ISNUMBER(B6)=FALSE),B6,"")</f>
        <v>1.9625987595391905</v>
      </c>
      <c r="E6" s="481">
        <f t="shared" si="0"/>
        <v>-3.8827366652995057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1.9625987595391905</v>
      </c>
      <c r="C14" s="480">
        <f>'Tabelle 3.3'!J11</f>
        <v>-3.8827366652995057</v>
      </c>
      <c r="D14" s="481">
        <f>IF(OR(AND(B14&gt;=-50,B14&lt;=50),ISNUMBER(B14)=FALSE),B14,"")</f>
        <v>1.9625987595391905</v>
      </c>
      <c r="E14" s="481">
        <f>IF(OR(AND(C14&gt;=-50,C14&lt;=50),ISNUMBER(C14)=FALSE),C14,"")</f>
        <v>-3.8827366652995057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1.3550135501355014</v>
      </c>
      <c r="C15" s="480">
        <f>'Tabelle 3.3'!J12</f>
        <v>0</v>
      </c>
      <c r="D15" s="481">
        <f t="shared" ref="D15:E45" si="3">IF(OR(AND(B15&gt;=-50,B15&lt;=50),ISNUMBER(B15)=FALSE),B15,"")</f>
        <v>1.3550135501355014</v>
      </c>
      <c r="E15" s="481">
        <f t="shared" si="3"/>
        <v>0</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3.1024026125495685</v>
      </c>
      <c r="C16" s="480">
        <f>'Tabelle 3.3'!J13</f>
        <v>16.923076923076923</v>
      </c>
      <c r="D16" s="481">
        <f t="shared" si="3"/>
        <v>3.1024026125495685</v>
      </c>
      <c r="E16" s="481">
        <f t="shared" si="3"/>
        <v>16.923076923076923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-0.52743759257252265</v>
      </c>
      <c r="C17" s="480">
        <f>'Tabelle 3.3'!J14</f>
        <v>-4.5603944124897291</v>
      </c>
      <c r="D17" s="481">
        <f t="shared" si="3"/>
        <v>-0.52743759257252265</v>
      </c>
      <c r="E17" s="481">
        <f t="shared" si="3"/>
        <v>-4.5603944124897291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-1.2048192771084338</v>
      </c>
      <c r="C18" s="480">
        <f>'Tabelle 3.3'!J15</f>
        <v>-8.5180863477246209</v>
      </c>
      <c r="D18" s="481">
        <f t="shared" si="3"/>
        <v>-1.2048192771084338</v>
      </c>
      <c r="E18" s="481">
        <f t="shared" si="3"/>
        <v>-8.5180863477246209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-0.90262890669073681</v>
      </c>
      <c r="C19" s="480">
        <f>'Tabelle 3.3'!J16</f>
        <v>-2.2598870056497176</v>
      </c>
      <c r="D19" s="481">
        <f t="shared" si="3"/>
        <v>-0.90262890669073681</v>
      </c>
      <c r="E19" s="481">
        <f t="shared" si="3"/>
        <v>-2.2598870056497176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-0.10284538909838875</v>
      </c>
      <c r="C20" s="480">
        <f>'Tabelle 3.3'!J17</f>
        <v>-2.9585798816568047</v>
      </c>
      <c r="D20" s="481">
        <f t="shared" si="3"/>
        <v>-0.10284538909838875</v>
      </c>
      <c r="E20" s="481">
        <f t="shared" si="3"/>
        <v>-2.9585798816568047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4.8557181394588405</v>
      </c>
      <c r="C21" s="480">
        <f>'Tabelle 3.3'!J18</f>
        <v>-0.35826242722794449</v>
      </c>
      <c r="D21" s="481">
        <f t="shared" si="3"/>
        <v>4.8557181394588405</v>
      </c>
      <c r="E21" s="481">
        <f t="shared" si="3"/>
        <v>-0.35826242722794449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5.7513132165177713E-2</v>
      </c>
      <c r="C22" s="480">
        <f>'Tabelle 3.3'!J19</f>
        <v>-0.67326732673267331</v>
      </c>
      <c r="D22" s="481">
        <f t="shared" si="3"/>
        <v>5.7513132165177713E-2</v>
      </c>
      <c r="E22" s="481">
        <f t="shared" si="3"/>
        <v>-0.67326732673267331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3.7595559744475859</v>
      </c>
      <c r="C23" s="480">
        <f>'Tabelle 3.3'!J20</f>
        <v>-1.8294787711425613</v>
      </c>
      <c r="D23" s="481">
        <f t="shared" si="3"/>
        <v>3.7595559744475859</v>
      </c>
      <c r="E23" s="481">
        <f t="shared" si="3"/>
        <v>-1.8294787711425613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-1.8724816307181797</v>
      </c>
      <c r="C24" s="480">
        <f>'Tabelle 3.3'!J21</f>
        <v>-11.953449709060681</v>
      </c>
      <c r="D24" s="481">
        <f t="shared" si="3"/>
        <v>-1.8724816307181797</v>
      </c>
      <c r="E24" s="481">
        <f t="shared" si="3"/>
        <v>-11.953449709060681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2.876984126984127</v>
      </c>
      <c r="C25" s="480">
        <f>'Tabelle 3.3'!J22</f>
        <v>-5.216284987277354</v>
      </c>
      <c r="D25" s="481">
        <f t="shared" si="3"/>
        <v>2.876984126984127</v>
      </c>
      <c r="E25" s="481">
        <f t="shared" si="3"/>
        <v>-5.216284987277354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-3.1558814153649983</v>
      </c>
      <c r="C26" s="480">
        <f>'Tabelle 3.3'!J23</f>
        <v>0.82135523613963035</v>
      </c>
      <c r="D26" s="481">
        <f t="shared" si="3"/>
        <v>-3.1558814153649983</v>
      </c>
      <c r="E26" s="481">
        <f t="shared" si="3"/>
        <v>0.82135523613963035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0.96709517631796205</v>
      </c>
      <c r="C27" s="480">
        <f>'Tabelle 3.3'!J24</f>
        <v>-3.7252619324796274</v>
      </c>
      <c r="D27" s="481">
        <f t="shared" si="3"/>
        <v>0.96709517631796205</v>
      </c>
      <c r="E27" s="481">
        <f t="shared" si="3"/>
        <v>-3.7252619324796274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3.117408906882591</v>
      </c>
      <c r="C28" s="480">
        <f>'Tabelle 3.3'!J25</f>
        <v>-7.9552150854449026</v>
      </c>
      <c r="D28" s="481">
        <f t="shared" si="3"/>
        <v>3.117408906882591</v>
      </c>
      <c r="E28" s="481">
        <f t="shared" si="3"/>
        <v>-7.9552150854449026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4.8223350253807107</v>
      </c>
      <c r="C29" s="480">
        <f>'Tabelle 3.3'!J26</f>
        <v>-18.110236220472441</v>
      </c>
      <c r="D29" s="481">
        <f t="shared" si="3"/>
        <v>4.8223350253807107</v>
      </c>
      <c r="E29" s="481">
        <f t="shared" si="3"/>
        <v>-18.110236220472441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5.3139668762731379E-2</v>
      </c>
      <c r="C30" s="480">
        <f>'Tabelle 3.3'!J27</f>
        <v>-22.318840579710145</v>
      </c>
      <c r="D30" s="481">
        <f t="shared" si="3"/>
        <v>5.3139668762731379E-2</v>
      </c>
      <c r="E30" s="481">
        <f t="shared" si="3"/>
        <v>-22.318840579710145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3.9931367961316488</v>
      </c>
      <c r="C31" s="480">
        <f>'Tabelle 3.3'!J28</f>
        <v>0.81799591002044991</v>
      </c>
      <c r="D31" s="481">
        <f t="shared" si="3"/>
        <v>3.9931367961316488</v>
      </c>
      <c r="E31" s="481">
        <f t="shared" si="3"/>
        <v>0.81799591002044991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3.6930116019391033</v>
      </c>
      <c r="C32" s="480">
        <f>'Tabelle 3.3'!J29</f>
        <v>-0.36596523330283626</v>
      </c>
      <c r="D32" s="481">
        <f t="shared" si="3"/>
        <v>3.6930116019391033</v>
      </c>
      <c r="E32" s="481">
        <f t="shared" si="3"/>
        <v>-0.36596523330283626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3.5556479700577013</v>
      </c>
      <c r="C33" s="480">
        <f>'Tabelle 3.3'!J30</f>
        <v>-1.535281960436965</v>
      </c>
      <c r="D33" s="481">
        <f t="shared" si="3"/>
        <v>3.5556479700577013</v>
      </c>
      <c r="E33" s="481">
        <f t="shared" si="3"/>
        <v>-1.535281960436965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6.3621771486940029</v>
      </c>
      <c r="C34" s="480">
        <f>'Tabelle 3.3'!J31</f>
        <v>-3.5571428571428569</v>
      </c>
      <c r="D34" s="481">
        <f t="shared" si="3"/>
        <v>6.3621771486940029</v>
      </c>
      <c r="E34" s="481">
        <f t="shared" si="3"/>
        <v>-3.5571428571428569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1.3550135501355014</v>
      </c>
      <c r="C37" s="480">
        <f>'Tabelle 3.3'!J34</f>
        <v>0</v>
      </c>
      <c r="D37" s="481">
        <f t="shared" si="3"/>
        <v>1.3550135501355014</v>
      </c>
      <c r="E37" s="481">
        <f t="shared" si="3"/>
        <v>0</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1.3144498993235447</v>
      </c>
      <c r="C38" s="480">
        <f>'Tabelle 3.3'!J35</f>
        <v>-1.7688194158782393</v>
      </c>
      <c r="D38" s="481">
        <f t="shared" si="3"/>
        <v>1.3144498993235447</v>
      </c>
      <c r="E38" s="481">
        <f t="shared" si="3"/>
        <v>-1.7688194158782393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2.1939586645469</v>
      </c>
      <c r="C39" s="480">
        <f>'Tabelle 3.3'!J36</f>
        <v>-4.1552880519083306</v>
      </c>
      <c r="D39" s="481">
        <f t="shared" si="3"/>
        <v>2.1939586645469</v>
      </c>
      <c r="E39" s="481">
        <f t="shared" si="3"/>
        <v>-4.1552880519083306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2.1939586645469</v>
      </c>
      <c r="C45" s="480">
        <f>'Tabelle 3.3'!J36</f>
        <v>-4.1552880519083306</v>
      </c>
      <c r="D45" s="481">
        <f t="shared" si="3"/>
        <v>2.1939586645469</v>
      </c>
      <c r="E45" s="481">
        <f t="shared" si="3"/>
        <v>-4.1552880519083306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154353</v>
      </c>
      <c r="C51" s="487">
        <v>40811</v>
      </c>
      <c r="D51" s="487">
        <v>11659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155080</v>
      </c>
      <c r="C52" s="487">
        <v>41523</v>
      </c>
      <c r="D52" s="487">
        <v>11894</v>
      </c>
      <c r="E52" s="488">
        <f t="shared" ref="E52:G70" si="11">IF($A$51=37802,IF(COUNTBLANK(B$51:B$70)&gt;0,#N/A,B52/B$51*100),IF(COUNTBLANK(B$51:B$75)&gt;0,#N/A,B52/B$51*100))</f>
        <v>100.47099829611345</v>
      </c>
      <c r="F52" s="488">
        <f t="shared" si="11"/>
        <v>101.74462767391144</v>
      </c>
      <c r="G52" s="488">
        <f t="shared" si="11"/>
        <v>102.01561025816966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158607</v>
      </c>
      <c r="C53" s="487">
        <v>40900</v>
      </c>
      <c r="D53" s="487">
        <v>12375</v>
      </c>
      <c r="E53" s="488">
        <f t="shared" si="11"/>
        <v>102.7560202911508</v>
      </c>
      <c r="F53" s="488">
        <f t="shared" si="11"/>
        <v>100.21807845923894</v>
      </c>
      <c r="G53" s="488">
        <f t="shared" si="11"/>
        <v>106.14117848872115</v>
      </c>
      <c r="H53" s="489">
        <f>IF(ISERROR(L53)=TRUE,IF(MONTH(A53)=MONTH(MAX(A$51:A$75)),A53,""),"")</f>
        <v>41883</v>
      </c>
      <c r="I53" s="488">
        <f t="shared" si="12"/>
        <v>102.7560202911508</v>
      </c>
      <c r="J53" s="488">
        <f t="shared" si="10"/>
        <v>100.21807845923894</v>
      </c>
      <c r="K53" s="488">
        <f t="shared" si="10"/>
        <v>106.14117848872115</v>
      </c>
      <c r="L53" s="488" t="e">
        <f t="shared" si="13"/>
        <v>#N/A</v>
      </c>
    </row>
    <row r="54" spans="1:14" ht="15" customHeight="1" x14ac:dyDescent="0.2">
      <c r="A54" s="490" t="s">
        <v>463</v>
      </c>
      <c r="B54" s="487">
        <v>157833</v>
      </c>
      <c r="C54" s="487">
        <v>40892</v>
      </c>
      <c r="D54" s="487">
        <v>12301</v>
      </c>
      <c r="E54" s="488">
        <f t="shared" si="11"/>
        <v>102.25457231151971</v>
      </c>
      <c r="F54" s="488">
        <f t="shared" si="11"/>
        <v>100.19847590110508</v>
      </c>
      <c r="G54" s="488">
        <f t="shared" si="11"/>
        <v>105.50647568402091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158888</v>
      </c>
      <c r="C55" s="487">
        <v>39128</v>
      </c>
      <c r="D55" s="487">
        <v>11963</v>
      </c>
      <c r="E55" s="488">
        <f t="shared" si="11"/>
        <v>102.93807052664997</v>
      </c>
      <c r="F55" s="488">
        <f t="shared" si="11"/>
        <v>95.876111832594162</v>
      </c>
      <c r="G55" s="488">
        <f t="shared" si="11"/>
        <v>102.60742773822797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158975</v>
      </c>
      <c r="C56" s="487">
        <v>39404</v>
      </c>
      <c r="D56" s="487">
        <v>12058</v>
      </c>
      <c r="E56" s="488">
        <f t="shared" si="11"/>
        <v>102.99443483443795</v>
      </c>
      <c r="F56" s="488">
        <f t="shared" si="11"/>
        <v>96.552400088211513</v>
      </c>
      <c r="G56" s="488">
        <f t="shared" si="11"/>
        <v>103.42224890642422</v>
      </c>
      <c r="H56" s="489" t="str">
        <f t="shared" si="14"/>
        <v/>
      </c>
      <c r="I56" s="488" t="str">
        <f t="shared" si="12"/>
        <v/>
      </c>
      <c r="J56" s="488" t="str">
        <f t="shared" si="10"/>
        <v/>
      </c>
      <c r="K56" s="488" t="str">
        <f t="shared" si="10"/>
        <v/>
      </c>
      <c r="L56" s="488" t="e">
        <f t="shared" si="13"/>
        <v>#N/A</v>
      </c>
    </row>
    <row r="57" spans="1:14" ht="15" customHeight="1" x14ac:dyDescent="0.2">
      <c r="A57" s="490">
        <v>42248</v>
      </c>
      <c r="B57" s="487">
        <v>161397</v>
      </c>
      <c r="C57" s="487">
        <v>38783</v>
      </c>
      <c r="D57" s="487">
        <v>12565</v>
      </c>
      <c r="E57" s="488">
        <f t="shared" si="11"/>
        <v>104.56356533400711</v>
      </c>
      <c r="F57" s="488">
        <f t="shared" si="11"/>
        <v>95.03075151307246</v>
      </c>
      <c r="G57" s="488">
        <f t="shared" si="11"/>
        <v>107.77082082511365</v>
      </c>
      <c r="H57" s="489">
        <f t="shared" si="14"/>
        <v>42248</v>
      </c>
      <c r="I57" s="488">
        <f t="shared" si="12"/>
        <v>104.56356533400711</v>
      </c>
      <c r="J57" s="488">
        <f t="shared" si="10"/>
        <v>95.03075151307246</v>
      </c>
      <c r="K57" s="488">
        <f t="shared" si="10"/>
        <v>107.77082082511365</v>
      </c>
      <c r="L57" s="488" t="e">
        <f t="shared" si="13"/>
        <v>#N/A</v>
      </c>
    </row>
    <row r="58" spans="1:14" ht="15" customHeight="1" x14ac:dyDescent="0.2">
      <c r="A58" s="490" t="s">
        <v>466</v>
      </c>
      <c r="B58" s="487">
        <v>159863</v>
      </c>
      <c r="C58" s="487">
        <v>38927</v>
      </c>
      <c r="D58" s="487">
        <v>12591</v>
      </c>
      <c r="E58" s="488">
        <f t="shared" si="11"/>
        <v>103.56973949323954</v>
      </c>
      <c r="F58" s="488">
        <f t="shared" si="11"/>
        <v>95.383597559481515</v>
      </c>
      <c r="G58" s="488">
        <f t="shared" si="11"/>
        <v>107.99382451325157</v>
      </c>
      <c r="H58" s="489" t="str">
        <f t="shared" si="14"/>
        <v/>
      </c>
      <c r="I58" s="488" t="str">
        <f t="shared" si="12"/>
        <v/>
      </c>
      <c r="J58" s="488" t="str">
        <f t="shared" si="10"/>
        <v/>
      </c>
      <c r="K58" s="488" t="str">
        <f t="shared" si="10"/>
        <v/>
      </c>
      <c r="L58" s="488" t="e">
        <f t="shared" si="13"/>
        <v>#N/A</v>
      </c>
    </row>
    <row r="59" spans="1:14" ht="15" customHeight="1" x14ac:dyDescent="0.2">
      <c r="A59" s="490" t="s">
        <v>467</v>
      </c>
      <c r="B59" s="487">
        <v>159713</v>
      </c>
      <c r="C59" s="487">
        <v>38362</v>
      </c>
      <c r="D59" s="487">
        <v>12494</v>
      </c>
      <c r="E59" s="488">
        <f t="shared" si="11"/>
        <v>103.47255965222575</v>
      </c>
      <c r="F59" s="488">
        <f t="shared" si="11"/>
        <v>93.999166891279302</v>
      </c>
      <c r="G59" s="488">
        <f t="shared" si="11"/>
        <v>107.16184921519856</v>
      </c>
      <c r="H59" s="489" t="str">
        <f t="shared" si="14"/>
        <v/>
      </c>
      <c r="I59" s="488" t="str">
        <f t="shared" si="12"/>
        <v/>
      </c>
      <c r="J59" s="488" t="str">
        <f t="shared" si="10"/>
        <v/>
      </c>
      <c r="K59" s="488" t="str">
        <f t="shared" si="10"/>
        <v/>
      </c>
      <c r="L59" s="488" t="e">
        <f t="shared" si="13"/>
        <v>#N/A</v>
      </c>
    </row>
    <row r="60" spans="1:14" ht="15" customHeight="1" x14ac:dyDescent="0.2">
      <c r="A60" s="490" t="s">
        <v>468</v>
      </c>
      <c r="B60" s="487">
        <v>159735</v>
      </c>
      <c r="C60" s="487">
        <v>39036</v>
      </c>
      <c r="D60" s="487">
        <v>12580</v>
      </c>
      <c r="E60" s="488">
        <f t="shared" si="11"/>
        <v>103.48681269557443</v>
      </c>
      <c r="F60" s="488">
        <f t="shared" si="11"/>
        <v>95.650682414055026</v>
      </c>
      <c r="G60" s="488">
        <f t="shared" si="11"/>
        <v>107.89947679903938</v>
      </c>
      <c r="H60" s="489" t="str">
        <f t="shared" si="14"/>
        <v/>
      </c>
      <c r="I60" s="488" t="str">
        <f t="shared" si="12"/>
        <v/>
      </c>
      <c r="J60" s="488" t="str">
        <f t="shared" si="10"/>
        <v/>
      </c>
      <c r="K60" s="488" t="str">
        <f t="shared" si="10"/>
        <v/>
      </c>
      <c r="L60" s="488" t="e">
        <f t="shared" si="13"/>
        <v>#N/A</v>
      </c>
    </row>
    <row r="61" spans="1:14" ht="15" customHeight="1" x14ac:dyDescent="0.2">
      <c r="A61" s="490">
        <v>42614</v>
      </c>
      <c r="B61" s="487">
        <v>163017</v>
      </c>
      <c r="C61" s="487">
        <v>38591</v>
      </c>
      <c r="D61" s="487">
        <v>13139</v>
      </c>
      <c r="E61" s="488">
        <f t="shared" si="11"/>
        <v>105.61310761695594</v>
      </c>
      <c r="F61" s="488">
        <f t="shared" si="11"/>
        <v>94.560290117860376</v>
      </c>
      <c r="G61" s="488">
        <f t="shared" si="11"/>
        <v>112.69405609400462</v>
      </c>
      <c r="H61" s="489">
        <f t="shared" si="14"/>
        <v>42614</v>
      </c>
      <c r="I61" s="488">
        <f t="shared" si="12"/>
        <v>105.61310761695594</v>
      </c>
      <c r="J61" s="488">
        <f t="shared" si="10"/>
        <v>94.560290117860376</v>
      </c>
      <c r="K61" s="488">
        <f t="shared" si="10"/>
        <v>112.69405609400462</v>
      </c>
      <c r="L61" s="488" t="e">
        <f t="shared" si="13"/>
        <v>#N/A</v>
      </c>
    </row>
    <row r="62" spans="1:14" ht="15" customHeight="1" x14ac:dyDescent="0.2">
      <c r="A62" s="490" t="s">
        <v>469</v>
      </c>
      <c r="B62" s="487">
        <v>162206</v>
      </c>
      <c r="C62" s="487">
        <v>38501</v>
      </c>
      <c r="D62" s="487">
        <v>13090</v>
      </c>
      <c r="E62" s="488">
        <f t="shared" si="11"/>
        <v>105.08768860987476</v>
      </c>
      <c r="F62" s="488">
        <f t="shared" si="11"/>
        <v>94.339761338854728</v>
      </c>
      <c r="G62" s="488">
        <f t="shared" si="11"/>
        <v>112.27377991251393</v>
      </c>
      <c r="H62" s="489" t="str">
        <f t="shared" si="14"/>
        <v/>
      </c>
      <c r="I62" s="488" t="str">
        <f t="shared" si="12"/>
        <v/>
      </c>
      <c r="J62" s="488" t="str">
        <f t="shared" si="10"/>
        <v/>
      </c>
      <c r="K62" s="488" t="str">
        <f t="shared" si="10"/>
        <v/>
      </c>
      <c r="L62" s="488" t="e">
        <f t="shared" si="13"/>
        <v>#N/A</v>
      </c>
    </row>
    <row r="63" spans="1:14" ht="15" customHeight="1" x14ac:dyDescent="0.2">
      <c r="A63" s="490" t="s">
        <v>470</v>
      </c>
      <c r="B63" s="487">
        <v>162429</v>
      </c>
      <c r="C63" s="487">
        <v>38239</v>
      </c>
      <c r="D63" s="487">
        <v>12924</v>
      </c>
      <c r="E63" s="488">
        <f t="shared" si="11"/>
        <v>105.23216264018191</v>
      </c>
      <c r="F63" s="488">
        <f t="shared" si="11"/>
        <v>93.69777755997157</v>
      </c>
      <c r="G63" s="488">
        <f t="shared" si="11"/>
        <v>110.84998713440261</v>
      </c>
      <c r="H63" s="489" t="str">
        <f t="shared" si="14"/>
        <v/>
      </c>
      <c r="I63" s="488" t="str">
        <f t="shared" si="12"/>
        <v/>
      </c>
      <c r="J63" s="488" t="str">
        <f t="shared" si="10"/>
        <v/>
      </c>
      <c r="K63" s="488" t="str">
        <f t="shared" si="10"/>
        <v/>
      </c>
      <c r="L63" s="488" t="e">
        <f t="shared" si="13"/>
        <v>#N/A</v>
      </c>
    </row>
    <row r="64" spans="1:14" ht="15" customHeight="1" x14ac:dyDescent="0.2">
      <c r="A64" s="490" t="s">
        <v>471</v>
      </c>
      <c r="B64" s="487">
        <v>163308</v>
      </c>
      <c r="C64" s="487">
        <v>38661</v>
      </c>
      <c r="D64" s="487">
        <v>13138</v>
      </c>
      <c r="E64" s="488">
        <f t="shared" si="11"/>
        <v>105.80163650852268</v>
      </c>
      <c r="F64" s="488">
        <f t="shared" si="11"/>
        <v>94.731812501531451</v>
      </c>
      <c r="G64" s="488">
        <f t="shared" si="11"/>
        <v>112.68547902907625</v>
      </c>
      <c r="H64" s="489" t="str">
        <f t="shared" si="14"/>
        <v/>
      </c>
      <c r="I64" s="488" t="str">
        <f t="shared" si="12"/>
        <v/>
      </c>
      <c r="J64" s="488" t="str">
        <f t="shared" si="10"/>
        <v/>
      </c>
      <c r="K64" s="488" t="str">
        <f t="shared" si="10"/>
        <v/>
      </c>
      <c r="L64" s="488" t="e">
        <f t="shared" si="13"/>
        <v>#N/A</v>
      </c>
    </row>
    <row r="65" spans="1:12" ht="15" customHeight="1" x14ac:dyDescent="0.2">
      <c r="A65" s="490">
        <v>42979</v>
      </c>
      <c r="B65" s="487">
        <v>166724</v>
      </c>
      <c r="C65" s="487">
        <v>38278</v>
      </c>
      <c r="D65" s="487">
        <v>13639</v>
      </c>
      <c r="E65" s="488">
        <f t="shared" si="11"/>
        <v>108.01474542120984</v>
      </c>
      <c r="F65" s="488">
        <f t="shared" si="11"/>
        <v>93.793340030874035</v>
      </c>
      <c r="G65" s="488">
        <f t="shared" si="11"/>
        <v>116.98258855819539</v>
      </c>
      <c r="H65" s="489">
        <f t="shared" si="14"/>
        <v>42979</v>
      </c>
      <c r="I65" s="488">
        <f t="shared" si="12"/>
        <v>108.01474542120984</v>
      </c>
      <c r="J65" s="488">
        <f t="shared" si="10"/>
        <v>93.793340030874035</v>
      </c>
      <c r="K65" s="488">
        <f t="shared" si="10"/>
        <v>116.98258855819539</v>
      </c>
      <c r="L65" s="488" t="e">
        <f t="shared" si="13"/>
        <v>#N/A</v>
      </c>
    </row>
    <row r="66" spans="1:12" ht="15" customHeight="1" x14ac:dyDescent="0.2">
      <c r="A66" s="490" t="s">
        <v>472</v>
      </c>
      <c r="B66" s="487">
        <v>166766</v>
      </c>
      <c r="C66" s="487">
        <v>37969</v>
      </c>
      <c r="D66" s="487">
        <v>13646</v>
      </c>
      <c r="E66" s="488">
        <f t="shared" si="11"/>
        <v>108.04195577669368</v>
      </c>
      <c r="F66" s="488">
        <f t="shared" si="11"/>
        <v>93.036191222954599</v>
      </c>
      <c r="G66" s="488">
        <f t="shared" si="11"/>
        <v>117.04262801269405</v>
      </c>
      <c r="H66" s="489" t="str">
        <f t="shared" si="14"/>
        <v/>
      </c>
      <c r="I66" s="488" t="str">
        <f t="shared" si="12"/>
        <v/>
      </c>
      <c r="J66" s="488" t="str">
        <f t="shared" si="10"/>
        <v/>
      </c>
      <c r="K66" s="488" t="str">
        <f t="shared" si="10"/>
        <v/>
      </c>
      <c r="L66" s="488" t="e">
        <f t="shared" si="13"/>
        <v>#N/A</v>
      </c>
    </row>
    <row r="67" spans="1:12" ht="15" customHeight="1" x14ac:dyDescent="0.2">
      <c r="A67" s="490" t="s">
        <v>473</v>
      </c>
      <c r="B67" s="487">
        <v>166965</v>
      </c>
      <c r="C67" s="487">
        <v>37472</v>
      </c>
      <c r="D67" s="487">
        <v>13496</v>
      </c>
      <c r="E67" s="488">
        <f t="shared" si="11"/>
        <v>108.17088103243864</v>
      </c>
      <c r="F67" s="488">
        <f t="shared" si="11"/>
        <v>91.81838229889</v>
      </c>
      <c r="G67" s="488">
        <f t="shared" si="11"/>
        <v>115.75606827343682</v>
      </c>
      <c r="H67" s="489" t="str">
        <f t="shared" si="14"/>
        <v/>
      </c>
      <c r="I67" s="488" t="str">
        <f t="shared" si="12"/>
        <v/>
      </c>
      <c r="J67" s="488" t="str">
        <f t="shared" si="12"/>
        <v/>
      </c>
      <c r="K67" s="488" t="str">
        <f t="shared" si="12"/>
        <v/>
      </c>
      <c r="L67" s="488" t="e">
        <f t="shared" si="13"/>
        <v>#N/A</v>
      </c>
    </row>
    <row r="68" spans="1:12" ht="15" customHeight="1" x14ac:dyDescent="0.2">
      <c r="A68" s="490" t="s">
        <v>474</v>
      </c>
      <c r="B68" s="487">
        <v>167427</v>
      </c>
      <c r="C68" s="487">
        <v>38056</v>
      </c>
      <c r="D68" s="487">
        <v>13729</v>
      </c>
      <c r="E68" s="488">
        <f t="shared" si="11"/>
        <v>108.47019494276107</v>
      </c>
      <c r="F68" s="488">
        <f t="shared" si="11"/>
        <v>93.249369042660064</v>
      </c>
      <c r="G68" s="488">
        <f t="shared" si="11"/>
        <v>117.75452440174972</v>
      </c>
      <c r="H68" s="489" t="str">
        <f t="shared" si="14"/>
        <v/>
      </c>
      <c r="I68" s="488" t="str">
        <f t="shared" si="12"/>
        <v/>
      </c>
      <c r="J68" s="488" t="str">
        <f t="shared" si="12"/>
        <v/>
      </c>
      <c r="K68" s="488" t="str">
        <f t="shared" si="12"/>
        <v/>
      </c>
      <c r="L68" s="488" t="e">
        <f t="shared" si="13"/>
        <v>#N/A</v>
      </c>
    </row>
    <row r="69" spans="1:12" ht="15" customHeight="1" x14ac:dyDescent="0.2">
      <c r="A69" s="490">
        <v>43344</v>
      </c>
      <c r="B69" s="487">
        <v>171139</v>
      </c>
      <c r="C69" s="487">
        <v>37513</v>
      </c>
      <c r="D69" s="487">
        <v>14245</v>
      </c>
      <c r="E69" s="488">
        <f t="shared" si="11"/>
        <v>110.87507207504873</v>
      </c>
      <c r="F69" s="488">
        <f t="shared" si="11"/>
        <v>91.918845409325925</v>
      </c>
      <c r="G69" s="488">
        <f t="shared" si="11"/>
        <v>122.18028990479456</v>
      </c>
      <c r="H69" s="489">
        <f t="shared" si="14"/>
        <v>43344</v>
      </c>
      <c r="I69" s="488">
        <f t="shared" si="12"/>
        <v>110.87507207504873</v>
      </c>
      <c r="J69" s="488">
        <f t="shared" si="12"/>
        <v>91.918845409325925</v>
      </c>
      <c r="K69" s="488">
        <f t="shared" si="12"/>
        <v>122.18028990479456</v>
      </c>
      <c r="L69" s="488" t="e">
        <f t="shared" si="13"/>
        <v>#N/A</v>
      </c>
    </row>
    <row r="70" spans="1:12" ht="15" customHeight="1" x14ac:dyDescent="0.2">
      <c r="A70" s="490" t="s">
        <v>475</v>
      </c>
      <c r="B70" s="487">
        <v>171162</v>
      </c>
      <c r="C70" s="487">
        <v>37351</v>
      </c>
      <c r="D70" s="487">
        <v>14265</v>
      </c>
      <c r="E70" s="488">
        <f t="shared" si="11"/>
        <v>110.8899729840042</v>
      </c>
      <c r="F70" s="488">
        <f t="shared" si="11"/>
        <v>91.521893607115729</v>
      </c>
      <c r="G70" s="488">
        <f t="shared" si="11"/>
        <v>122.35183120336221</v>
      </c>
      <c r="H70" s="489" t="str">
        <f t="shared" si="14"/>
        <v/>
      </c>
      <c r="I70" s="488" t="str">
        <f t="shared" si="12"/>
        <v/>
      </c>
      <c r="J70" s="488" t="str">
        <f t="shared" si="12"/>
        <v/>
      </c>
      <c r="K70" s="488" t="str">
        <f t="shared" si="12"/>
        <v/>
      </c>
      <c r="L70" s="488" t="e">
        <f t="shared" si="13"/>
        <v>#N/A</v>
      </c>
    </row>
    <row r="71" spans="1:12" ht="15" customHeight="1" x14ac:dyDescent="0.2">
      <c r="A71" s="490" t="s">
        <v>476</v>
      </c>
      <c r="B71" s="487">
        <v>170743</v>
      </c>
      <c r="C71" s="487">
        <v>36930</v>
      </c>
      <c r="D71" s="487">
        <v>14271</v>
      </c>
      <c r="E71" s="491">
        <f t="shared" ref="E71:G75" si="15">IF($A$51=37802,IF(COUNTBLANK(B$51:B$70)&gt;0,#N/A,IF(ISBLANK(B71)=FALSE,B71/B$51*100,#N/A)),IF(COUNTBLANK(B$51:B$75)&gt;0,#N/A,B71/B$51*100))</f>
        <v>110.61851729477237</v>
      </c>
      <c r="F71" s="491">
        <f t="shared" si="15"/>
        <v>90.490308985322585</v>
      </c>
      <c r="G71" s="491">
        <f t="shared" si="15"/>
        <v>122.4032935929325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171583</v>
      </c>
      <c r="C72" s="487">
        <v>37059</v>
      </c>
      <c r="D72" s="487">
        <v>14453</v>
      </c>
      <c r="E72" s="491">
        <f t="shared" si="15"/>
        <v>111.16272440444955</v>
      </c>
      <c r="F72" s="491">
        <f t="shared" si="15"/>
        <v>90.806400235230697</v>
      </c>
      <c r="G72" s="491">
        <f t="shared" si="15"/>
        <v>123.96431940989794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174944</v>
      </c>
      <c r="C73" s="487">
        <v>36295</v>
      </c>
      <c r="D73" s="487">
        <v>14951</v>
      </c>
      <c r="E73" s="491">
        <f t="shared" si="15"/>
        <v>113.34020070876498</v>
      </c>
      <c r="F73" s="491">
        <f t="shared" si="15"/>
        <v>88.934355933449311</v>
      </c>
      <c r="G73" s="491">
        <f t="shared" si="15"/>
        <v>128.23569774423191</v>
      </c>
      <c r="H73" s="492">
        <f>IF(A$51=37802,IF(ISERROR(L73)=TRUE,IF(ISBLANK(A73)=FALSE,IF(MONTH(A73)=MONTH(MAX(A$51:A$75)),A73,""),""),""),IF(ISERROR(L73)=TRUE,IF(MONTH(A73)=MONTH(MAX(A$51:A$75)),A73,""),""))</f>
        <v>43709</v>
      </c>
      <c r="I73" s="488">
        <f t="shared" si="12"/>
        <v>113.34020070876498</v>
      </c>
      <c r="J73" s="488">
        <f t="shared" si="12"/>
        <v>88.934355933449311</v>
      </c>
      <c r="K73" s="488">
        <f t="shared" si="12"/>
        <v>128.23569774423191</v>
      </c>
      <c r="L73" s="488" t="e">
        <f t="shared" si="13"/>
        <v>#N/A</v>
      </c>
    </row>
    <row r="74" spans="1:12" ht="15" customHeight="1" x14ac:dyDescent="0.2">
      <c r="A74" s="490" t="s">
        <v>478</v>
      </c>
      <c r="B74" s="487">
        <v>174610</v>
      </c>
      <c r="C74" s="487">
        <v>36238</v>
      </c>
      <c r="D74" s="487">
        <v>14939</v>
      </c>
      <c r="E74" s="491">
        <f t="shared" si="15"/>
        <v>113.12381359610761</v>
      </c>
      <c r="F74" s="491">
        <f t="shared" si="15"/>
        <v>88.794687706745734</v>
      </c>
      <c r="G74" s="491">
        <f t="shared" si="15"/>
        <v>128.13277296509133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174094</v>
      </c>
      <c r="C75" s="493">
        <v>34815</v>
      </c>
      <c r="D75" s="493">
        <v>14398</v>
      </c>
      <c r="E75" s="491">
        <f t="shared" si="15"/>
        <v>112.78951494302024</v>
      </c>
      <c r="F75" s="491">
        <f t="shared" si="15"/>
        <v>85.307882678689566</v>
      </c>
      <c r="G75" s="491">
        <f t="shared" si="15"/>
        <v>123.49258083883694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113.34020070876498</v>
      </c>
      <c r="J77" s="488">
        <f>IF(J75&lt;&gt;"",J75,IF(J74&lt;&gt;"",J74,IF(J73&lt;&gt;"",J73,IF(J72&lt;&gt;"",J72,IF(J71&lt;&gt;"",J71,IF(J70&lt;&gt;"",J70,""))))))</f>
        <v>88.934355933449311</v>
      </c>
      <c r="K77" s="488">
        <f>IF(K75&lt;&gt;"",K75,IF(K74&lt;&gt;"",K74,IF(K73&lt;&gt;"",K73,IF(K72&lt;&gt;"",K72,IF(K71&lt;&gt;"",K71,IF(K70&lt;&gt;"",K70,""))))))</f>
        <v>128.23569774423191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+13,3%</v>
      </c>
      <c r="J79" s="488" t="str">
        <f>"GeB - ausschließlich: "&amp;IF(J77&gt;100,"+","")&amp;TEXT(J77-100,"0,0")&amp;"%"</f>
        <v>GeB - ausschließlich: -11,1%</v>
      </c>
      <c r="K79" s="488" t="str">
        <f>"GeB - im Nebenjob: "&amp;IF(K77&gt;100,"+","")&amp;TEXT(K77-100,"0,0")&amp;"%"</f>
        <v>GeB - im Nebenjob: +28,2%</v>
      </c>
    </row>
    <row r="81" spans="9:9" ht="15" customHeight="1" x14ac:dyDescent="0.2">
      <c r="I81" s="488" t="str">
        <f>IF(ISERROR(HLOOKUP(1,I$78:K$79,2,FALSE)),"",HLOOKUP(1,I$78:K$79,2,FALSE))</f>
        <v>GeB - im Nebenjob: +28,2%</v>
      </c>
    </row>
    <row r="82" spans="9:9" ht="15" customHeight="1" x14ac:dyDescent="0.2">
      <c r="I82" s="488" t="str">
        <f>IF(ISERROR(HLOOKUP(2,I$78:K$79,2,FALSE)),"",HLOOKUP(2,I$78:K$79,2,FALSE))</f>
        <v>SvB: +13,3%</v>
      </c>
    </row>
    <row r="83" spans="9:9" ht="15" customHeight="1" x14ac:dyDescent="0.2">
      <c r="I83" s="488" t="str">
        <f>IF(ISERROR(HLOOKUP(3,I$78:K$79,2,FALSE)),"",HLOOKUP(3,I$78:K$79,2,FALSE))</f>
        <v>GeB - ausschließlich: -11,1%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174094</v>
      </c>
      <c r="E12" s="114">
        <v>174610</v>
      </c>
      <c r="F12" s="114">
        <v>174944</v>
      </c>
      <c r="G12" s="114">
        <v>171583</v>
      </c>
      <c r="H12" s="114">
        <v>170743</v>
      </c>
      <c r="I12" s="115">
        <v>3351</v>
      </c>
      <c r="J12" s="116">
        <v>1.9625987595391905</v>
      </c>
      <c r="N12" s="117"/>
    </row>
    <row r="13" spans="1:15" s="110" customFormat="1" ht="13.5" customHeight="1" x14ac:dyDescent="0.2">
      <c r="A13" s="118" t="s">
        <v>105</v>
      </c>
      <c r="B13" s="119" t="s">
        <v>106</v>
      </c>
      <c r="C13" s="113">
        <v>52.014428986639402</v>
      </c>
      <c r="D13" s="114">
        <v>90554</v>
      </c>
      <c r="E13" s="114">
        <v>90715</v>
      </c>
      <c r="F13" s="114">
        <v>91270</v>
      </c>
      <c r="G13" s="114">
        <v>89473</v>
      </c>
      <c r="H13" s="114">
        <v>88813</v>
      </c>
      <c r="I13" s="115">
        <v>1741</v>
      </c>
      <c r="J13" s="116">
        <v>1.9602986049339624</v>
      </c>
    </row>
    <row r="14" spans="1:15" s="110" customFormat="1" ht="13.5" customHeight="1" x14ac:dyDescent="0.2">
      <c r="A14" s="120"/>
      <c r="B14" s="119" t="s">
        <v>107</v>
      </c>
      <c r="C14" s="113">
        <v>47.985571013360598</v>
      </c>
      <c r="D14" s="114">
        <v>83540</v>
      </c>
      <c r="E14" s="114">
        <v>83895</v>
      </c>
      <c r="F14" s="114">
        <v>83674</v>
      </c>
      <c r="G14" s="114">
        <v>82110</v>
      </c>
      <c r="H14" s="114">
        <v>81930</v>
      </c>
      <c r="I14" s="115">
        <v>1610</v>
      </c>
      <c r="J14" s="116">
        <v>1.965092151836934</v>
      </c>
    </row>
    <row r="15" spans="1:15" s="110" customFormat="1" ht="13.5" customHeight="1" x14ac:dyDescent="0.2">
      <c r="A15" s="118" t="s">
        <v>105</v>
      </c>
      <c r="B15" s="121" t="s">
        <v>108</v>
      </c>
      <c r="C15" s="113">
        <v>11.168678989511413</v>
      </c>
      <c r="D15" s="114">
        <v>19444</v>
      </c>
      <c r="E15" s="114">
        <v>20098</v>
      </c>
      <c r="F15" s="114">
        <v>20389</v>
      </c>
      <c r="G15" s="114">
        <v>18247</v>
      </c>
      <c r="H15" s="114">
        <v>18829</v>
      </c>
      <c r="I15" s="115">
        <v>615</v>
      </c>
      <c r="J15" s="116">
        <v>3.2662382495087363</v>
      </c>
    </row>
    <row r="16" spans="1:15" s="110" customFormat="1" ht="13.5" customHeight="1" x14ac:dyDescent="0.2">
      <c r="A16" s="118"/>
      <c r="B16" s="121" t="s">
        <v>109</v>
      </c>
      <c r="C16" s="113">
        <v>66.589888221305728</v>
      </c>
      <c r="D16" s="114">
        <v>115929</v>
      </c>
      <c r="E16" s="114">
        <v>116113</v>
      </c>
      <c r="F16" s="114">
        <v>116509</v>
      </c>
      <c r="G16" s="114">
        <v>115869</v>
      </c>
      <c r="H16" s="114">
        <v>115116</v>
      </c>
      <c r="I16" s="115">
        <v>813</v>
      </c>
      <c r="J16" s="116">
        <v>0.7062441363494214</v>
      </c>
    </row>
    <row r="17" spans="1:10" s="110" customFormat="1" ht="13.5" customHeight="1" x14ac:dyDescent="0.2">
      <c r="A17" s="118"/>
      <c r="B17" s="121" t="s">
        <v>110</v>
      </c>
      <c r="C17" s="113">
        <v>21.002446953944421</v>
      </c>
      <c r="D17" s="114">
        <v>36564</v>
      </c>
      <c r="E17" s="114">
        <v>36251</v>
      </c>
      <c r="F17" s="114">
        <v>35961</v>
      </c>
      <c r="G17" s="114">
        <v>35472</v>
      </c>
      <c r="H17" s="114">
        <v>34847</v>
      </c>
      <c r="I17" s="115">
        <v>1717</v>
      </c>
      <c r="J17" s="116">
        <v>4.927253422102333</v>
      </c>
    </row>
    <row r="18" spans="1:10" s="110" customFormat="1" ht="13.5" customHeight="1" x14ac:dyDescent="0.2">
      <c r="A18" s="120"/>
      <c r="B18" s="121" t="s">
        <v>111</v>
      </c>
      <c r="C18" s="113">
        <v>1.2389858352384344</v>
      </c>
      <c r="D18" s="114">
        <v>2157</v>
      </c>
      <c r="E18" s="114">
        <v>2148</v>
      </c>
      <c r="F18" s="114">
        <v>2085</v>
      </c>
      <c r="G18" s="114">
        <v>1995</v>
      </c>
      <c r="H18" s="114">
        <v>1951</v>
      </c>
      <c r="I18" s="115">
        <v>206</v>
      </c>
      <c r="J18" s="116">
        <v>10.558687852383393</v>
      </c>
    </row>
    <row r="19" spans="1:10" s="110" customFormat="1" ht="13.5" customHeight="1" x14ac:dyDescent="0.2">
      <c r="A19" s="120"/>
      <c r="B19" s="121" t="s">
        <v>112</v>
      </c>
      <c r="C19" s="113">
        <v>0.36072466598504255</v>
      </c>
      <c r="D19" s="114">
        <v>628</v>
      </c>
      <c r="E19" s="114">
        <v>627</v>
      </c>
      <c r="F19" s="114">
        <v>634</v>
      </c>
      <c r="G19" s="114">
        <v>538</v>
      </c>
      <c r="H19" s="114">
        <v>536</v>
      </c>
      <c r="I19" s="115">
        <v>92</v>
      </c>
      <c r="J19" s="116">
        <v>17.164179104477611</v>
      </c>
    </row>
    <row r="20" spans="1:10" s="110" customFormat="1" ht="13.5" customHeight="1" x14ac:dyDescent="0.2">
      <c r="A20" s="118" t="s">
        <v>113</v>
      </c>
      <c r="B20" s="122" t="s">
        <v>114</v>
      </c>
      <c r="C20" s="113">
        <v>69.255115052787573</v>
      </c>
      <c r="D20" s="114">
        <v>120569</v>
      </c>
      <c r="E20" s="114">
        <v>121150</v>
      </c>
      <c r="F20" s="114">
        <v>121918</v>
      </c>
      <c r="G20" s="114">
        <v>119191</v>
      </c>
      <c r="H20" s="114">
        <v>119013</v>
      </c>
      <c r="I20" s="115">
        <v>1556</v>
      </c>
      <c r="J20" s="116">
        <v>1.3074201977935183</v>
      </c>
    </row>
    <row r="21" spans="1:10" s="110" customFormat="1" ht="13.5" customHeight="1" x14ac:dyDescent="0.2">
      <c r="A21" s="120"/>
      <c r="B21" s="122" t="s">
        <v>115</v>
      </c>
      <c r="C21" s="113">
        <v>30.744884947212427</v>
      </c>
      <c r="D21" s="114">
        <v>53525</v>
      </c>
      <c r="E21" s="114">
        <v>53460</v>
      </c>
      <c r="F21" s="114">
        <v>53026</v>
      </c>
      <c r="G21" s="114">
        <v>52392</v>
      </c>
      <c r="H21" s="114">
        <v>51730</v>
      </c>
      <c r="I21" s="115">
        <v>1795</v>
      </c>
      <c r="J21" s="116">
        <v>3.4699400734583414</v>
      </c>
    </row>
    <row r="22" spans="1:10" s="110" customFormat="1" ht="13.5" customHeight="1" x14ac:dyDescent="0.2">
      <c r="A22" s="118" t="s">
        <v>113</v>
      </c>
      <c r="B22" s="122" t="s">
        <v>116</v>
      </c>
      <c r="C22" s="113">
        <v>88.259216285454983</v>
      </c>
      <c r="D22" s="114">
        <v>153654</v>
      </c>
      <c r="E22" s="114">
        <v>154553</v>
      </c>
      <c r="F22" s="114">
        <v>155002</v>
      </c>
      <c r="G22" s="114">
        <v>152278</v>
      </c>
      <c r="H22" s="114">
        <v>152118</v>
      </c>
      <c r="I22" s="115">
        <v>1536</v>
      </c>
      <c r="J22" s="116">
        <v>1.0097424367924901</v>
      </c>
    </row>
    <row r="23" spans="1:10" s="110" customFormat="1" ht="13.5" customHeight="1" x14ac:dyDescent="0.2">
      <c r="A23" s="123"/>
      <c r="B23" s="124" t="s">
        <v>117</v>
      </c>
      <c r="C23" s="125">
        <v>11.688513102117247</v>
      </c>
      <c r="D23" s="114">
        <v>20349</v>
      </c>
      <c r="E23" s="114">
        <v>19975</v>
      </c>
      <c r="F23" s="114">
        <v>19858</v>
      </c>
      <c r="G23" s="114">
        <v>19170</v>
      </c>
      <c r="H23" s="114">
        <v>18497</v>
      </c>
      <c r="I23" s="115">
        <v>1852</v>
      </c>
      <c r="J23" s="116">
        <v>10.01243444882954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49213</v>
      </c>
      <c r="E26" s="114">
        <v>51177</v>
      </c>
      <c r="F26" s="114">
        <v>51246</v>
      </c>
      <c r="G26" s="114">
        <v>51512</v>
      </c>
      <c r="H26" s="140">
        <v>51201</v>
      </c>
      <c r="I26" s="115">
        <v>-1988</v>
      </c>
      <c r="J26" s="116">
        <v>-3.8827366652995057</v>
      </c>
    </row>
    <row r="27" spans="1:10" s="110" customFormat="1" ht="13.5" customHeight="1" x14ac:dyDescent="0.2">
      <c r="A27" s="118" t="s">
        <v>105</v>
      </c>
      <c r="B27" s="119" t="s">
        <v>106</v>
      </c>
      <c r="C27" s="113">
        <v>39.59319691951314</v>
      </c>
      <c r="D27" s="115">
        <v>19485</v>
      </c>
      <c r="E27" s="114">
        <v>20299</v>
      </c>
      <c r="F27" s="114">
        <v>20278</v>
      </c>
      <c r="G27" s="114">
        <v>20277</v>
      </c>
      <c r="H27" s="140">
        <v>20233</v>
      </c>
      <c r="I27" s="115">
        <v>-748</v>
      </c>
      <c r="J27" s="116">
        <v>-3.6969307566846243</v>
      </c>
    </row>
    <row r="28" spans="1:10" s="110" customFormat="1" ht="13.5" customHeight="1" x14ac:dyDescent="0.2">
      <c r="A28" s="120"/>
      <c r="B28" s="119" t="s">
        <v>107</v>
      </c>
      <c r="C28" s="113">
        <v>60.40680308048686</v>
      </c>
      <c r="D28" s="115">
        <v>29728</v>
      </c>
      <c r="E28" s="114">
        <v>30878</v>
      </c>
      <c r="F28" s="114">
        <v>30968</v>
      </c>
      <c r="G28" s="114">
        <v>31235</v>
      </c>
      <c r="H28" s="140">
        <v>30968</v>
      </c>
      <c r="I28" s="115">
        <v>-1240</v>
      </c>
      <c r="J28" s="116">
        <v>-4.004133298889176</v>
      </c>
    </row>
    <row r="29" spans="1:10" s="110" customFormat="1" ht="13.5" customHeight="1" x14ac:dyDescent="0.2">
      <c r="A29" s="118" t="s">
        <v>105</v>
      </c>
      <c r="B29" s="121" t="s">
        <v>108</v>
      </c>
      <c r="C29" s="113">
        <v>14.205596082335967</v>
      </c>
      <c r="D29" s="115">
        <v>6991</v>
      </c>
      <c r="E29" s="114">
        <v>7483</v>
      </c>
      <c r="F29" s="114">
        <v>7423</v>
      </c>
      <c r="G29" s="114">
        <v>7598</v>
      </c>
      <c r="H29" s="140">
        <v>7393</v>
      </c>
      <c r="I29" s="115">
        <v>-402</v>
      </c>
      <c r="J29" s="116">
        <v>-5.4375760854862705</v>
      </c>
    </row>
    <row r="30" spans="1:10" s="110" customFormat="1" ht="13.5" customHeight="1" x14ac:dyDescent="0.2">
      <c r="A30" s="118"/>
      <c r="B30" s="121" t="s">
        <v>109</v>
      </c>
      <c r="C30" s="113">
        <v>46.906305244549202</v>
      </c>
      <c r="D30" s="115">
        <v>23084</v>
      </c>
      <c r="E30" s="114">
        <v>24232</v>
      </c>
      <c r="F30" s="114">
        <v>24457</v>
      </c>
      <c r="G30" s="114">
        <v>24565</v>
      </c>
      <c r="H30" s="140">
        <v>24673</v>
      </c>
      <c r="I30" s="115">
        <v>-1589</v>
      </c>
      <c r="J30" s="116">
        <v>-6.4402383171888298</v>
      </c>
    </row>
    <row r="31" spans="1:10" s="110" customFormat="1" ht="13.5" customHeight="1" x14ac:dyDescent="0.2">
      <c r="A31" s="118"/>
      <c r="B31" s="121" t="s">
        <v>110</v>
      </c>
      <c r="C31" s="113">
        <v>23.530367992197185</v>
      </c>
      <c r="D31" s="115">
        <v>11580</v>
      </c>
      <c r="E31" s="114">
        <v>11734</v>
      </c>
      <c r="F31" s="114">
        <v>11757</v>
      </c>
      <c r="G31" s="114">
        <v>11767</v>
      </c>
      <c r="H31" s="140">
        <v>11708</v>
      </c>
      <c r="I31" s="115">
        <v>-128</v>
      </c>
      <c r="J31" s="116">
        <v>-1.0932695592757089</v>
      </c>
    </row>
    <row r="32" spans="1:10" s="110" customFormat="1" ht="13.5" customHeight="1" x14ac:dyDescent="0.2">
      <c r="A32" s="120"/>
      <c r="B32" s="121" t="s">
        <v>111</v>
      </c>
      <c r="C32" s="113">
        <v>15.357730680917644</v>
      </c>
      <c r="D32" s="115">
        <v>7558</v>
      </c>
      <c r="E32" s="114">
        <v>7728</v>
      </c>
      <c r="F32" s="114">
        <v>7609</v>
      </c>
      <c r="G32" s="114">
        <v>7582</v>
      </c>
      <c r="H32" s="140">
        <v>7427</v>
      </c>
      <c r="I32" s="115">
        <v>131</v>
      </c>
      <c r="J32" s="116">
        <v>1.7638346573313586</v>
      </c>
    </row>
    <row r="33" spans="1:10" s="110" customFormat="1" ht="13.5" customHeight="1" x14ac:dyDescent="0.2">
      <c r="A33" s="120"/>
      <c r="B33" s="121" t="s">
        <v>112</v>
      </c>
      <c r="C33" s="113">
        <v>1.5382114481945828</v>
      </c>
      <c r="D33" s="115">
        <v>757</v>
      </c>
      <c r="E33" s="114">
        <v>774</v>
      </c>
      <c r="F33" s="114">
        <v>777</v>
      </c>
      <c r="G33" s="114">
        <v>746</v>
      </c>
      <c r="H33" s="140">
        <v>777</v>
      </c>
      <c r="I33" s="115">
        <v>-20</v>
      </c>
      <c r="J33" s="116">
        <v>-2.574002574002574</v>
      </c>
    </row>
    <row r="34" spans="1:10" s="110" customFormat="1" ht="13.5" customHeight="1" x14ac:dyDescent="0.2">
      <c r="A34" s="118" t="s">
        <v>113</v>
      </c>
      <c r="B34" s="122" t="s">
        <v>116</v>
      </c>
      <c r="C34" s="113">
        <v>89.395078536159147</v>
      </c>
      <c r="D34" s="115">
        <v>43994</v>
      </c>
      <c r="E34" s="114">
        <v>45698</v>
      </c>
      <c r="F34" s="114">
        <v>45896</v>
      </c>
      <c r="G34" s="114">
        <v>46051</v>
      </c>
      <c r="H34" s="140">
        <v>45730</v>
      </c>
      <c r="I34" s="115">
        <v>-1736</v>
      </c>
      <c r="J34" s="116">
        <v>-3.7961950579488302</v>
      </c>
    </row>
    <row r="35" spans="1:10" s="110" customFormat="1" ht="13.5" customHeight="1" x14ac:dyDescent="0.2">
      <c r="A35" s="118"/>
      <c r="B35" s="119" t="s">
        <v>117</v>
      </c>
      <c r="C35" s="113">
        <v>10.271676183122345</v>
      </c>
      <c r="D35" s="115">
        <v>5055</v>
      </c>
      <c r="E35" s="114">
        <v>5303</v>
      </c>
      <c r="F35" s="114">
        <v>5178</v>
      </c>
      <c r="G35" s="114">
        <v>5274</v>
      </c>
      <c r="H35" s="140">
        <v>5280</v>
      </c>
      <c r="I35" s="115">
        <v>-225</v>
      </c>
      <c r="J35" s="116">
        <v>-4.2613636363636367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34815</v>
      </c>
      <c r="E37" s="114">
        <v>36238</v>
      </c>
      <c r="F37" s="114">
        <v>36295</v>
      </c>
      <c r="G37" s="114">
        <v>37059</v>
      </c>
      <c r="H37" s="140">
        <v>36930</v>
      </c>
      <c r="I37" s="115">
        <v>-2115</v>
      </c>
      <c r="J37" s="116">
        <v>-5.7270511779041433</v>
      </c>
    </row>
    <row r="38" spans="1:10" s="110" customFormat="1" ht="13.5" customHeight="1" x14ac:dyDescent="0.2">
      <c r="A38" s="118" t="s">
        <v>105</v>
      </c>
      <c r="B38" s="119" t="s">
        <v>106</v>
      </c>
      <c r="C38" s="113">
        <v>38.239264684762318</v>
      </c>
      <c r="D38" s="115">
        <v>13313</v>
      </c>
      <c r="E38" s="114">
        <v>13832</v>
      </c>
      <c r="F38" s="114">
        <v>13808</v>
      </c>
      <c r="G38" s="114">
        <v>14066</v>
      </c>
      <c r="H38" s="140">
        <v>14055</v>
      </c>
      <c r="I38" s="115">
        <v>-742</v>
      </c>
      <c r="J38" s="116">
        <v>-5.27926004980434</v>
      </c>
    </row>
    <row r="39" spans="1:10" s="110" customFormat="1" ht="13.5" customHeight="1" x14ac:dyDescent="0.2">
      <c r="A39" s="120"/>
      <c r="B39" s="119" t="s">
        <v>107</v>
      </c>
      <c r="C39" s="113">
        <v>61.760735315237682</v>
      </c>
      <c r="D39" s="115">
        <v>21502</v>
      </c>
      <c r="E39" s="114">
        <v>22406</v>
      </c>
      <c r="F39" s="114">
        <v>22487</v>
      </c>
      <c r="G39" s="114">
        <v>22993</v>
      </c>
      <c r="H39" s="140">
        <v>22875</v>
      </c>
      <c r="I39" s="115">
        <v>-1373</v>
      </c>
      <c r="J39" s="116">
        <v>-6.002185792349727</v>
      </c>
    </row>
    <row r="40" spans="1:10" s="110" customFormat="1" ht="13.5" customHeight="1" x14ac:dyDescent="0.2">
      <c r="A40" s="118" t="s">
        <v>105</v>
      </c>
      <c r="B40" s="121" t="s">
        <v>108</v>
      </c>
      <c r="C40" s="113">
        <v>15.082579347982191</v>
      </c>
      <c r="D40" s="115">
        <v>5251</v>
      </c>
      <c r="E40" s="114">
        <v>5541</v>
      </c>
      <c r="F40" s="114">
        <v>5485</v>
      </c>
      <c r="G40" s="114">
        <v>5926</v>
      </c>
      <c r="H40" s="140">
        <v>5731</v>
      </c>
      <c r="I40" s="115">
        <v>-480</v>
      </c>
      <c r="J40" s="116">
        <v>-8.3755016576513697</v>
      </c>
    </row>
    <row r="41" spans="1:10" s="110" customFormat="1" ht="13.5" customHeight="1" x14ac:dyDescent="0.2">
      <c r="A41" s="118"/>
      <c r="B41" s="121" t="s">
        <v>109</v>
      </c>
      <c r="C41" s="113">
        <v>37.877351716214278</v>
      </c>
      <c r="D41" s="115">
        <v>13187</v>
      </c>
      <c r="E41" s="114">
        <v>13994</v>
      </c>
      <c r="F41" s="114">
        <v>14203</v>
      </c>
      <c r="G41" s="114">
        <v>14464</v>
      </c>
      <c r="H41" s="140">
        <v>14674</v>
      </c>
      <c r="I41" s="115">
        <v>-1487</v>
      </c>
      <c r="J41" s="116">
        <v>-10.13356957884694</v>
      </c>
    </row>
    <row r="42" spans="1:10" s="110" customFormat="1" ht="13.5" customHeight="1" x14ac:dyDescent="0.2">
      <c r="A42" s="118"/>
      <c r="B42" s="121" t="s">
        <v>110</v>
      </c>
      <c r="C42" s="113">
        <v>25.770501220738186</v>
      </c>
      <c r="D42" s="115">
        <v>8972</v>
      </c>
      <c r="E42" s="114">
        <v>9117</v>
      </c>
      <c r="F42" s="114">
        <v>9137</v>
      </c>
      <c r="G42" s="114">
        <v>9232</v>
      </c>
      <c r="H42" s="140">
        <v>9234</v>
      </c>
      <c r="I42" s="115">
        <v>-262</v>
      </c>
      <c r="J42" s="116">
        <v>-2.837340264240849</v>
      </c>
    </row>
    <row r="43" spans="1:10" s="110" customFormat="1" ht="13.5" customHeight="1" x14ac:dyDescent="0.2">
      <c r="A43" s="120"/>
      <c r="B43" s="121" t="s">
        <v>111</v>
      </c>
      <c r="C43" s="113">
        <v>21.269567715065346</v>
      </c>
      <c r="D43" s="115">
        <v>7405</v>
      </c>
      <c r="E43" s="114">
        <v>7586</v>
      </c>
      <c r="F43" s="114">
        <v>7470</v>
      </c>
      <c r="G43" s="114">
        <v>7437</v>
      </c>
      <c r="H43" s="140">
        <v>7291</v>
      </c>
      <c r="I43" s="115">
        <v>114</v>
      </c>
      <c r="J43" s="116">
        <v>1.5635715265395693</v>
      </c>
    </row>
    <row r="44" spans="1:10" s="110" customFormat="1" ht="13.5" customHeight="1" x14ac:dyDescent="0.2">
      <c r="A44" s="120"/>
      <c r="B44" s="121" t="s">
        <v>112</v>
      </c>
      <c r="C44" s="113">
        <v>2.0565848053999711</v>
      </c>
      <c r="D44" s="115">
        <v>716</v>
      </c>
      <c r="E44" s="114">
        <v>743</v>
      </c>
      <c r="F44" s="114">
        <v>745</v>
      </c>
      <c r="G44" s="114">
        <v>708</v>
      </c>
      <c r="H44" s="140">
        <v>743</v>
      </c>
      <c r="I44" s="115">
        <v>-27</v>
      </c>
      <c r="J44" s="116">
        <v>-3.6339165545087484</v>
      </c>
    </row>
    <row r="45" spans="1:10" s="110" customFormat="1" ht="13.5" customHeight="1" x14ac:dyDescent="0.2">
      <c r="A45" s="118" t="s">
        <v>113</v>
      </c>
      <c r="B45" s="122" t="s">
        <v>116</v>
      </c>
      <c r="C45" s="113">
        <v>88.818038201924452</v>
      </c>
      <c r="D45" s="115">
        <v>30922</v>
      </c>
      <c r="E45" s="114">
        <v>32134</v>
      </c>
      <c r="F45" s="114">
        <v>32252</v>
      </c>
      <c r="G45" s="114">
        <v>32860</v>
      </c>
      <c r="H45" s="140">
        <v>32730</v>
      </c>
      <c r="I45" s="115">
        <v>-1808</v>
      </c>
      <c r="J45" s="116">
        <v>-5.523984112435075</v>
      </c>
    </row>
    <row r="46" spans="1:10" s="110" customFormat="1" ht="13.5" customHeight="1" x14ac:dyDescent="0.2">
      <c r="A46" s="118"/>
      <c r="B46" s="119" t="s">
        <v>117</v>
      </c>
      <c r="C46" s="113">
        <v>10.710900473933648</v>
      </c>
      <c r="D46" s="115">
        <v>3729</v>
      </c>
      <c r="E46" s="114">
        <v>3928</v>
      </c>
      <c r="F46" s="114">
        <v>3871</v>
      </c>
      <c r="G46" s="114">
        <v>4012</v>
      </c>
      <c r="H46" s="140">
        <v>4010</v>
      </c>
      <c r="I46" s="115">
        <v>-281</v>
      </c>
      <c r="J46" s="116">
        <v>-7.0074812967581046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14398</v>
      </c>
      <c r="E48" s="114">
        <v>14939</v>
      </c>
      <c r="F48" s="114">
        <v>14951</v>
      </c>
      <c r="G48" s="114">
        <v>14453</v>
      </c>
      <c r="H48" s="140">
        <v>14271</v>
      </c>
      <c r="I48" s="115">
        <v>127</v>
      </c>
      <c r="J48" s="116">
        <v>0.88991661411253586</v>
      </c>
    </row>
    <row r="49" spans="1:12" s="110" customFormat="1" ht="13.5" customHeight="1" x14ac:dyDescent="0.2">
      <c r="A49" s="118" t="s">
        <v>105</v>
      </c>
      <c r="B49" s="119" t="s">
        <v>106</v>
      </c>
      <c r="C49" s="113">
        <v>42.867064870120849</v>
      </c>
      <c r="D49" s="115">
        <v>6172</v>
      </c>
      <c r="E49" s="114">
        <v>6467</v>
      </c>
      <c r="F49" s="114">
        <v>6470</v>
      </c>
      <c r="G49" s="114">
        <v>6211</v>
      </c>
      <c r="H49" s="140">
        <v>6178</v>
      </c>
      <c r="I49" s="115">
        <v>-6</v>
      </c>
      <c r="J49" s="116">
        <v>-9.711880867594691E-2</v>
      </c>
    </row>
    <row r="50" spans="1:12" s="110" customFormat="1" ht="13.5" customHeight="1" x14ac:dyDescent="0.2">
      <c r="A50" s="120"/>
      <c r="B50" s="119" t="s">
        <v>107</v>
      </c>
      <c r="C50" s="113">
        <v>57.132935129879151</v>
      </c>
      <c r="D50" s="115">
        <v>8226</v>
      </c>
      <c r="E50" s="114">
        <v>8472</v>
      </c>
      <c r="F50" s="114">
        <v>8481</v>
      </c>
      <c r="G50" s="114">
        <v>8242</v>
      </c>
      <c r="H50" s="140">
        <v>8093</v>
      </c>
      <c r="I50" s="115">
        <v>133</v>
      </c>
      <c r="J50" s="116">
        <v>1.6433955269986409</v>
      </c>
    </row>
    <row r="51" spans="1:12" s="110" customFormat="1" ht="13.5" customHeight="1" x14ac:dyDescent="0.2">
      <c r="A51" s="118" t="s">
        <v>105</v>
      </c>
      <c r="B51" s="121" t="s">
        <v>108</v>
      </c>
      <c r="C51" s="113">
        <v>12.085011807195444</v>
      </c>
      <c r="D51" s="115">
        <v>1740</v>
      </c>
      <c r="E51" s="114">
        <v>1942</v>
      </c>
      <c r="F51" s="114">
        <v>1938</v>
      </c>
      <c r="G51" s="114">
        <v>1672</v>
      </c>
      <c r="H51" s="140">
        <v>1662</v>
      </c>
      <c r="I51" s="115">
        <v>78</v>
      </c>
      <c r="J51" s="116">
        <v>4.6931407942238268</v>
      </c>
    </row>
    <row r="52" spans="1:12" s="110" customFormat="1" ht="13.5" customHeight="1" x14ac:dyDescent="0.2">
      <c r="A52" s="118"/>
      <c r="B52" s="121" t="s">
        <v>109</v>
      </c>
      <c r="C52" s="113">
        <v>68.738713710237533</v>
      </c>
      <c r="D52" s="115">
        <v>9897</v>
      </c>
      <c r="E52" s="114">
        <v>10238</v>
      </c>
      <c r="F52" s="114">
        <v>10254</v>
      </c>
      <c r="G52" s="114">
        <v>10101</v>
      </c>
      <c r="H52" s="140">
        <v>9999</v>
      </c>
      <c r="I52" s="115">
        <v>-102</v>
      </c>
      <c r="J52" s="116">
        <v>-1.0201020102010201</v>
      </c>
    </row>
    <row r="53" spans="1:12" s="110" customFormat="1" ht="13.5" customHeight="1" x14ac:dyDescent="0.2">
      <c r="A53" s="118"/>
      <c r="B53" s="121" t="s">
        <v>110</v>
      </c>
      <c r="C53" s="113">
        <v>18.113626892623977</v>
      </c>
      <c r="D53" s="115">
        <v>2608</v>
      </c>
      <c r="E53" s="114">
        <v>2617</v>
      </c>
      <c r="F53" s="114">
        <v>2620</v>
      </c>
      <c r="G53" s="114">
        <v>2535</v>
      </c>
      <c r="H53" s="140">
        <v>2474</v>
      </c>
      <c r="I53" s="115">
        <v>134</v>
      </c>
      <c r="J53" s="116">
        <v>5.4163298302344378</v>
      </c>
    </row>
    <row r="54" spans="1:12" s="110" customFormat="1" ht="13.5" customHeight="1" x14ac:dyDescent="0.2">
      <c r="A54" s="120"/>
      <c r="B54" s="121" t="s">
        <v>111</v>
      </c>
      <c r="C54" s="113">
        <v>1.0626475899430476</v>
      </c>
      <c r="D54" s="115">
        <v>153</v>
      </c>
      <c r="E54" s="114">
        <v>142</v>
      </c>
      <c r="F54" s="114">
        <v>139</v>
      </c>
      <c r="G54" s="114">
        <v>145</v>
      </c>
      <c r="H54" s="140">
        <v>136</v>
      </c>
      <c r="I54" s="115">
        <v>17</v>
      </c>
      <c r="J54" s="116">
        <v>12.5</v>
      </c>
    </row>
    <row r="55" spans="1:12" s="110" customFormat="1" ht="13.5" customHeight="1" x14ac:dyDescent="0.2">
      <c r="A55" s="120"/>
      <c r="B55" s="121" t="s">
        <v>112</v>
      </c>
      <c r="C55" s="113">
        <v>0.2847617724683984</v>
      </c>
      <c r="D55" s="115">
        <v>41</v>
      </c>
      <c r="E55" s="114">
        <v>31</v>
      </c>
      <c r="F55" s="114">
        <v>32</v>
      </c>
      <c r="G55" s="114">
        <v>38</v>
      </c>
      <c r="H55" s="140">
        <v>34</v>
      </c>
      <c r="I55" s="115">
        <v>7</v>
      </c>
      <c r="J55" s="116">
        <v>20.588235294117649</v>
      </c>
    </row>
    <row r="56" spans="1:12" s="110" customFormat="1" ht="13.5" customHeight="1" x14ac:dyDescent="0.2">
      <c r="A56" s="118" t="s">
        <v>113</v>
      </c>
      <c r="B56" s="122" t="s">
        <v>116</v>
      </c>
      <c r="C56" s="113">
        <v>90.790387553826918</v>
      </c>
      <c r="D56" s="115">
        <v>13072</v>
      </c>
      <c r="E56" s="114">
        <v>13564</v>
      </c>
      <c r="F56" s="114">
        <v>13644</v>
      </c>
      <c r="G56" s="114">
        <v>13191</v>
      </c>
      <c r="H56" s="140">
        <v>13000</v>
      </c>
      <c r="I56" s="115">
        <v>72</v>
      </c>
      <c r="J56" s="116">
        <v>0.55384615384615388</v>
      </c>
    </row>
    <row r="57" spans="1:12" s="110" customFormat="1" ht="13.5" customHeight="1" x14ac:dyDescent="0.2">
      <c r="A57" s="142"/>
      <c r="B57" s="124" t="s">
        <v>117</v>
      </c>
      <c r="C57" s="125">
        <v>9.2096124461730788</v>
      </c>
      <c r="D57" s="143">
        <v>1326</v>
      </c>
      <c r="E57" s="144">
        <v>1375</v>
      </c>
      <c r="F57" s="144">
        <v>1307</v>
      </c>
      <c r="G57" s="144">
        <v>1262</v>
      </c>
      <c r="H57" s="145">
        <v>1270</v>
      </c>
      <c r="I57" s="143">
        <v>56</v>
      </c>
      <c r="J57" s="146">
        <v>4.409448818897638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174094</v>
      </c>
      <c r="E12" s="236">
        <v>174610</v>
      </c>
      <c r="F12" s="114">
        <v>174944</v>
      </c>
      <c r="G12" s="114">
        <v>171583</v>
      </c>
      <c r="H12" s="140">
        <v>170743</v>
      </c>
      <c r="I12" s="115">
        <v>3351</v>
      </c>
      <c r="J12" s="116">
        <v>1.9625987595391905</v>
      </c>
    </row>
    <row r="13" spans="1:15" s="110" customFormat="1" ht="12" customHeight="1" x14ac:dyDescent="0.2">
      <c r="A13" s="118" t="s">
        <v>105</v>
      </c>
      <c r="B13" s="119" t="s">
        <v>106</v>
      </c>
      <c r="C13" s="113">
        <v>52.014428986639402</v>
      </c>
      <c r="D13" s="115">
        <v>90554</v>
      </c>
      <c r="E13" s="114">
        <v>90715</v>
      </c>
      <c r="F13" s="114">
        <v>91270</v>
      </c>
      <c r="G13" s="114">
        <v>89473</v>
      </c>
      <c r="H13" s="140">
        <v>88813</v>
      </c>
      <c r="I13" s="115">
        <v>1741</v>
      </c>
      <c r="J13" s="116">
        <v>1.9602986049339624</v>
      </c>
    </row>
    <row r="14" spans="1:15" s="110" customFormat="1" ht="12" customHeight="1" x14ac:dyDescent="0.2">
      <c r="A14" s="118"/>
      <c r="B14" s="119" t="s">
        <v>107</v>
      </c>
      <c r="C14" s="113">
        <v>47.985571013360598</v>
      </c>
      <c r="D14" s="115">
        <v>83540</v>
      </c>
      <c r="E14" s="114">
        <v>83895</v>
      </c>
      <c r="F14" s="114">
        <v>83674</v>
      </c>
      <c r="G14" s="114">
        <v>82110</v>
      </c>
      <c r="H14" s="140">
        <v>81930</v>
      </c>
      <c r="I14" s="115">
        <v>1610</v>
      </c>
      <c r="J14" s="116">
        <v>1.965092151836934</v>
      </c>
    </row>
    <row r="15" spans="1:15" s="110" customFormat="1" ht="12" customHeight="1" x14ac:dyDescent="0.2">
      <c r="A15" s="118" t="s">
        <v>105</v>
      </c>
      <c r="B15" s="121" t="s">
        <v>108</v>
      </c>
      <c r="C15" s="113">
        <v>11.168678989511413</v>
      </c>
      <c r="D15" s="115">
        <v>19444</v>
      </c>
      <c r="E15" s="114">
        <v>20098</v>
      </c>
      <c r="F15" s="114">
        <v>20389</v>
      </c>
      <c r="G15" s="114">
        <v>18247</v>
      </c>
      <c r="H15" s="140">
        <v>18829</v>
      </c>
      <c r="I15" s="115">
        <v>615</v>
      </c>
      <c r="J15" s="116">
        <v>3.2662382495087363</v>
      </c>
    </row>
    <row r="16" spans="1:15" s="110" customFormat="1" ht="12" customHeight="1" x14ac:dyDescent="0.2">
      <c r="A16" s="118"/>
      <c r="B16" s="121" t="s">
        <v>109</v>
      </c>
      <c r="C16" s="113">
        <v>66.589888221305728</v>
      </c>
      <c r="D16" s="115">
        <v>115929</v>
      </c>
      <c r="E16" s="114">
        <v>116113</v>
      </c>
      <c r="F16" s="114">
        <v>116509</v>
      </c>
      <c r="G16" s="114">
        <v>115869</v>
      </c>
      <c r="H16" s="140">
        <v>115116</v>
      </c>
      <c r="I16" s="115">
        <v>813</v>
      </c>
      <c r="J16" s="116">
        <v>0.7062441363494214</v>
      </c>
    </row>
    <row r="17" spans="1:10" s="110" customFormat="1" ht="12" customHeight="1" x14ac:dyDescent="0.2">
      <c r="A17" s="118"/>
      <c r="B17" s="121" t="s">
        <v>110</v>
      </c>
      <c r="C17" s="113">
        <v>21.002446953944421</v>
      </c>
      <c r="D17" s="115">
        <v>36564</v>
      </c>
      <c r="E17" s="114">
        <v>36251</v>
      </c>
      <c r="F17" s="114">
        <v>35961</v>
      </c>
      <c r="G17" s="114">
        <v>35472</v>
      </c>
      <c r="H17" s="140">
        <v>34847</v>
      </c>
      <c r="I17" s="115">
        <v>1717</v>
      </c>
      <c r="J17" s="116">
        <v>4.927253422102333</v>
      </c>
    </row>
    <row r="18" spans="1:10" s="110" customFormat="1" ht="12" customHeight="1" x14ac:dyDescent="0.2">
      <c r="A18" s="120"/>
      <c r="B18" s="121" t="s">
        <v>111</v>
      </c>
      <c r="C18" s="113">
        <v>1.2389858352384344</v>
      </c>
      <c r="D18" s="115">
        <v>2157</v>
      </c>
      <c r="E18" s="114">
        <v>2148</v>
      </c>
      <c r="F18" s="114">
        <v>2085</v>
      </c>
      <c r="G18" s="114">
        <v>1995</v>
      </c>
      <c r="H18" s="140">
        <v>1951</v>
      </c>
      <c r="I18" s="115">
        <v>206</v>
      </c>
      <c r="J18" s="116">
        <v>10.558687852383393</v>
      </c>
    </row>
    <row r="19" spans="1:10" s="110" customFormat="1" ht="12" customHeight="1" x14ac:dyDescent="0.2">
      <c r="A19" s="120"/>
      <c r="B19" s="121" t="s">
        <v>112</v>
      </c>
      <c r="C19" s="113">
        <v>0.36072466598504255</v>
      </c>
      <c r="D19" s="115">
        <v>628</v>
      </c>
      <c r="E19" s="114">
        <v>627</v>
      </c>
      <c r="F19" s="114">
        <v>634</v>
      </c>
      <c r="G19" s="114">
        <v>538</v>
      </c>
      <c r="H19" s="140">
        <v>536</v>
      </c>
      <c r="I19" s="115">
        <v>92</v>
      </c>
      <c r="J19" s="116">
        <v>17.164179104477611</v>
      </c>
    </row>
    <row r="20" spans="1:10" s="110" customFormat="1" ht="12" customHeight="1" x14ac:dyDescent="0.2">
      <c r="A20" s="118" t="s">
        <v>113</v>
      </c>
      <c r="B20" s="119" t="s">
        <v>181</v>
      </c>
      <c r="C20" s="113">
        <v>69.255115052787573</v>
      </c>
      <c r="D20" s="115">
        <v>120569</v>
      </c>
      <c r="E20" s="114">
        <v>121150</v>
      </c>
      <c r="F20" s="114">
        <v>121918</v>
      </c>
      <c r="G20" s="114">
        <v>119191</v>
      </c>
      <c r="H20" s="140">
        <v>119013</v>
      </c>
      <c r="I20" s="115">
        <v>1556</v>
      </c>
      <c r="J20" s="116">
        <v>1.3074201977935183</v>
      </c>
    </row>
    <row r="21" spans="1:10" s="110" customFormat="1" ht="12" customHeight="1" x14ac:dyDescent="0.2">
      <c r="A21" s="118"/>
      <c r="B21" s="119" t="s">
        <v>182</v>
      </c>
      <c r="C21" s="113">
        <v>30.744884947212427</v>
      </c>
      <c r="D21" s="115">
        <v>53525</v>
      </c>
      <c r="E21" s="114">
        <v>53460</v>
      </c>
      <c r="F21" s="114">
        <v>53026</v>
      </c>
      <c r="G21" s="114">
        <v>52392</v>
      </c>
      <c r="H21" s="140">
        <v>51730</v>
      </c>
      <c r="I21" s="115">
        <v>1795</v>
      </c>
      <c r="J21" s="116">
        <v>3.4699400734583414</v>
      </c>
    </row>
    <row r="22" spans="1:10" s="110" customFormat="1" ht="12" customHeight="1" x14ac:dyDescent="0.2">
      <c r="A22" s="118" t="s">
        <v>113</v>
      </c>
      <c r="B22" s="119" t="s">
        <v>116</v>
      </c>
      <c r="C22" s="113">
        <v>88.259216285454983</v>
      </c>
      <c r="D22" s="115">
        <v>153654</v>
      </c>
      <c r="E22" s="114">
        <v>154553</v>
      </c>
      <c r="F22" s="114">
        <v>155002</v>
      </c>
      <c r="G22" s="114">
        <v>152278</v>
      </c>
      <c r="H22" s="140">
        <v>152118</v>
      </c>
      <c r="I22" s="115">
        <v>1536</v>
      </c>
      <c r="J22" s="116">
        <v>1.0097424367924901</v>
      </c>
    </row>
    <row r="23" spans="1:10" s="110" customFormat="1" ht="12" customHeight="1" x14ac:dyDescent="0.2">
      <c r="A23" s="118"/>
      <c r="B23" s="119" t="s">
        <v>117</v>
      </c>
      <c r="C23" s="113">
        <v>11.688513102117247</v>
      </c>
      <c r="D23" s="115">
        <v>20349</v>
      </c>
      <c r="E23" s="114">
        <v>19975</v>
      </c>
      <c r="F23" s="114">
        <v>19858</v>
      </c>
      <c r="G23" s="114">
        <v>19170</v>
      </c>
      <c r="H23" s="140">
        <v>18497</v>
      </c>
      <c r="I23" s="115">
        <v>1852</v>
      </c>
      <c r="J23" s="116">
        <v>10.01243444882954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226535</v>
      </c>
      <c r="E64" s="236">
        <v>226858</v>
      </c>
      <c r="F64" s="236">
        <v>227490</v>
      </c>
      <c r="G64" s="236">
        <v>223290</v>
      </c>
      <c r="H64" s="140">
        <v>222652</v>
      </c>
      <c r="I64" s="115">
        <v>3883</v>
      </c>
      <c r="J64" s="116">
        <v>1.7439771481953901</v>
      </c>
    </row>
    <row r="65" spans="1:12" s="110" customFormat="1" ht="12" customHeight="1" x14ac:dyDescent="0.2">
      <c r="A65" s="118" t="s">
        <v>105</v>
      </c>
      <c r="B65" s="119" t="s">
        <v>106</v>
      </c>
      <c r="C65" s="113">
        <v>54.734147041296048</v>
      </c>
      <c r="D65" s="235">
        <v>123992</v>
      </c>
      <c r="E65" s="236">
        <v>124148</v>
      </c>
      <c r="F65" s="236">
        <v>125071</v>
      </c>
      <c r="G65" s="236">
        <v>122641</v>
      </c>
      <c r="H65" s="140">
        <v>122185</v>
      </c>
      <c r="I65" s="115">
        <v>1807</v>
      </c>
      <c r="J65" s="116">
        <v>1.4789049392314932</v>
      </c>
    </row>
    <row r="66" spans="1:12" s="110" customFormat="1" ht="12" customHeight="1" x14ac:dyDescent="0.2">
      <c r="A66" s="118"/>
      <c r="B66" s="119" t="s">
        <v>107</v>
      </c>
      <c r="C66" s="113">
        <v>45.265852958703952</v>
      </c>
      <c r="D66" s="235">
        <v>102543</v>
      </c>
      <c r="E66" s="236">
        <v>102710</v>
      </c>
      <c r="F66" s="236">
        <v>102419</v>
      </c>
      <c r="G66" s="236">
        <v>100649</v>
      </c>
      <c r="H66" s="140">
        <v>100467</v>
      </c>
      <c r="I66" s="115">
        <v>2076</v>
      </c>
      <c r="J66" s="116">
        <v>2.0663501448236734</v>
      </c>
    </row>
    <row r="67" spans="1:12" s="110" customFormat="1" ht="12" customHeight="1" x14ac:dyDescent="0.2">
      <c r="A67" s="118" t="s">
        <v>105</v>
      </c>
      <c r="B67" s="121" t="s">
        <v>108</v>
      </c>
      <c r="C67" s="113">
        <v>10.516697199108306</v>
      </c>
      <c r="D67" s="235">
        <v>23824</v>
      </c>
      <c r="E67" s="236">
        <v>24627</v>
      </c>
      <c r="F67" s="236">
        <v>25143</v>
      </c>
      <c r="G67" s="236">
        <v>22546</v>
      </c>
      <c r="H67" s="140">
        <v>23120</v>
      </c>
      <c r="I67" s="115">
        <v>704</v>
      </c>
      <c r="J67" s="116">
        <v>3.0449826989619377</v>
      </c>
    </row>
    <row r="68" spans="1:12" s="110" customFormat="1" ht="12" customHeight="1" x14ac:dyDescent="0.2">
      <c r="A68" s="118"/>
      <c r="B68" s="121" t="s">
        <v>109</v>
      </c>
      <c r="C68" s="113">
        <v>68.142671110424445</v>
      </c>
      <c r="D68" s="235">
        <v>154367</v>
      </c>
      <c r="E68" s="236">
        <v>154412</v>
      </c>
      <c r="F68" s="236">
        <v>155137</v>
      </c>
      <c r="G68" s="236">
        <v>154395</v>
      </c>
      <c r="H68" s="140">
        <v>153931</v>
      </c>
      <c r="I68" s="115">
        <v>436</v>
      </c>
      <c r="J68" s="116">
        <v>0.28324379104923636</v>
      </c>
    </row>
    <row r="69" spans="1:12" s="110" customFormat="1" ht="12" customHeight="1" x14ac:dyDescent="0.2">
      <c r="A69" s="118"/>
      <c r="B69" s="121" t="s">
        <v>110</v>
      </c>
      <c r="C69" s="113">
        <v>20.209680623303242</v>
      </c>
      <c r="D69" s="235">
        <v>45782</v>
      </c>
      <c r="E69" s="236">
        <v>45263</v>
      </c>
      <c r="F69" s="236">
        <v>44739</v>
      </c>
      <c r="G69" s="236">
        <v>43994</v>
      </c>
      <c r="H69" s="140">
        <v>43312</v>
      </c>
      <c r="I69" s="115">
        <v>2470</v>
      </c>
      <c r="J69" s="116">
        <v>5.7028075360177315</v>
      </c>
    </row>
    <row r="70" spans="1:12" s="110" customFormat="1" ht="12" customHeight="1" x14ac:dyDescent="0.2">
      <c r="A70" s="120"/>
      <c r="B70" s="121" t="s">
        <v>111</v>
      </c>
      <c r="C70" s="113">
        <v>1.1309510671640144</v>
      </c>
      <c r="D70" s="235">
        <v>2562</v>
      </c>
      <c r="E70" s="236">
        <v>2556</v>
      </c>
      <c r="F70" s="236">
        <v>2471</v>
      </c>
      <c r="G70" s="236">
        <v>2355</v>
      </c>
      <c r="H70" s="140">
        <v>2289</v>
      </c>
      <c r="I70" s="115">
        <v>273</v>
      </c>
      <c r="J70" s="116">
        <v>11.926605504587156</v>
      </c>
    </row>
    <row r="71" spans="1:12" s="110" customFormat="1" ht="12" customHeight="1" x14ac:dyDescent="0.2">
      <c r="A71" s="120"/>
      <c r="B71" s="121" t="s">
        <v>112</v>
      </c>
      <c r="C71" s="113">
        <v>0.34166905776149381</v>
      </c>
      <c r="D71" s="235">
        <v>774</v>
      </c>
      <c r="E71" s="236">
        <v>742</v>
      </c>
      <c r="F71" s="236">
        <v>729</v>
      </c>
      <c r="G71" s="236">
        <v>642</v>
      </c>
      <c r="H71" s="140">
        <v>637</v>
      </c>
      <c r="I71" s="115">
        <v>137</v>
      </c>
      <c r="J71" s="116">
        <v>21.507064364207221</v>
      </c>
    </row>
    <row r="72" spans="1:12" s="110" customFormat="1" ht="12" customHeight="1" x14ac:dyDescent="0.2">
      <c r="A72" s="118" t="s">
        <v>113</v>
      </c>
      <c r="B72" s="119" t="s">
        <v>181</v>
      </c>
      <c r="C72" s="113">
        <v>71.79861831505066</v>
      </c>
      <c r="D72" s="235">
        <v>162649</v>
      </c>
      <c r="E72" s="236">
        <v>163212</v>
      </c>
      <c r="F72" s="236">
        <v>164240</v>
      </c>
      <c r="G72" s="236">
        <v>160898</v>
      </c>
      <c r="H72" s="140">
        <v>160989</v>
      </c>
      <c r="I72" s="115">
        <v>1660</v>
      </c>
      <c r="J72" s="116">
        <v>1.0311263502475325</v>
      </c>
    </row>
    <row r="73" spans="1:12" s="110" customFormat="1" ht="12" customHeight="1" x14ac:dyDescent="0.2">
      <c r="A73" s="118"/>
      <c r="B73" s="119" t="s">
        <v>182</v>
      </c>
      <c r="C73" s="113">
        <v>28.201381684949347</v>
      </c>
      <c r="D73" s="115">
        <v>63886</v>
      </c>
      <c r="E73" s="114">
        <v>63646</v>
      </c>
      <c r="F73" s="114">
        <v>63250</v>
      </c>
      <c r="G73" s="114">
        <v>62392</v>
      </c>
      <c r="H73" s="140">
        <v>61663</v>
      </c>
      <c r="I73" s="115">
        <v>2223</v>
      </c>
      <c r="J73" s="116">
        <v>3.6050792209266498</v>
      </c>
    </row>
    <row r="74" spans="1:12" s="110" customFormat="1" ht="12" customHeight="1" x14ac:dyDescent="0.2">
      <c r="A74" s="118" t="s">
        <v>113</v>
      </c>
      <c r="B74" s="119" t="s">
        <v>116</v>
      </c>
      <c r="C74" s="113">
        <v>90.14368640607411</v>
      </c>
      <c r="D74" s="115">
        <v>204207</v>
      </c>
      <c r="E74" s="114">
        <v>205004</v>
      </c>
      <c r="F74" s="114">
        <v>205586</v>
      </c>
      <c r="G74" s="114">
        <v>201895</v>
      </c>
      <c r="H74" s="140">
        <v>201851</v>
      </c>
      <c r="I74" s="115">
        <v>2356</v>
      </c>
      <c r="J74" s="116">
        <v>1.1671975863384378</v>
      </c>
    </row>
    <row r="75" spans="1:12" s="110" customFormat="1" ht="12" customHeight="1" x14ac:dyDescent="0.2">
      <c r="A75" s="142"/>
      <c r="B75" s="124" t="s">
        <v>117</v>
      </c>
      <c r="C75" s="125">
        <v>9.8081974087889296</v>
      </c>
      <c r="D75" s="143">
        <v>22219</v>
      </c>
      <c r="E75" s="144">
        <v>21749</v>
      </c>
      <c r="F75" s="144">
        <v>21790</v>
      </c>
      <c r="G75" s="144">
        <v>21237</v>
      </c>
      <c r="H75" s="145">
        <v>20652</v>
      </c>
      <c r="I75" s="143">
        <v>1567</v>
      </c>
      <c r="J75" s="146">
        <v>7.5876428433081538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174094</v>
      </c>
      <c r="G11" s="114">
        <v>174610</v>
      </c>
      <c r="H11" s="114">
        <v>174944</v>
      </c>
      <c r="I11" s="114">
        <v>171583</v>
      </c>
      <c r="J11" s="140">
        <v>170743</v>
      </c>
      <c r="K11" s="114">
        <v>3351</v>
      </c>
      <c r="L11" s="116">
        <v>1.9625987595391905</v>
      </c>
    </row>
    <row r="12" spans="1:17" s="110" customFormat="1" ht="24.95" customHeight="1" x14ac:dyDescent="0.2">
      <c r="A12" s="604" t="s">
        <v>185</v>
      </c>
      <c r="B12" s="605"/>
      <c r="C12" s="605"/>
      <c r="D12" s="606"/>
      <c r="E12" s="113">
        <v>52.014428986639402</v>
      </c>
      <c r="F12" s="115">
        <v>90554</v>
      </c>
      <c r="G12" s="114">
        <v>90715</v>
      </c>
      <c r="H12" s="114">
        <v>91270</v>
      </c>
      <c r="I12" s="114">
        <v>89473</v>
      </c>
      <c r="J12" s="140">
        <v>88813</v>
      </c>
      <c r="K12" s="114">
        <v>1741</v>
      </c>
      <c r="L12" s="116">
        <v>1.9602986049339624</v>
      </c>
    </row>
    <row r="13" spans="1:17" s="110" customFormat="1" ht="15" customHeight="1" x14ac:dyDescent="0.2">
      <c r="A13" s="120"/>
      <c r="B13" s="612" t="s">
        <v>107</v>
      </c>
      <c r="C13" s="612"/>
      <c r="E13" s="113">
        <v>47.985571013360598</v>
      </c>
      <c r="F13" s="115">
        <v>83540</v>
      </c>
      <c r="G13" s="114">
        <v>83895</v>
      </c>
      <c r="H13" s="114">
        <v>83674</v>
      </c>
      <c r="I13" s="114">
        <v>82110</v>
      </c>
      <c r="J13" s="140">
        <v>81930</v>
      </c>
      <c r="K13" s="114">
        <v>1610</v>
      </c>
      <c r="L13" s="116">
        <v>1.965092151836934</v>
      </c>
    </row>
    <row r="14" spans="1:17" s="110" customFormat="1" ht="24.95" customHeight="1" x14ac:dyDescent="0.2">
      <c r="A14" s="604" t="s">
        <v>186</v>
      </c>
      <c r="B14" s="605"/>
      <c r="C14" s="605"/>
      <c r="D14" s="606"/>
      <c r="E14" s="113">
        <v>11.168678989511413</v>
      </c>
      <c r="F14" s="115">
        <v>19444</v>
      </c>
      <c r="G14" s="114">
        <v>20098</v>
      </c>
      <c r="H14" s="114">
        <v>20389</v>
      </c>
      <c r="I14" s="114">
        <v>18247</v>
      </c>
      <c r="J14" s="140">
        <v>18829</v>
      </c>
      <c r="K14" s="114">
        <v>615</v>
      </c>
      <c r="L14" s="116">
        <v>3.2662382495087363</v>
      </c>
    </row>
    <row r="15" spans="1:17" s="110" customFormat="1" ht="15" customHeight="1" x14ac:dyDescent="0.2">
      <c r="A15" s="120"/>
      <c r="B15" s="119"/>
      <c r="C15" s="258" t="s">
        <v>106</v>
      </c>
      <c r="E15" s="113">
        <v>55.209833367619829</v>
      </c>
      <c r="F15" s="115">
        <v>10735</v>
      </c>
      <c r="G15" s="114">
        <v>11007</v>
      </c>
      <c r="H15" s="114">
        <v>11308</v>
      </c>
      <c r="I15" s="114">
        <v>10009</v>
      </c>
      <c r="J15" s="140">
        <v>10304</v>
      </c>
      <c r="K15" s="114">
        <v>431</v>
      </c>
      <c r="L15" s="116">
        <v>4.1828416149068319</v>
      </c>
    </row>
    <row r="16" spans="1:17" s="110" customFormat="1" ht="15" customHeight="1" x14ac:dyDescent="0.2">
      <c r="A16" s="120"/>
      <c r="B16" s="119"/>
      <c r="C16" s="258" t="s">
        <v>107</v>
      </c>
      <c r="E16" s="113">
        <v>44.790166632380171</v>
      </c>
      <c r="F16" s="115">
        <v>8709</v>
      </c>
      <c r="G16" s="114">
        <v>9091</v>
      </c>
      <c r="H16" s="114">
        <v>9081</v>
      </c>
      <c r="I16" s="114">
        <v>8238</v>
      </c>
      <c r="J16" s="140">
        <v>8525</v>
      </c>
      <c r="K16" s="114">
        <v>184</v>
      </c>
      <c r="L16" s="116">
        <v>2.1583577712609969</v>
      </c>
    </row>
    <row r="17" spans="1:12" s="110" customFormat="1" ht="15" customHeight="1" x14ac:dyDescent="0.2">
      <c r="A17" s="120"/>
      <c r="B17" s="121" t="s">
        <v>109</v>
      </c>
      <c r="C17" s="258"/>
      <c r="E17" s="113">
        <v>66.589888221305728</v>
      </c>
      <c r="F17" s="115">
        <v>115929</v>
      </c>
      <c r="G17" s="114">
        <v>116113</v>
      </c>
      <c r="H17" s="114">
        <v>116509</v>
      </c>
      <c r="I17" s="114">
        <v>115869</v>
      </c>
      <c r="J17" s="140">
        <v>115116</v>
      </c>
      <c r="K17" s="114">
        <v>813</v>
      </c>
      <c r="L17" s="116">
        <v>0.7062441363494214</v>
      </c>
    </row>
    <row r="18" spans="1:12" s="110" customFormat="1" ht="15" customHeight="1" x14ac:dyDescent="0.2">
      <c r="A18" s="120"/>
      <c r="B18" s="119"/>
      <c r="C18" s="258" t="s">
        <v>106</v>
      </c>
      <c r="E18" s="113">
        <v>51.933511028301808</v>
      </c>
      <c r="F18" s="115">
        <v>60206</v>
      </c>
      <c r="G18" s="114">
        <v>60310</v>
      </c>
      <c r="H18" s="114">
        <v>60724</v>
      </c>
      <c r="I18" s="114">
        <v>60464</v>
      </c>
      <c r="J18" s="140">
        <v>59836</v>
      </c>
      <c r="K18" s="114">
        <v>370</v>
      </c>
      <c r="L18" s="116">
        <v>0.61835684203489538</v>
      </c>
    </row>
    <row r="19" spans="1:12" s="110" customFormat="1" ht="15" customHeight="1" x14ac:dyDescent="0.2">
      <c r="A19" s="120"/>
      <c r="B19" s="119"/>
      <c r="C19" s="258" t="s">
        <v>107</v>
      </c>
      <c r="E19" s="113">
        <v>48.066488971698192</v>
      </c>
      <c r="F19" s="115">
        <v>55723</v>
      </c>
      <c r="G19" s="114">
        <v>55803</v>
      </c>
      <c r="H19" s="114">
        <v>55785</v>
      </c>
      <c r="I19" s="114">
        <v>55405</v>
      </c>
      <c r="J19" s="140">
        <v>55280</v>
      </c>
      <c r="K19" s="114">
        <v>443</v>
      </c>
      <c r="L19" s="116">
        <v>0.80137481910274966</v>
      </c>
    </row>
    <row r="20" spans="1:12" s="110" customFormat="1" ht="15" customHeight="1" x14ac:dyDescent="0.2">
      <c r="A20" s="120"/>
      <c r="B20" s="121" t="s">
        <v>110</v>
      </c>
      <c r="C20" s="258"/>
      <c r="E20" s="113">
        <v>21.002446953944421</v>
      </c>
      <c r="F20" s="115">
        <v>36564</v>
      </c>
      <c r="G20" s="114">
        <v>36251</v>
      </c>
      <c r="H20" s="114">
        <v>35961</v>
      </c>
      <c r="I20" s="114">
        <v>35472</v>
      </c>
      <c r="J20" s="140">
        <v>34847</v>
      </c>
      <c r="K20" s="114">
        <v>1717</v>
      </c>
      <c r="L20" s="116">
        <v>4.927253422102333</v>
      </c>
    </row>
    <row r="21" spans="1:12" s="110" customFormat="1" ht="15" customHeight="1" x14ac:dyDescent="0.2">
      <c r="A21" s="120"/>
      <c r="B21" s="119"/>
      <c r="C21" s="258" t="s">
        <v>106</v>
      </c>
      <c r="E21" s="113">
        <v>49.986325347336177</v>
      </c>
      <c r="F21" s="115">
        <v>18277</v>
      </c>
      <c r="G21" s="114">
        <v>18093</v>
      </c>
      <c r="H21" s="114">
        <v>17959</v>
      </c>
      <c r="I21" s="114">
        <v>17756</v>
      </c>
      <c r="J21" s="140">
        <v>17454</v>
      </c>
      <c r="K21" s="114">
        <v>823</v>
      </c>
      <c r="L21" s="116">
        <v>4.715251518276613</v>
      </c>
    </row>
    <row r="22" spans="1:12" s="110" customFormat="1" ht="15" customHeight="1" x14ac:dyDescent="0.2">
      <c r="A22" s="120"/>
      <c r="B22" s="119"/>
      <c r="C22" s="258" t="s">
        <v>107</v>
      </c>
      <c r="E22" s="113">
        <v>50.013674652663823</v>
      </c>
      <c r="F22" s="115">
        <v>18287</v>
      </c>
      <c r="G22" s="114">
        <v>18158</v>
      </c>
      <c r="H22" s="114">
        <v>18002</v>
      </c>
      <c r="I22" s="114">
        <v>17716</v>
      </c>
      <c r="J22" s="140">
        <v>17393</v>
      </c>
      <c r="K22" s="114">
        <v>894</v>
      </c>
      <c r="L22" s="116">
        <v>5.1399988501121143</v>
      </c>
    </row>
    <row r="23" spans="1:12" s="110" customFormat="1" ht="15" customHeight="1" x14ac:dyDescent="0.2">
      <c r="A23" s="120"/>
      <c r="B23" s="121" t="s">
        <v>111</v>
      </c>
      <c r="C23" s="258"/>
      <c r="E23" s="113">
        <v>1.2389858352384344</v>
      </c>
      <c r="F23" s="115">
        <v>2157</v>
      </c>
      <c r="G23" s="114">
        <v>2148</v>
      </c>
      <c r="H23" s="114">
        <v>2085</v>
      </c>
      <c r="I23" s="114">
        <v>1995</v>
      </c>
      <c r="J23" s="140">
        <v>1951</v>
      </c>
      <c r="K23" s="114">
        <v>206</v>
      </c>
      <c r="L23" s="116">
        <v>10.558687852383393</v>
      </c>
    </row>
    <row r="24" spans="1:12" s="110" customFormat="1" ht="15" customHeight="1" x14ac:dyDescent="0.2">
      <c r="A24" s="120"/>
      <c r="B24" s="119"/>
      <c r="C24" s="258" t="s">
        <v>106</v>
      </c>
      <c r="E24" s="113">
        <v>61.937876680574874</v>
      </c>
      <c r="F24" s="115">
        <v>1336</v>
      </c>
      <c r="G24" s="114">
        <v>1305</v>
      </c>
      <c r="H24" s="114">
        <v>1279</v>
      </c>
      <c r="I24" s="114">
        <v>1244</v>
      </c>
      <c r="J24" s="140">
        <v>1219</v>
      </c>
      <c r="K24" s="114">
        <v>117</v>
      </c>
      <c r="L24" s="116">
        <v>9.5980311730926982</v>
      </c>
    </row>
    <row r="25" spans="1:12" s="110" customFormat="1" ht="15" customHeight="1" x14ac:dyDescent="0.2">
      <c r="A25" s="120"/>
      <c r="B25" s="119"/>
      <c r="C25" s="258" t="s">
        <v>107</v>
      </c>
      <c r="E25" s="113">
        <v>38.062123319425126</v>
      </c>
      <c r="F25" s="115">
        <v>821</v>
      </c>
      <c r="G25" s="114">
        <v>843</v>
      </c>
      <c r="H25" s="114">
        <v>806</v>
      </c>
      <c r="I25" s="114">
        <v>751</v>
      </c>
      <c r="J25" s="140">
        <v>732</v>
      </c>
      <c r="K25" s="114">
        <v>89</v>
      </c>
      <c r="L25" s="116">
        <v>12.158469945355192</v>
      </c>
    </row>
    <row r="26" spans="1:12" s="110" customFormat="1" ht="15" customHeight="1" x14ac:dyDescent="0.2">
      <c r="A26" s="120"/>
      <c r="C26" s="121" t="s">
        <v>187</v>
      </c>
      <c r="D26" s="110" t="s">
        <v>188</v>
      </c>
      <c r="E26" s="113">
        <v>0.36072466598504255</v>
      </c>
      <c r="F26" s="115">
        <v>628</v>
      </c>
      <c r="G26" s="114">
        <v>627</v>
      </c>
      <c r="H26" s="114">
        <v>634</v>
      </c>
      <c r="I26" s="114">
        <v>538</v>
      </c>
      <c r="J26" s="140">
        <v>536</v>
      </c>
      <c r="K26" s="114">
        <v>92</v>
      </c>
      <c r="L26" s="116">
        <v>17.164179104477611</v>
      </c>
    </row>
    <row r="27" spans="1:12" s="110" customFormat="1" ht="15" customHeight="1" x14ac:dyDescent="0.2">
      <c r="A27" s="120"/>
      <c r="B27" s="119"/>
      <c r="D27" s="259" t="s">
        <v>106</v>
      </c>
      <c r="E27" s="113">
        <v>49.840764331210188</v>
      </c>
      <c r="F27" s="115">
        <v>313</v>
      </c>
      <c r="G27" s="114">
        <v>301</v>
      </c>
      <c r="H27" s="114">
        <v>307</v>
      </c>
      <c r="I27" s="114">
        <v>271</v>
      </c>
      <c r="J27" s="140">
        <v>267</v>
      </c>
      <c r="K27" s="114">
        <v>46</v>
      </c>
      <c r="L27" s="116">
        <v>17.228464419475657</v>
      </c>
    </row>
    <row r="28" spans="1:12" s="110" customFormat="1" ht="15" customHeight="1" x14ac:dyDescent="0.2">
      <c r="A28" s="120"/>
      <c r="B28" s="119"/>
      <c r="D28" s="259" t="s">
        <v>107</v>
      </c>
      <c r="E28" s="113">
        <v>50.159235668789812</v>
      </c>
      <c r="F28" s="115">
        <v>315</v>
      </c>
      <c r="G28" s="114">
        <v>326</v>
      </c>
      <c r="H28" s="114">
        <v>327</v>
      </c>
      <c r="I28" s="114">
        <v>267</v>
      </c>
      <c r="J28" s="140">
        <v>269</v>
      </c>
      <c r="K28" s="114">
        <v>46</v>
      </c>
      <c r="L28" s="116">
        <v>17.100371747211895</v>
      </c>
    </row>
    <row r="29" spans="1:12" s="110" customFormat="1" ht="24.95" customHeight="1" x14ac:dyDescent="0.2">
      <c r="A29" s="604" t="s">
        <v>189</v>
      </c>
      <c r="B29" s="605"/>
      <c r="C29" s="605"/>
      <c r="D29" s="606"/>
      <c r="E29" s="113">
        <v>88.259216285454983</v>
      </c>
      <c r="F29" s="115">
        <v>153654</v>
      </c>
      <c r="G29" s="114">
        <v>154553</v>
      </c>
      <c r="H29" s="114">
        <v>155002</v>
      </c>
      <c r="I29" s="114">
        <v>152278</v>
      </c>
      <c r="J29" s="140">
        <v>152118</v>
      </c>
      <c r="K29" s="114">
        <v>1536</v>
      </c>
      <c r="L29" s="116">
        <v>1.0097424367924901</v>
      </c>
    </row>
    <row r="30" spans="1:12" s="110" customFormat="1" ht="15" customHeight="1" x14ac:dyDescent="0.2">
      <c r="A30" s="120"/>
      <c r="B30" s="119"/>
      <c r="C30" s="258" t="s">
        <v>106</v>
      </c>
      <c r="E30" s="113">
        <v>49.960300415218605</v>
      </c>
      <c r="F30" s="115">
        <v>76766</v>
      </c>
      <c r="G30" s="114">
        <v>77174</v>
      </c>
      <c r="H30" s="114">
        <v>77810</v>
      </c>
      <c r="I30" s="114">
        <v>76459</v>
      </c>
      <c r="J30" s="140">
        <v>76287</v>
      </c>
      <c r="K30" s="114">
        <v>479</v>
      </c>
      <c r="L30" s="116">
        <v>0.62789203927274639</v>
      </c>
    </row>
    <row r="31" spans="1:12" s="110" customFormat="1" ht="15" customHeight="1" x14ac:dyDescent="0.2">
      <c r="A31" s="120"/>
      <c r="B31" s="119"/>
      <c r="C31" s="258" t="s">
        <v>107</v>
      </c>
      <c r="E31" s="113">
        <v>50.039699584781395</v>
      </c>
      <c r="F31" s="115">
        <v>76888</v>
      </c>
      <c r="G31" s="114">
        <v>77379</v>
      </c>
      <c r="H31" s="114">
        <v>77192</v>
      </c>
      <c r="I31" s="114">
        <v>75819</v>
      </c>
      <c r="J31" s="140">
        <v>75831</v>
      </c>
      <c r="K31" s="114">
        <v>1057</v>
      </c>
      <c r="L31" s="116">
        <v>1.3938890427397765</v>
      </c>
    </row>
    <row r="32" spans="1:12" s="110" customFormat="1" ht="15" customHeight="1" x14ac:dyDescent="0.2">
      <c r="A32" s="120"/>
      <c r="B32" s="119" t="s">
        <v>117</v>
      </c>
      <c r="C32" s="258"/>
      <c r="E32" s="113">
        <v>11.688513102117247</v>
      </c>
      <c r="F32" s="115">
        <v>20349</v>
      </c>
      <c r="G32" s="114">
        <v>19975</v>
      </c>
      <c r="H32" s="114">
        <v>19858</v>
      </c>
      <c r="I32" s="114">
        <v>19170</v>
      </c>
      <c r="J32" s="140">
        <v>18497</v>
      </c>
      <c r="K32" s="114">
        <v>1852</v>
      </c>
      <c r="L32" s="116">
        <v>10.01243444882954</v>
      </c>
    </row>
    <row r="33" spans="1:12" s="110" customFormat="1" ht="15" customHeight="1" x14ac:dyDescent="0.2">
      <c r="A33" s="120"/>
      <c r="B33" s="119"/>
      <c r="C33" s="258" t="s">
        <v>106</v>
      </c>
      <c r="E33" s="113">
        <v>67.452946090716992</v>
      </c>
      <c r="F33" s="115">
        <v>13726</v>
      </c>
      <c r="G33" s="114">
        <v>13486</v>
      </c>
      <c r="H33" s="114">
        <v>13407</v>
      </c>
      <c r="I33" s="114">
        <v>12925</v>
      </c>
      <c r="J33" s="140">
        <v>12445</v>
      </c>
      <c r="K33" s="114">
        <v>1281</v>
      </c>
      <c r="L33" s="116">
        <v>10.293290478103657</v>
      </c>
    </row>
    <row r="34" spans="1:12" s="110" customFormat="1" ht="15" customHeight="1" x14ac:dyDescent="0.2">
      <c r="A34" s="120"/>
      <c r="B34" s="119"/>
      <c r="C34" s="258" t="s">
        <v>107</v>
      </c>
      <c r="E34" s="113">
        <v>32.547053909283008</v>
      </c>
      <c r="F34" s="115">
        <v>6623</v>
      </c>
      <c r="G34" s="114">
        <v>6489</v>
      </c>
      <c r="H34" s="114">
        <v>6451</v>
      </c>
      <c r="I34" s="114">
        <v>6245</v>
      </c>
      <c r="J34" s="140">
        <v>6052</v>
      </c>
      <c r="K34" s="114">
        <v>571</v>
      </c>
      <c r="L34" s="116">
        <v>9.4348975545274296</v>
      </c>
    </row>
    <row r="35" spans="1:12" s="110" customFormat="1" ht="24.95" customHeight="1" x14ac:dyDescent="0.2">
      <c r="A35" s="604" t="s">
        <v>190</v>
      </c>
      <c r="B35" s="605"/>
      <c r="C35" s="605"/>
      <c r="D35" s="606"/>
      <c r="E35" s="113">
        <v>69.255115052787573</v>
      </c>
      <c r="F35" s="115">
        <v>120569</v>
      </c>
      <c r="G35" s="114">
        <v>121150</v>
      </c>
      <c r="H35" s="114">
        <v>121918</v>
      </c>
      <c r="I35" s="114">
        <v>119191</v>
      </c>
      <c r="J35" s="140">
        <v>119013</v>
      </c>
      <c r="K35" s="114">
        <v>1556</v>
      </c>
      <c r="L35" s="116">
        <v>1.3074201977935183</v>
      </c>
    </row>
    <row r="36" spans="1:12" s="110" customFormat="1" ht="15" customHeight="1" x14ac:dyDescent="0.2">
      <c r="A36" s="120"/>
      <c r="B36" s="119"/>
      <c r="C36" s="258" t="s">
        <v>106</v>
      </c>
      <c r="E36" s="113">
        <v>66.590085345320944</v>
      </c>
      <c r="F36" s="115">
        <v>80287</v>
      </c>
      <c r="G36" s="114">
        <v>80483</v>
      </c>
      <c r="H36" s="114">
        <v>81161</v>
      </c>
      <c r="I36" s="114">
        <v>79500</v>
      </c>
      <c r="J36" s="140">
        <v>79120</v>
      </c>
      <c r="K36" s="114">
        <v>1167</v>
      </c>
      <c r="L36" s="116">
        <v>1.4749747219413549</v>
      </c>
    </row>
    <row r="37" spans="1:12" s="110" customFormat="1" ht="15" customHeight="1" x14ac:dyDescent="0.2">
      <c r="A37" s="120"/>
      <c r="B37" s="119"/>
      <c r="C37" s="258" t="s">
        <v>107</v>
      </c>
      <c r="E37" s="113">
        <v>33.409914654679064</v>
      </c>
      <c r="F37" s="115">
        <v>40282</v>
      </c>
      <c r="G37" s="114">
        <v>40667</v>
      </c>
      <c r="H37" s="114">
        <v>40757</v>
      </c>
      <c r="I37" s="114">
        <v>39691</v>
      </c>
      <c r="J37" s="140">
        <v>39893</v>
      </c>
      <c r="K37" s="114">
        <v>389</v>
      </c>
      <c r="L37" s="116">
        <v>0.97510841501015211</v>
      </c>
    </row>
    <row r="38" spans="1:12" s="110" customFormat="1" ht="15" customHeight="1" x14ac:dyDescent="0.2">
      <c r="A38" s="120"/>
      <c r="B38" s="119" t="s">
        <v>182</v>
      </c>
      <c r="C38" s="258"/>
      <c r="E38" s="113">
        <v>30.744884947212427</v>
      </c>
      <c r="F38" s="115">
        <v>53525</v>
      </c>
      <c r="G38" s="114">
        <v>53460</v>
      </c>
      <c r="H38" s="114">
        <v>53026</v>
      </c>
      <c r="I38" s="114">
        <v>52392</v>
      </c>
      <c r="J38" s="140">
        <v>51730</v>
      </c>
      <c r="K38" s="114">
        <v>1795</v>
      </c>
      <c r="L38" s="116">
        <v>3.4699400734583414</v>
      </c>
    </row>
    <row r="39" spans="1:12" s="110" customFormat="1" ht="15" customHeight="1" x14ac:dyDescent="0.2">
      <c r="A39" s="120"/>
      <c r="B39" s="119"/>
      <c r="C39" s="258" t="s">
        <v>106</v>
      </c>
      <c r="E39" s="113">
        <v>19.181690798692198</v>
      </c>
      <c r="F39" s="115">
        <v>10267</v>
      </c>
      <c r="G39" s="114">
        <v>10232</v>
      </c>
      <c r="H39" s="114">
        <v>10109</v>
      </c>
      <c r="I39" s="114">
        <v>9973</v>
      </c>
      <c r="J39" s="140">
        <v>9693</v>
      </c>
      <c r="K39" s="114">
        <v>574</v>
      </c>
      <c r="L39" s="116">
        <v>5.9217992365624674</v>
      </c>
    </row>
    <row r="40" spans="1:12" s="110" customFormat="1" ht="15" customHeight="1" x14ac:dyDescent="0.2">
      <c r="A40" s="120"/>
      <c r="B40" s="119"/>
      <c r="C40" s="258" t="s">
        <v>107</v>
      </c>
      <c r="E40" s="113">
        <v>80.818309201307798</v>
      </c>
      <c r="F40" s="115">
        <v>43258</v>
      </c>
      <c r="G40" s="114">
        <v>43228</v>
      </c>
      <c r="H40" s="114">
        <v>42917</v>
      </c>
      <c r="I40" s="114">
        <v>42419</v>
      </c>
      <c r="J40" s="140">
        <v>42037</v>
      </c>
      <c r="K40" s="114">
        <v>1221</v>
      </c>
      <c r="L40" s="116">
        <v>2.904584056902253</v>
      </c>
    </row>
    <row r="41" spans="1:12" s="110" customFormat="1" ht="24.75" customHeight="1" x14ac:dyDescent="0.2">
      <c r="A41" s="604" t="s">
        <v>518</v>
      </c>
      <c r="B41" s="605"/>
      <c r="C41" s="605"/>
      <c r="D41" s="606"/>
      <c r="E41" s="113">
        <v>5.7400025273702715</v>
      </c>
      <c r="F41" s="115">
        <v>9993</v>
      </c>
      <c r="G41" s="114">
        <v>10968</v>
      </c>
      <c r="H41" s="114">
        <v>10967</v>
      </c>
      <c r="I41" s="114">
        <v>8979</v>
      </c>
      <c r="J41" s="140">
        <v>9670</v>
      </c>
      <c r="K41" s="114">
        <v>323</v>
      </c>
      <c r="L41" s="116">
        <v>3.3402275077559462</v>
      </c>
    </row>
    <row r="42" spans="1:12" s="110" customFormat="1" ht="15" customHeight="1" x14ac:dyDescent="0.2">
      <c r="A42" s="120"/>
      <c r="B42" s="119"/>
      <c r="C42" s="258" t="s">
        <v>106</v>
      </c>
      <c r="E42" s="113">
        <v>55.498849194436104</v>
      </c>
      <c r="F42" s="115">
        <v>5546</v>
      </c>
      <c r="G42" s="114">
        <v>6202</v>
      </c>
      <c r="H42" s="114">
        <v>6295</v>
      </c>
      <c r="I42" s="114">
        <v>5041</v>
      </c>
      <c r="J42" s="140">
        <v>5385</v>
      </c>
      <c r="K42" s="114">
        <v>161</v>
      </c>
      <c r="L42" s="116">
        <v>2.9897864438254409</v>
      </c>
    </row>
    <row r="43" spans="1:12" s="110" customFormat="1" ht="15" customHeight="1" x14ac:dyDescent="0.2">
      <c r="A43" s="123"/>
      <c r="B43" s="124"/>
      <c r="C43" s="260" t="s">
        <v>107</v>
      </c>
      <c r="D43" s="261"/>
      <c r="E43" s="125">
        <v>44.501150805563896</v>
      </c>
      <c r="F43" s="143">
        <v>4447</v>
      </c>
      <c r="G43" s="144">
        <v>4766</v>
      </c>
      <c r="H43" s="144">
        <v>4672</v>
      </c>
      <c r="I43" s="144">
        <v>3938</v>
      </c>
      <c r="J43" s="145">
        <v>4285</v>
      </c>
      <c r="K43" s="144">
        <v>162</v>
      </c>
      <c r="L43" s="146">
        <v>3.7806301050175031</v>
      </c>
    </row>
    <row r="44" spans="1:12" s="110" customFormat="1" ht="45.75" customHeight="1" x14ac:dyDescent="0.2">
      <c r="A44" s="604" t="s">
        <v>191</v>
      </c>
      <c r="B44" s="605"/>
      <c r="C44" s="605"/>
      <c r="D44" s="606"/>
      <c r="E44" s="113">
        <v>1.4848300343492595</v>
      </c>
      <c r="F44" s="115">
        <v>2585</v>
      </c>
      <c r="G44" s="114">
        <v>2591</v>
      </c>
      <c r="H44" s="114">
        <v>2560</v>
      </c>
      <c r="I44" s="114">
        <v>2547</v>
      </c>
      <c r="J44" s="140">
        <v>2575</v>
      </c>
      <c r="K44" s="114">
        <v>10</v>
      </c>
      <c r="L44" s="116">
        <v>0.38834951456310679</v>
      </c>
    </row>
    <row r="45" spans="1:12" s="110" customFormat="1" ht="15" customHeight="1" x14ac:dyDescent="0.2">
      <c r="A45" s="120"/>
      <c r="B45" s="119"/>
      <c r="C45" s="258" t="s">
        <v>106</v>
      </c>
      <c r="E45" s="113">
        <v>59.187620889748551</v>
      </c>
      <c r="F45" s="115">
        <v>1530</v>
      </c>
      <c r="G45" s="114">
        <v>1533</v>
      </c>
      <c r="H45" s="114">
        <v>1517</v>
      </c>
      <c r="I45" s="114">
        <v>1514</v>
      </c>
      <c r="J45" s="140">
        <v>1523</v>
      </c>
      <c r="K45" s="114">
        <v>7</v>
      </c>
      <c r="L45" s="116">
        <v>0.45961917268548919</v>
      </c>
    </row>
    <row r="46" spans="1:12" s="110" customFormat="1" ht="15" customHeight="1" x14ac:dyDescent="0.2">
      <c r="A46" s="123"/>
      <c r="B46" s="124"/>
      <c r="C46" s="260" t="s">
        <v>107</v>
      </c>
      <c r="D46" s="261"/>
      <c r="E46" s="125">
        <v>40.812379110251449</v>
      </c>
      <c r="F46" s="143">
        <v>1055</v>
      </c>
      <c r="G46" s="144">
        <v>1058</v>
      </c>
      <c r="H46" s="144">
        <v>1043</v>
      </c>
      <c r="I46" s="144">
        <v>1033</v>
      </c>
      <c r="J46" s="145">
        <v>1052</v>
      </c>
      <c r="K46" s="144">
        <v>3</v>
      </c>
      <c r="L46" s="146">
        <v>0.28517110266159695</v>
      </c>
    </row>
    <row r="47" spans="1:12" s="110" customFormat="1" ht="39" customHeight="1" x14ac:dyDescent="0.2">
      <c r="A47" s="604" t="s">
        <v>519</v>
      </c>
      <c r="B47" s="607"/>
      <c r="C47" s="607"/>
      <c r="D47" s="608"/>
      <c r="E47" s="113">
        <v>0.40667685273472953</v>
      </c>
      <c r="F47" s="115">
        <v>708</v>
      </c>
      <c r="G47" s="114">
        <v>760</v>
      </c>
      <c r="H47" s="114">
        <v>706</v>
      </c>
      <c r="I47" s="114">
        <v>622</v>
      </c>
      <c r="J47" s="140">
        <v>714</v>
      </c>
      <c r="K47" s="114">
        <v>-6</v>
      </c>
      <c r="L47" s="116">
        <v>-0.84033613445378152</v>
      </c>
    </row>
    <row r="48" spans="1:12" s="110" customFormat="1" ht="15" customHeight="1" x14ac:dyDescent="0.2">
      <c r="A48" s="120"/>
      <c r="B48" s="119"/>
      <c r="C48" s="258" t="s">
        <v>106</v>
      </c>
      <c r="E48" s="113">
        <v>37.994350282485875</v>
      </c>
      <c r="F48" s="115">
        <v>269</v>
      </c>
      <c r="G48" s="114">
        <v>292</v>
      </c>
      <c r="H48" s="114">
        <v>280</v>
      </c>
      <c r="I48" s="114">
        <v>262</v>
      </c>
      <c r="J48" s="140">
        <v>291</v>
      </c>
      <c r="K48" s="114">
        <v>-22</v>
      </c>
      <c r="L48" s="116">
        <v>-7.5601374570446733</v>
      </c>
    </row>
    <row r="49" spans="1:12" s="110" customFormat="1" ht="15" customHeight="1" x14ac:dyDescent="0.2">
      <c r="A49" s="123"/>
      <c r="B49" s="124"/>
      <c r="C49" s="260" t="s">
        <v>107</v>
      </c>
      <c r="D49" s="261"/>
      <c r="E49" s="125">
        <v>62.005649717514125</v>
      </c>
      <c r="F49" s="143">
        <v>439</v>
      </c>
      <c r="G49" s="144">
        <v>468</v>
      </c>
      <c r="H49" s="144">
        <v>426</v>
      </c>
      <c r="I49" s="144">
        <v>360</v>
      </c>
      <c r="J49" s="145">
        <v>423</v>
      </c>
      <c r="K49" s="144">
        <v>16</v>
      </c>
      <c r="L49" s="146">
        <v>3.7825059101654848</v>
      </c>
    </row>
    <row r="50" spans="1:12" s="110" customFormat="1" ht="24.95" customHeight="1" x14ac:dyDescent="0.2">
      <c r="A50" s="609" t="s">
        <v>192</v>
      </c>
      <c r="B50" s="610"/>
      <c r="C50" s="610"/>
      <c r="D50" s="611"/>
      <c r="E50" s="262">
        <v>13.971762381242318</v>
      </c>
      <c r="F50" s="263">
        <v>24324</v>
      </c>
      <c r="G50" s="264">
        <v>25141</v>
      </c>
      <c r="H50" s="264">
        <v>25066</v>
      </c>
      <c r="I50" s="264">
        <v>23161</v>
      </c>
      <c r="J50" s="265">
        <v>23127</v>
      </c>
      <c r="K50" s="263">
        <v>1197</v>
      </c>
      <c r="L50" s="266">
        <v>5.1757685821766763</v>
      </c>
    </row>
    <row r="51" spans="1:12" s="110" customFormat="1" ht="15" customHeight="1" x14ac:dyDescent="0.2">
      <c r="A51" s="120"/>
      <c r="B51" s="119"/>
      <c r="C51" s="258" t="s">
        <v>106</v>
      </c>
      <c r="E51" s="113">
        <v>56.39286301595132</v>
      </c>
      <c r="F51" s="115">
        <v>13717</v>
      </c>
      <c r="G51" s="114">
        <v>14128</v>
      </c>
      <c r="H51" s="114">
        <v>14165</v>
      </c>
      <c r="I51" s="114">
        <v>13105</v>
      </c>
      <c r="J51" s="140">
        <v>12956</v>
      </c>
      <c r="K51" s="114">
        <v>761</v>
      </c>
      <c r="L51" s="116">
        <v>5.8737264587835751</v>
      </c>
    </row>
    <row r="52" spans="1:12" s="110" customFormat="1" ht="15" customHeight="1" x14ac:dyDescent="0.2">
      <c r="A52" s="120"/>
      <c r="B52" s="119"/>
      <c r="C52" s="258" t="s">
        <v>107</v>
      </c>
      <c r="E52" s="113">
        <v>43.60713698404868</v>
      </c>
      <c r="F52" s="115">
        <v>10607</v>
      </c>
      <c r="G52" s="114">
        <v>11013</v>
      </c>
      <c r="H52" s="114">
        <v>10901</v>
      </c>
      <c r="I52" s="114">
        <v>10056</v>
      </c>
      <c r="J52" s="140">
        <v>10171</v>
      </c>
      <c r="K52" s="114">
        <v>436</v>
      </c>
      <c r="L52" s="116">
        <v>4.2866974732081404</v>
      </c>
    </row>
    <row r="53" spans="1:12" s="110" customFormat="1" ht="15" customHeight="1" x14ac:dyDescent="0.2">
      <c r="A53" s="120"/>
      <c r="B53" s="119"/>
      <c r="C53" s="258" t="s">
        <v>187</v>
      </c>
      <c r="D53" s="110" t="s">
        <v>193</v>
      </c>
      <c r="E53" s="113">
        <v>28.605492517678012</v>
      </c>
      <c r="F53" s="115">
        <v>6958</v>
      </c>
      <c r="G53" s="114">
        <v>7961</v>
      </c>
      <c r="H53" s="114">
        <v>7999</v>
      </c>
      <c r="I53" s="114">
        <v>6319</v>
      </c>
      <c r="J53" s="140">
        <v>6695</v>
      </c>
      <c r="K53" s="114">
        <v>263</v>
      </c>
      <c r="L53" s="116">
        <v>3.9283047050037343</v>
      </c>
    </row>
    <row r="54" spans="1:12" s="110" customFormat="1" ht="15" customHeight="1" x14ac:dyDescent="0.2">
      <c r="A54" s="120"/>
      <c r="B54" s="119"/>
      <c r="D54" s="267" t="s">
        <v>194</v>
      </c>
      <c r="E54" s="113">
        <v>56.223052601322216</v>
      </c>
      <c r="F54" s="115">
        <v>3912</v>
      </c>
      <c r="G54" s="114">
        <v>4485</v>
      </c>
      <c r="H54" s="114">
        <v>4634</v>
      </c>
      <c r="I54" s="114">
        <v>3647</v>
      </c>
      <c r="J54" s="140">
        <v>3822</v>
      </c>
      <c r="K54" s="114">
        <v>90</v>
      </c>
      <c r="L54" s="116">
        <v>2.3547880690737832</v>
      </c>
    </row>
    <row r="55" spans="1:12" s="110" customFormat="1" ht="15" customHeight="1" x14ac:dyDescent="0.2">
      <c r="A55" s="120"/>
      <c r="B55" s="119"/>
      <c r="D55" s="267" t="s">
        <v>195</v>
      </c>
      <c r="E55" s="113">
        <v>43.776947398677784</v>
      </c>
      <c r="F55" s="115">
        <v>3046</v>
      </c>
      <c r="G55" s="114">
        <v>3476</v>
      </c>
      <c r="H55" s="114">
        <v>3365</v>
      </c>
      <c r="I55" s="114">
        <v>2672</v>
      </c>
      <c r="J55" s="140">
        <v>2873</v>
      </c>
      <c r="K55" s="114">
        <v>173</v>
      </c>
      <c r="L55" s="116">
        <v>6.0215802297250258</v>
      </c>
    </row>
    <row r="56" spans="1:12" s="110" customFormat="1" ht="15" customHeight="1" x14ac:dyDescent="0.2">
      <c r="A56" s="120"/>
      <c r="B56" s="119" t="s">
        <v>196</v>
      </c>
      <c r="C56" s="258"/>
      <c r="E56" s="113">
        <v>62.905097246315208</v>
      </c>
      <c r="F56" s="115">
        <v>109514</v>
      </c>
      <c r="G56" s="114">
        <v>109040</v>
      </c>
      <c r="H56" s="114">
        <v>109429</v>
      </c>
      <c r="I56" s="114">
        <v>108819</v>
      </c>
      <c r="J56" s="140">
        <v>108343</v>
      </c>
      <c r="K56" s="114">
        <v>1171</v>
      </c>
      <c r="L56" s="116">
        <v>1.0808266339311261</v>
      </c>
    </row>
    <row r="57" spans="1:12" s="110" customFormat="1" ht="15" customHeight="1" x14ac:dyDescent="0.2">
      <c r="A57" s="120"/>
      <c r="B57" s="119"/>
      <c r="C57" s="258" t="s">
        <v>106</v>
      </c>
      <c r="E57" s="113">
        <v>49.504172982449731</v>
      </c>
      <c r="F57" s="115">
        <v>54214</v>
      </c>
      <c r="G57" s="114">
        <v>53864</v>
      </c>
      <c r="H57" s="114">
        <v>54253</v>
      </c>
      <c r="I57" s="114">
        <v>54015</v>
      </c>
      <c r="J57" s="140">
        <v>53719</v>
      </c>
      <c r="K57" s="114">
        <v>495</v>
      </c>
      <c r="L57" s="116">
        <v>0.92146168022487385</v>
      </c>
    </row>
    <row r="58" spans="1:12" s="110" customFormat="1" ht="15" customHeight="1" x14ac:dyDescent="0.2">
      <c r="A58" s="120"/>
      <c r="B58" s="119"/>
      <c r="C58" s="258" t="s">
        <v>107</v>
      </c>
      <c r="E58" s="113">
        <v>50.495827017550269</v>
      </c>
      <c r="F58" s="115">
        <v>55300</v>
      </c>
      <c r="G58" s="114">
        <v>55176</v>
      </c>
      <c r="H58" s="114">
        <v>55176</v>
      </c>
      <c r="I58" s="114">
        <v>54804</v>
      </c>
      <c r="J58" s="140">
        <v>54624</v>
      </c>
      <c r="K58" s="114">
        <v>676</v>
      </c>
      <c r="L58" s="116">
        <v>1.237551259519625</v>
      </c>
    </row>
    <row r="59" spans="1:12" s="110" customFormat="1" ht="15" customHeight="1" x14ac:dyDescent="0.2">
      <c r="A59" s="120"/>
      <c r="B59" s="119"/>
      <c r="C59" s="258" t="s">
        <v>105</v>
      </c>
      <c r="D59" s="110" t="s">
        <v>197</v>
      </c>
      <c r="E59" s="113">
        <v>94.226308965063822</v>
      </c>
      <c r="F59" s="115">
        <v>103191</v>
      </c>
      <c r="G59" s="114">
        <v>102794</v>
      </c>
      <c r="H59" s="114">
        <v>103166</v>
      </c>
      <c r="I59" s="114">
        <v>102624</v>
      </c>
      <c r="J59" s="140">
        <v>102200</v>
      </c>
      <c r="K59" s="114">
        <v>991</v>
      </c>
      <c r="L59" s="116">
        <v>0.96966731898238745</v>
      </c>
    </row>
    <row r="60" spans="1:12" s="110" customFormat="1" ht="15" customHeight="1" x14ac:dyDescent="0.2">
      <c r="A60" s="120"/>
      <c r="B60" s="119"/>
      <c r="C60" s="258"/>
      <c r="D60" s="267" t="s">
        <v>198</v>
      </c>
      <c r="E60" s="113">
        <v>47.855917667238423</v>
      </c>
      <c r="F60" s="115">
        <v>49383</v>
      </c>
      <c r="G60" s="114">
        <v>49115</v>
      </c>
      <c r="H60" s="114">
        <v>49483</v>
      </c>
      <c r="I60" s="114">
        <v>49289</v>
      </c>
      <c r="J60" s="140">
        <v>49035</v>
      </c>
      <c r="K60" s="114">
        <v>348</v>
      </c>
      <c r="L60" s="116">
        <v>0.70969715509330067</v>
      </c>
    </row>
    <row r="61" spans="1:12" s="110" customFormat="1" ht="15" customHeight="1" x14ac:dyDescent="0.2">
      <c r="A61" s="120"/>
      <c r="B61" s="119"/>
      <c r="C61" s="258"/>
      <c r="D61" s="267" t="s">
        <v>199</v>
      </c>
      <c r="E61" s="113">
        <v>52.144082332761577</v>
      </c>
      <c r="F61" s="115">
        <v>53808</v>
      </c>
      <c r="G61" s="114">
        <v>53679</v>
      </c>
      <c r="H61" s="114">
        <v>53683</v>
      </c>
      <c r="I61" s="114">
        <v>53335</v>
      </c>
      <c r="J61" s="140">
        <v>53165</v>
      </c>
      <c r="K61" s="114">
        <v>643</v>
      </c>
      <c r="L61" s="116">
        <v>1.2094423022665288</v>
      </c>
    </row>
    <row r="62" spans="1:12" s="110" customFormat="1" ht="15" customHeight="1" x14ac:dyDescent="0.2">
      <c r="A62" s="120"/>
      <c r="B62" s="119"/>
      <c r="C62" s="258"/>
      <c r="D62" s="258" t="s">
        <v>200</v>
      </c>
      <c r="E62" s="113">
        <v>5.7736910349361725</v>
      </c>
      <c r="F62" s="115">
        <v>6323</v>
      </c>
      <c r="G62" s="114">
        <v>6246</v>
      </c>
      <c r="H62" s="114">
        <v>6263</v>
      </c>
      <c r="I62" s="114">
        <v>6195</v>
      </c>
      <c r="J62" s="140">
        <v>6143</v>
      </c>
      <c r="K62" s="114">
        <v>180</v>
      </c>
      <c r="L62" s="116">
        <v>2.9301644147810517</v>
      </c>
    </row>
    <row r="63" spans="1:12" s="110" customFormat="1" ht="15" customHeight="1" x14ac:dyDescent="0.2">
      <c r="A63" s="120"/>
      <c r="B63" s="119"/>
      <c r="C63" s="258"/>
      <c r="D63" s="267" t="s">
        <v>198</v>
      </c>
      <c r="E63" s="113">
        <v>76.403605883283248</v>
      </c>
      <c r="F63" s="115">
        <v>4831</v>
      </c>
      <c r="G63" s="114">
        <v>4749</v>
      </c>
      <c r="H63" s="114">
        <v>4770</v>
      </c>
      <c r="I63" s="114">
        <v>4726</v>
      </c>
      <c r="J63" s="140">
        <v>4684</v>
      </c>
      <c r="K63" s="114">
        <v>147</v>
      </c>
      <c r="L63" s="116">
        <v>3.1383432963279247</v>
      </c>
    </row>
    <row r="64" spans="1:12" s="110" customFormat="1" ht="15" customHeight="1" x14ac:dyDescent="0.2">
      <c r="A64" s="120"/>
      <c r="B64" s="119"/>
      <c r="C64" s="258"/>
      <c r="D64" s="267" t="s">
        <v>199</v>
      </c>
      <c r="E64" s="113">
        <v>23.596394116716748</v>
      </c>
      <c r="F64" s="115">
        <v>1492</v>
      </c>
      <c r="G64" s="114">
        <v>1497</v>
      </c>
      <c r="H64" s="114">
        <v>1493</v>
      </c>
      <c r="I64" s="114">
        <v>1469</v>
      </c>
      <c r="J64" s="140">
        <v>1459</v>
      </c>
      <c r="K64" s="114">
        <v>33</v>
      </c>
      <c r="L64" s="116">
        <v>2.2618231665524333</v>
      </c>
    </row>
    <row r="65" spans="1:12" s="110" customFormat="1" ht="15" customHeight="1" x14ac:dyDescent="0.2">
      <c r="A65" s="120"/>
      <c r="B65" s="119" t="s">
        <v>201</v>
      </c>
      <c r="C65" s="258"/>
      <c r="E65" s="113">
        <v>10.309947499626638</v>
      </c>
      <c r="F65" s="115">
        <v>17949</v>
      </c>
      <c r="G65" s="114">
        <v>17901</v>
      </c>
      <c r="H65" s="114">
        <v>17697</v>
      </c>
      <c r="I65" s="114">
        <v>17538</v>
      </c>
      <c r="J65" s="140">
        <v>17297</v>
      </c>
      <c r="K65" s="114">
        <v>652</v>
      </c>
      <c r="L65" s="116">
        <v>3.7694397872463434</v>
      </c>
    </row>
    <row r="66" spans="1:12" s="110" customFormat="1" ht="15" customHeight="1" x14ac:dyDescent="0.2">
      <c r="A66" s="120"/>
      <c r="B66" s="119"/>
      <c r="C66" s="258" t="s">
        <v>106</v>
      </c>
      <c r="E66" s="113">
        <v>50.298066744665441</v>
      </c>
      <c r="F66" s="115">
        <v>9028</v>
      </c>
      <c r="G66" s="114">
        <v>9039</v>
      </c>
      <c r="H66" s="114">
        <v>8968</v>
      </c>
      <c r="I66" s="114">
        <v>8894</v>
      </c>
      <c r="J66" s="140">
        <v>8792</v>
      </c>
      <c r="K66" s="114">
        <v>236</v>
      </c>
      <c r="L66" s="116">
        <v>2.6842584167424932</v>
      </c>
    </row>
    <row r="67" spans="1:12" s="110" customFormat="1" ht="15" customHeight="1" x14ac:dyDescent="0.2">
      <c r="A67" s="120"/>
      <c r="B67" s="119"/>
      <c r="C67" s="258" t="s">
        <v>107</v>
      </c>
      <c r="E67" s="113">
        <v>49.701933255334559</v>
      </c>
      <c r="F67" s="115">
        <v>8921</v>
      </c>
      <c r="G67" s="114">
        <v>8862</v>
      </c>
      <c r="H67" s="114">
        <v>8729</v>
      </c>
      <c r="I67" s="114">
        <v>8644</v>
      </c>
      <c r="J67" s="140">
        <v>8505</v>
      </c>
      <c r="K67" s="114">
        <v>416</v>
      </c>
      <c r="L67" s="116">
        <v>4.8912404467960027</v>
      </c>
    </row>
    <row r="68" spans="1:12" s="110" customFormat="1" ht="15" customHeight="1" x14ac:dyDescent="0.2">
      <c r="A68" s="120"/>
      <c r="B68" s="119"/>
      <c r="C68" s="258" t="s">
        <v>105</v>
      </c>
      <c r="D68" s="110" t="s">
        <v>202</v>
      </c>
      <c r="E68" s="113">
        <v>16.346314557914091</v>
      </c>
      <c r="F68" s="115">
        <v>2934</v>
      </c>
      <c r="G68" s="114">
        <v>2854</v>
      </c>
      <c r="H68" s="114">
        <v>2782</v>
      </c>
      <c r="I68" s="114">
        <v>2665</v>
      </c>
      <c r="J68" s="140">
        <v>2543</v>
      </c>
      <c r="K68" s="114">
        <v>391</v>
      </c>
      <c r="L68" s="116">
        <v>15.375540699960677</v>
      </c>
    </row>
    <row r="69" spans="1:12" s="110" customFormat="1" ht="15" customHeight="1" x14ac:dyDescent="0.2">
      <c r="A69" s="120"/>
      <c r="B69" s="119"/>
      <c r="C69" s="258"/>
      <c r="D69" s="267" t="s">
        <v>198</v>
      </c>
      <c r="E69" s="113">
        <v>42.740286298568506</v>
      </c>
      <c r="F69" s="115">
        <v>1254</v>
      </c>
      <c r="G69" s="114">
        <v>1234</v>
      </c>
      <c r="H69" s="114">
        <v>1207</v>
      </c>
      <c r="I69" s="114">
        <v>1156</v>
      </c>
      <c r="J69" s="140">
        <v>1098</v>
      </c>
      <c r="K69" s="114">
        <v>156</v>
      </c>
      <c r="L69" s="116">
        <v>14.207650273224044</v>
      </c>
    </row>
    <row r="70" spans="1:12" s="110" customFormat="1" ht="15" customHeight="1" x14ac:dyDescent="0.2">
      <c r="A70" s="120"/>
      <c r="B70" s="119"/>
      <c r="C70" s="258"/>
      <c r="D70" s="267" t="s">
        <v>199</v>
      </c>
      <c r="E70" s="113">
        <v>57.259713701431494</v>
      </c>
      <c r="F70" s="115">
        <v>1680</v>
      </c>
      <c r="G70" s="114">
        <v>1620</v>
      </c>
      <c r="H70" s="114">
        <v>1575</v>
      </c>
      <c r="I70" s="114">
        <v>1509</v>
      </c>
      <c r="J70" s="140">
        <v>1445</v>
      </c>
      <c r="K70" s="114">
        <v>235</v>
      </c>
      <c r="L70" s="116">
        <v>16.262975778546714</v>
      </c>
    </row>
    <row r="71" spans="1:12" s="110" customFormat="1" ht="15" customHeight="1" x14ac:dyDescent="0.2">
      <c r="A71" s="120"/>
      <c r="B71" s="119"/>
      <c r="C71" s="258"/>
      <c r="D71" s="110" t="s">
        <v>203</v>
      </c>
      <c r="E71" s="113">
        <v>76.037662265307262</v>
      </c>
      <c r="F71" s="115">
        <v>13648</v>
      </c>
      <c r="G71" s="114">
        <v>13693</v>
      </c>
      <c r="H71" s="114">
        <v>13587</v>
      </c>
      <c r="I71" s="114">
        <v>13575</v>
      </c>
      <c r="J71" s="140">
        <v>13482</v>
      </c>
      <c r="K71" s="114">
        <v>166</v>
      </c>
      <c r="L71" s="116">
        <v>1.2312713247292686</v>
      </c>
    </row>
    <row r="72" spans="1:12" s="110" customFormat="1" ht="15" customHeight="1" x14ac:dyDescent="0.2">
      <c r="A72" s="120"/>
      <c r="B72" s="119"/>
      <c r="C72" s="258"/>
      <c r="D72" s="267" t="s">
        <v>198</v>
      </c>
      <c r="E72" s="113">
        <v>51.216295427901521</v>
      </c>
      <c r="F72" s="115">
        <v>6990</v>
      </c>
      <c r="G72" s="114">
        <v>7027</v>
      </c>
      <c r="H72" s="114">
        <v>6984</v>
      </c>
      <c r="I72" s="114">
        <v>6984</v>
      </c>
      <c r="J72" s="140">
        <v>6953</v>
      </c>
      <c r="K72" s="114">
        <v>37</v>
      </c>
      <c r="L72" s="116">
        <v>0.53214439810153891</v>
      </c>
    </row>
    <row r="73" spans="1:12" s="110" customFormat="1" ht="15" customHeight="1" x14ac:dyDescent="0.2">
      <c r="A73" s="120"/>
      <c r="B73" s="119"/>
      <c r="C73" s="258"/>
      <c r="D73" s="267" t="s">
        <v>199</v>
      </c>
      <c r="E73" s="113">
        <v>48.783704572098479</v>
      </c>
      <c r="F73" s="115">
        <v>6658</v>
      </c>
      <c r="G73" s="114">
        <v>6666</v>
      </c>
      <c r="H73" s="114">
        <v>6603</v>
      </c>
      <c r="I73" s="114">
        <v>6591</v>
      </c>
      <c r="J73" s="140">
        <v>6529</v>
      </c>
      <c r="K73" s="114">
        <v>129</v>
      </c>
      <c r="L73" s="116">
        <v>1.9758002756930617</v>
      </c>
    </row>
    <row r="74" spans="1:12" s="110" customFormat="1" ht="15" customHeight="1" x14ac:dyDescent="0.2">
      <c r="A74" s="120"/>
      <c r="B74" s="119"/>
      <c r="C74" s="258"/>
      <c r="D74" s="110" t="s">
        <v>204</v>
      </c>
      <c r="E74" s="113">
        <v>7.6160231767786506</v>
      </c>
      <c r="F74" s="115">
        <v>1367</v>
      </c>
      <c r="G74" s="114">
        <v>1354</v>
      </c>
      <c r="H74" s="114">
        <v>1328</v>
      </c>
      <c r="I74" s="114">
        <v>1298</v>
      </c>
      <c r="J74" s="140">
        <v>1272</v>
      </c>
      <c r="K74" s="114">
        <v>95</v>
      </c>
      <c r="L74" s="116">
        <v>7.4685534591194971</v>
      </c>
    </row>
    <row r="75" spans="1:12" s="110" customFormat="1" ht="15" customHeight="1" x14ac:dyDescent="0.2">
      <c r="A75" s="120"/>
      <c r="B75" s="119"/>
      <c r="C75" s="258"/>
      <c r="D75" s="267" t="s">
        <v>198</v>
      </c>
      <c r="E75" s="113">
        <v>57.351865398683245</v>
      </c>
      <c r="F75" s="115">
        <v>784</v>
      </c>
      <c r="G75" s="114">
        <v>778</v>
      </c>
      <c r="H75" s="114">
        <v>777</v>
      </c>
      <c r="I75" s="114">
        <v>754</v>
      </c>
      <c r="J75" s="140">
        <v>741</v>
      </c>
      <c r="K75" s="114">
        <v>43</v>
      </c>
      <c r="L75" s="116">
        <v>5.8029689608636978</v>
      </c>
    </row>
    <row r="76" spans="1:12" s="110" customFormat="1" ht="15" customHeight="1" x14ac:dyDescent="0.2">
      <c r="A76" s="120"/>
      <c r="B76" s="119"/>
      <c r="C76" s="258"/>
      <c r="D76" s="267" t="s">
        <v>199</v>
      </c>
      <c r="E76" s="113">
        <v>42.648134601316755</v>
      </c>
      <c r="F76" s="115">
        <v>583</v>
      </c>
      <c r="G76" s="114">
        <v>576</v>
      </c>
      <c r="H76" s="114">
        <v>551</v>
      </c>
      <c r="I76" s="114">
        <v>544</v>
      </c>
      <c r="J76" s="140">
        <v>531</v>
      </c>
      <c r="K76" s="114">
        <v>52</v>
      </c>
      <c r="L76" s="116">
        <v>9.7928436911487751</v>
      </c>
    </row>
    <row r="77" spans="1:12" s="110" customFormat="1" ht="15" customHeight="1" x14ac:dyDescent="0.2">
      <c r="A77" s="534"/>
      <c r="B77" s="119" t="s">
        <v>205</v>
      </c>
      <c r="C77" s="268"/>
      <c r="D77" s="182"/>
      <c r="E77" s="113">
        <v>12.813192872815835</v>
      </c>
      <c r="F77" s="115">
        <v>22307</v>
      </c>
      <c r="G77" s="114">
        <v>22528</v>
      </c>
      <c r="H77" s="114">
        <v>22752</v>
      </c>
      <c r="I77" s="114">
        <v>22065</v>
      </c>
      <c r="J77" s="140">
        <v>21976</v>
      </c>
      <c r="K77" s="114">
        <v>331</v>
      </c>
      <c r="L77" s="116">
        <v>1.5061885693483801</v>
      </c>
    </row>
    <row r="78" spans="1:12" s="110" customFormat="1" ht="15" customHeight="1" x14ac:dyDescent="0.2">
      <c r="A78" s="120"/>
      <c r="B78" s="119"/>
      <c r="C78" s="268" t="s">
        <v>106</v>
      </c>
      <c r="D78" s="182"/>
      <c r="E78" s="113">
        <v>60.94499484466759</v>
      </c>
      <c r="F78" s="115">
        <v>13595</v>
      </c>
      <c r="G78" s="114">
        <v>13684</v>
      </c>
      <c r="H78" s="114">
        <v>13884</v>
      </c>
      <c r="I78" s="114">
        <v>13459</v>
      </c>
      <c r="J78" s="140">
        <v>13346</v>
      </c>
      <c r="K78" s="114">
        <v>249</v>
      </c>
      <c r="L78" s="116">
        <v>1.8657275588191218</v>
      </c>
    </row>
    <row r="79" spans="1:12" s="110" customFormat="1" ht="15" customHeight="1" x14ac:dyDescent="0.2">
      <c r="A79" s="123"/>
      <c r="B79" s="124"/>
      <c r="C79" s="260" t="s">
        <v>107</v>
      </c>
      <c r="D79" s="261"/>
      <c r="E79" s="125">
        <v>39.05500515533241</v>
      </c>
      <c r="F79" s="143">
        <v>8712</v>
      </c>
      <c r="G79" s="144">
        <v>8844</v>
      </c>
      <c r="H79" s="144">
        <v>8868</v>
      </c>
      <c r="I79" s="144">
        <v>8606</v>
      </c>
      <c r="J79" s="145">
        <v>8630</v>
      </c>
      <c r="K79" s="144">
        <v>82</v>
      </c>
      <c r="L79" s="146">
        <v>0.95017381228273468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174094</v>
      </c>
      <c r="E11" s="114">
        <v>174610</v>
      </c>
      <c r="F11" s="114">
        <v>174944</v>
      </c>
      <c r="G11" s="114">
        <v>171583</v>
      </c>
      <c r="H11" s="140">
        <v>170743</v>
      </c>
      <c r="I11" s="115">
        <v>3351</v>
      </c>
      <c r="J11" s="116">
        <v>1.9625987595391905</v>
      </c>
    </row>
    <row r="12" spans="1:15" s="110" customFormat="1" ht="24.95" customHeight="1" x14ac:dyDescent="0.2">
      <c r="A12" s="193" t="s">
        <v>132</v>
      </c>
      <c r="B12" s="194" t="s">
        <v>133</v>
      </c>
      <c r="C12" s="113">
        <v>0.429652946109573</v>
      </c>
      <c r="D12" s="115">
        <v>748</v>
      </c>
      <c r="E12" s="114">
        <v>662</v>
      </c>
      <c r="F12" s="114">
        <v>775</v>
      </c>
      <c r="G12" s="114">
        <v>797</v>
      </c>
      <c r="H12" s="140">
        <v>738</v>
      </c>
      <c r="I12" s="115">
        <v>10</v>
      </c>
      <c r="J12" s="116">
        <v>1.3550135501355014</v>
      </c>
    </row>
    <row r="13" spans="1:15" s="110" customFormat="1" ht="24.95" customHeight="1" x14ac:dyDescent="0.2">
      <c r="A13" s="193" t="s">
        <v>134</v>
      </c>
      <c r="B13" s="199" t="s">
        <v>214</v>
      </c>
      <c r="C13" s="113">
        <v>2.5388583179202042</v>
      </c>
      <c r="D13" s="115">
        <v>4420</v>
      </c>
      <c r="E13" s="114">
        <v>4438</v>
      </c>
      <c r="F13" s="114">
        <v>4384</v>
      </c>
      <c r="G13" s="114">
        <v>4258</v>
      </c>
      <c r="H13" s="140">
        <v>4287</v>
      </c>
      <c r="I13" s="115">
        <v>133</v>
      </c>
      <c r="J13" s="116">
        <v>3.1024026125495685</v>
      </c>
    </row>
    <row r="14" spans="1:15" s="287" customFormat="1" ht="24" customHeight="1" x14ac:dyDescent="0.2">
      <c r="A14" s="193" t="s">
        <v>215</v>
      </c>
      <c r="B14" s="199" t="s">
        <v>137</v>
      </c>
      <c r="C14" s="113">
        <v>15.816168276907877</v>
      </c>
      <c r="D14" s="115">
        <v>27535</v>
      </c>
      <c r="E14" s="114">
        <v>27756</v>
      </c>
      <c r="F14" s="114">
        <v>27963</v>
      </c>
      <c r="G14" s="114">
        <v>27594</v>
      </c>
      <c r="H14" s="140">
        <v>27681</v>
      </c>
      <c r="I14" s="115">
        <v>-146</v>
      </c>
      <c r="J14" s="116">
        <v>-0.52743759257252265</v>
      </c>
      <c r="K14" s="110"/>
      <c r="L14" s="110"/>
      <c r="M14" s="110"/>
      <c r="N14" s="110"/>
      <c r="O14" s="110"/>
    </row>
    <row r="15" spans="1:15" s="110" customFormat="1" ht="24.75" customHeight="1" x14ac:dyDescent="0.2">
      <c r="A15" s="193" t="s">
        <v>216</v>
      </c>
      <c r="B15" s="199" t="s">
        <v>217</v>
      </c>
      <c r="C15" s="113">
        <v>2.4021505623398856</v>
      </c>
      <c r="D15" s="115">
        <v>4182</v>
      </c>
      <c r="E15" s="114">
        <v>4216</v>
      </c>
      <c r="F15" s="114">
        <v>4245</v>
      </c>
      <c r="G15" s="114">
        <v>4206</v>
      </c>
      <c r="H15" s="140">
        <v>4233</v>
      </c>
      <c r="I15" s="115">
        <v>-51</v>
      </c>
      <c r="J15" s="116">
        <v>-1.2048192771084338</v>
      </c>
    </row>
    <row r="16" spans="1:15" s="287" customFormat="1" ht="24.95" customHeight="1" x14ac:dyDescent="0.2">
      <c r="A16" s="193" t="s">
        <v>218</v>
      </c>
      <c r="B16" s="199" t="s">
        <v>141</v>
      </c>
      <c r="C16" s="113">
        <v>5.0449757027812563</v>
      </c>
      <c r="D16" s="115">
        <v>8783</v>
      </c>
      <c r="E16" s="114">
        <v>8888</v>
      </c>
      <c r="F16" s="114">
        <v>9019</v>
      </c>
      <c r="G16" s="114">
        <v>8835</v>
      </c>
      <c r="H16" s="140">
        <v>8863</v>
      </c>
      <c r="I16" s="115">
        <v>-80</v>
      </c>
      <c r="J16" s="116">
        <v>-0.90262890669073681</v>
      </c>
      <c r="K16" s="110"/>
      <c r="L16" s="110"/>
      <c r="M16" s="110"/>
      <c r="N16" s="110"/>
      <c r="O16" s="110"/>
    </row>
    <row r="17" spans="1:15" s="110" customFormat="1" ht="24.95" customHeight="1" x14ac:dyDescent="0.2">
      <c r="A17" s="193" t="s">
        <v>219</v>
      </c>
      <c r="B17" s="199" t="s">
        <v>220</v>
      </c>
      <c r="C17" s="113">
        <v>8.3690420117867355</v>
      </c>
      <c r="D17" s="115">
        <v>14570</v>
      </c>
      <c r="E17" s="114">
        <v>14652</v>
      </c>
      <c r="F17" s="114">
        <v>14699</v>
      </c>
      <c r="G17" s="114">
        <v>14553</v>
      </c>
      <c r="H17" s="140">
        <v>14585</v>
      </c>
      <c r="I17" s="115">
        <v>-15</v>
      </c>
      <c r="J17" s="116">
        <v>-0.10284538909838875</v>
      </c>
    </row>
    <row r="18" spans="1:15" s="287" customFormat="1" ht="24.95" customHeight="1" x14ac:dyDescent="0.2">
      <c r="A18" s="201" t="s">
        <v>144</v>
      </c>
      <c r="B18" s="202" t="s">
        <v>145</v>
      </c>
      <c r="C18" s="113">
        <v>7.3678587429779316</v>
      </c>
      <c r="D18" s="115">
        <v>12827</v>
      </c>
      <c r="E18" s="114">
        <v>12761</v>
      </c>
      <c r="F18" s="114">
        <v>12775</v>
      </c>
      <c r="G18" s="114">
        <v>12401</v>
      </c>
      <c r="H18" s="140">
        <v>12233</v>
      </c>
      <c r="I18" s="115">
        <v>594</v>
      </c>
      <c r="J18" s="116">
        <v>4.8557181394588405</v>
      </c>
      <c r="K18" s="110"/>
      <c r="L18" s="110"/>
      <c r="M18" s="110"/>
      <c r="N18" s="110"/>
      <c r="O18" s="110"/>
    </row>
    <row r="19" spans="1:15" s="110" customFormat="1" ht="24.95" customHeight="1" x14ac:dyDescent="0.2">
      <c r="A19" s="193" t="s">
        <v>146</v>
      </c>
      <c r="B19" s="199" t="s">
        <v>147</v>
      </c>
      <c r="C19" s="113">
        <v>14.989603317747884</v>
      </c>
      <c r="D19" s="115">
        <v>26096</v>
      </c>
      <c r="E19" s="114">
        <v>26238</v>
      </c>
      <c r="F19" s="114">
        <v>26574</v>
      </c>
      <c r="G19" s="114">
        <v>26083</v>
      </c>
      <c r="H19" s="140">
        <v>26081</v>
      </c>
      <c r="I19" s="115">
        <v>15</v>
      </c>
      <c r="J19" s="116">
        <v>5.7513132165177713E-2</v>
      </c>
    </row>
    <row r="20" spans="1:15" s="287" customFormat="1" ht="24.95" customHeight="1" x14ac:dyDescent="0.2">
      <c r="A20" s="193" t="s">
        <v>148</v>
      </c>
      <c r="B20" s="199" t="s">
        <v>149</v>
      </c>
      <c r="C20" s="113">
        <v>5.6911783289487285</v>
      </c>
      <c r="D20" s="115">
        <v>9908</v>
      </c>
      <c r="E20" s="114">
        <v>9972</v>
      </c>
      <c r="F20" s="114">
        <v>9715</v>
      </c>
      <c r="G20" s="114">
        <v>9649</v>
      </c>
      <c r="H20" s="140">
        <v>9549</v>
      </c>
      <c r="I20" s="115">
        <v>359</v>
      </c>
      <c r="J20" s="116">
        <v>3.7595559744475859</v>
      </c>
      <c r="K20" s="110"/>
      <c r="L20" s="110"/>
      <c r="M20" s="110"/>
      <c r="N20" s="110"/>
      <c r="O20" s="110"/>
    </row>
    <row r="21" spans="1:15" s="110" customFormat="1" ht="24.95" customHeight="1" x14ac:dyDescent="0.2">
      <c r="A21" s="201" t="s">
        <v>150</v>
      </c>
      <c r="B21" s="202" t="s">
        <v>151</v>
      </c>
      <c r="C21" s="113">
        <v>2.3780256642962998</v>
      </c>
      <c r="D21" s="115">
        <v>4140</v>
      </c>
      <c r="E21" s="114">
        <v>4296</v>
      </c>
      <c r="F21" s="114">
        <v>4410</v>
      </c>
      <c r="G21" s="114">
        <v>4303</v>
      </c>
      <c r="H21" s="140">
        <v>4219</v>
      </c>
      <c r="I21" s="115">
        <v>-79</v>
      </c>
      <c r="J21" s="116">
        <v>-1.8724816307181797</v>
      </c>
    </row>
    <row r="22" spans="1:15" s="110" customFormat="1" ht="24.95" customHeight="1" x14ac:dyDescent="0.2">
      <c r="A22" s="201" t="s">
        <v>152</v>
      </c>
      <c r="B22" s="199" t="s">
        <v>153</v>
      </c>
      <c r="C22" s="113">
        <v>1.1913104414856341</v>
      </c>
      <c r="D22" s="115">
        <v>2074</v>
      </c>
      <c r="E22" s="114">
        <v>2090</v>
      </c>
      <c r="F22" s="114">
        <v>2117</v>
      </c>
      <c r="G22" s="114">
        <v>2046</v>
      </c>
      <c r="H22" s="140">
        <v>2016</v>
      </c>
      <c r="I22" s="115">
        <v>58</v>
      </c>
      <c r="J22" s="116">
        <v>2.876984126984127</v>
      </c>
    </row>
    <row r="23" spans="1:15" s="110" customFormat="1" ht="24.95" customHeight="1" x14ac:dyDescent="0.2">
      <c r="A23" s="193" t="s">
        <v>154</v>
      </c>
      <c r="B23" s="199" t="s">
        <v>155</v>
      </c>
      <c r="C23" s="113">
        <v>1.745034291819362</v>
      </c>
      <c r="D23" s="115">
        <v>3038</v>
      </c>
      <c r="E23" s="114">
        <v>3074</v>
      </c>
      <c r="F23" s="114">
        <v>3170</v>
      </c>
      <c r="G23" s="114">
        <v>3121</v>
      </c>
      <c r="H23" s="140">
        <v>3137</v>
      </c>
      <c r="I23" s="115">
        <v>-99</v>
      </c>
      <c r="J23" s="116">
        <v>-3.1558814153649983</v>
      </c>
    </row>
    <row r="24" spans="1:15" s="110" customFormat="1" ht="24.95" customHeight="1" x14ac:dyDescent="0.2">
      <c r="A24" s="193" t="s">
        <v>156</v>
      </c>
      <c r="B24" s="199" t="s">
        <v>221</v>
      </c>
      <c r="C24" s="113">
        <v>4.9174583845508746</v>
      </c>
      <c r="D24" s="115">
        <v>8561</v>
      </c>
      <c r="E24" s="114">
        <v>8604</v>
      </c>
      <c r="F24" s="114">
        <v>8738</v>
      </c>
      <c r="G24" s="114">
        <v>8451</v>
      </c>
      <c r="H24" s="140">
        <v>8479</v>
      </c>
      <c r="I24" s="115">
        <v>82</v>
      </c>
      <c r="J24" s="116">
        <v>0.96709517631796205</v>
      </c>
    </row>
    <row r="25" spans="1:15" s="110" customFormat="1" ht="24.95" customHeight="1" x14ac:dyDescent="0.2">
      <c r="A25" s="193" t="s">
        <v>222</v>
      </c>
      <c r="B25" s="204" t="s">
        <v>159</v>
      </c>
      <c r="C25" s="113">
        <v>4.3890082369294747</v>
      </c>
      <c r="D25" s="115">
        <v>7641</v>
      </c>
      <c r="E25" s="114">
        <v>7522</v>
      </c>
      <c r="F25" s="114">
        <v>7602</v>
      </c>
      <c r="G25" s="114">
        <v>7512</v>
      </c>
      <c r="H25" s="140">
        <v>7410</v>
      </c>
      <c r="I25" s="115">
        <v>231</v>
      </c>
      <c r="J25" s="116">
        <v>3.117408906882591</v>
      </c>
    </row>
    <row r="26" spans="1:15" s="110" customFormat="1" ht="24.95" customHeight="1" x14ac:dyDescent="0.2">
      <c r="A26" s="201">
        <v>782.78300000000002</v>
      </c>
      <c r="B26" s="203" t="s">
        <v>160</v>
      </c>
      <c r="C26" s="113">
        <v>1.6605971486668121</v>
      </c>
      <c r="D26" s="115">
        <v>2891</v>
      </c>
      <c r="E26" s="114">
        <v>2741</v>
      </c>
      <c r="F26" s="114">
        <v>3074</v>
      </c>
      <c r="G26" s="114">
        <v>3014</v>
      </c>
      <c r="H26" s="140">
        <v>2758</v>
      </c>
      <c r="I26" s="115">
        <v>133</v>
      </c>
      <c r="J26" s="116">
        <v>4.8223350253807107</v>
      </c>
    </row>
    <row r="27" spans="1:15" s="110" customFormat="1" ht="24.95" customHeight="1" x14ac:dyDescent="0.2">
      <c r="A27" s="193" t="s">
        <v>161</v>
      </c>
      <c r="B27" s="199" t="s">
        <v>223</v>
      </c>
      <c r="C27" s="113">
        <v>6.4890231713901683</v>
      </c>
      <c r="D27" s="115">
        <v>11297</v>
      </c>
      <c r="E27" s="114">
        <v>11298</v>
      </c>
      <c r="F27" s="114">
        <v>11478</v>
      </c>
      <c r="G27" s="114">
        <v>11366</v>
      </c>
      <c r="H27" s="140">
        <v>11291</v>
      </c>
      <c r="I27" s="115">
        <v>6</v>
      </c>
      <c r="J27" s="116">
        <v>5.3139668762731379E-2</v>
      </c>
    </row>
    <row r="28" spans="1:15" s="110" customFormat="1" ht="24.95" customHeight="1" x14ac:dyDescent="0.2">
      <c r="A28" s="193" t="s">
        <v>163</v>
      </c>
      <c r="B28" s="199" t="s">
        <v>164</v>
      </c>
      <c r="C28" s="113">
        <v>3.8295403632520362</v>
      </c>
      <c r="D28" s="115">
        <v>6667</v>
      </c>
      <c r="E28" s="114">
        <v>6692</v>
      </c>
      <c r="F28" s="114">
        <v>6488</v>
      </c>
      <c r="G28" s="114">
        <v>6377</v>
      </c>
      <c r="H28" s="140">
        <v>6411</v>
      </c>
      <c r="I28" s="115">
        <v>256</v>
      </c>
      <c r="J28" s="116">
        <v>3.9931367961316488</v>
      </c>
    </row>
    <row r="29" spans="1:15" s="110" customFormat="1" ht="24.95" customHeight="1" x14ac:dyDescent="0.2">
      <c r="A29" s="193">
        <v>86</v>
      </c>
      <c r="B29" s="199" t="s">
        <v>165</v>
      </c>
      <c r="C29" s="113">
        <v>10.934897239422382</v>
      </c>
      <c r="D29" s="115">
        <v>19037</v>
      </c>
      <c r="E29" s="114">
        <v>19076</v>
      </c>
      <c r="F29" s="114">
        <v>18782</v>
      </c>
      <c r="G29" s="114">
        <v>18397</v>
      </c>
      <c r="H29" s="140">
        <v>18359</v>
      </c>
      <c r="I29" s="115">
        <v>678</v>
      </c>
      <c r="J29" s="116">
        <v>3.6930116019391033</v>
      </c>
    </row>
    <row r="30" spans="1:15" s="110" customFormat="1" ht="24.95" customHeight="1" x14ac:dyDescent="0.2">
      <c r="A30" s="193">
        <v>87.88</v>
      </c>
      <c r="B30" s="204" t="s">
        <v>166</v>
      </c>
      <c r="C30" s="113">
        <v>11.442668903006421</v>
      </c>
      <c r="D30" s="115">
        <v>19921</v>
      </c>
      <c r="E30" s="114">
        <v>20110</v>
      </c>
      <c r="F30" s="114">
        <v>19788</v>
      </c>
      <c r="G30" s="114">
        <v>19330</v>
      </c>
      <c r="H30" s="140">
        <v>19237</v>
      </c>
      <c r="I30" s="115">
        <v>684</v>
      </c>
      <c r="J30" s="116">
        <v>3.5556479700577013</v>
      </c>
    </row>
    <row r="31" spans="1:15" s="110" customFormat="1" ht="24.95" customHeight="1" x14ac:dyDescent="0.2">
      <c r="A31" s="193" t="s">
        <v>167</v>
      </c>
      <c r="B31" s="199" t="s">
        <v>168</v>
      </c>
      <c r="C31" s="113">
        <v>4.1868186152308526</v>
      </c>
      <c r="D31" s="115">
        <v>7289</v>
      </c>
      <c r="E31" s="114">
        <v>7276</v>
      </c>
      <c r="F31" s="114">
        <v>7107</v>
      </c>
      <c r="G31" s="114">
        <v>6880</v>
      </c>
      <c r="H31" s="140">
        <v>6853</v>
      </c>
      <c r="I31" s="115">
        <v>436</v>
      </c>
      <c r="J31" s="116">
        <v>6.3621771486940029</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0.429652946109573</v>
      </c>
      <c r="D34" s="115">
        <v>748</v>
      </c>
      <c r="E34" s="114">
        <v>662</v>
      </c>
      <c r="F34" s="114">
        <v>775</v>
      </c>
      <c r="G34" s="114">
        <v>797</v>
      </c>
      <c r="H34" s="140">
        <v>738</v>
      </c>
      <c r="I34" s="115">
        <v>10</v>
      </c>
      <c r="J34" s="116">
        <v>1.3550135501355014</v>
      </c>
    </row>
    <row r="35" spans="1:10" s="110" customFormat="1" ht="24.95" customHeight="1" x14ac:dyDescent="0.2">
      <c r="A35" s="292" t="s">
        <v>171</v>
      </c>
      <c r="B35" s="293" t="s">
        <v>172</v>
      </c>
      <c r="C35" s="113">
        <v>25.722885337806012</v>
      </c>
      <c r="D35" s="115">
        <v>44782</v>
      </c>
      <c r="E35" s="114">
        <v>44955</v>
      </c>
      <c r="F35" s="114">
        <v>45122</v>
      </c>
      <c r="G35" s="114">
        <v>44253</v>
      </c>
      <c r="H35" s="140">
        <v>44201</v>
      </c>
      <c r="I35" s="115">
        <v>581</v>
      </c>
      <c r="J35" s="116">
        <v>1.3144498993235447</v>
      </c>
    </row>
    <row r="36" spans="1:10" s="110" customFormat="1" ht="24.95" customHeight="1" x14ac:dyDescent="0.2">
      <c r="A36" s="294" t="s">
        <v>173</v>
      </c>
      <c r="B36" s="295" t="s">
        <v>174</v>
      </c>
      <c r="C36" s="125">
        <v>73.845164106746935</v>
      </c>
      <c r="D36" s="143">
        <v>128560</v>
      </c>
      <c r="E36" s="144">
        <v>128989</v>
      </c>
      <c r="F36" s="144">
        <v>129043</v>
      </c>
      <c r="G36" s="144">
        <v>126529</v>
      </c>
      <c r="H36" s="145">
        <v>125800</v>
      </c>
      <c r="I36" s="143">
        <v>2760</v>
      </c>
      <c r="J36" s="146">
        <v>2.1939586645469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2020-09-28T07:53:46Z</dcterms:created>
  <dcterms:modified xsi:type="dcterms:W3CDTF">2020-09-28T10:33:23Z</dcterms:modified>
</cp:coreProperties>
</file>