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D44" i="24"/>
  <c r="C44" i="24"/>
  <c r="I44" i="24" s="1"/>
  <c r="B44" i="24"/>
  <c r="J44" i="24" s="1"/>
  <c r="M43" i="24"/>
  <c r="K43" i="24"/>
  <c r="H43" i="24"/>
  <c r="G43" i="24"/>
  <c r="F43" i="24"/>
  <c r="E43" i="24"/>
  <c r="C43" i="24"/>
  <c r="I43" i="24" s="1"/>
  <c r="B43" i="24"/>
  <c r="D43" i="24" s="1"/>
  <c r="K42" i="24"/>
  <c r="I42" i="24"/>
  <c r="D42" i="24"/>
  <c r="C42" i="24"/>
  <c r="B42" i="24"/>
  <c r="J42" i="24" s="1"/>
  <c r="M41" i="24"/>
  <c r="K41" i="24"/>
  <c r="H41" i="24"/>
  <c r="G41" i="24"/>
  <c r="F41" i="24"/>
  <c r="E41" i="24"/>
  <c r="C41" i="24"/>
  <c r="I41" i="24" s="1"/>
  <c r="B41" i="24"/>
  <c r="D41" i="24" s="1"/>
  <c r="K40" i="24"/>
  <c r="I40" i="24"/>
  <c r="D40" i="24"/>
  <c r="C40" i="24"/>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9" i="24" l="1"/>
  <c r="D9" i="24"/>
  <c r="J9" i="24"/>
  <c r="H9" i="24"/>
  <c r="K9" i="24"/>
  <c r="D38" i="24"/>
  <c r="J38" i="24"/>
  <c r="H38" i="24"/>
  <c r="F38" i="24"/>
  <c r="K38" i="24"/>
  <c r="K34" i="24"/>
  <c r="J34" i="24"/>
  <c r="H34" i="24"/>
  <c r="F34" i="24"/>
  <c r="D34" i="24"/>
  <c r="K8" i="24"/>
  <c r="J8" i="24"/>
  <c r="H8" i="24"/>
  <c r="F8" i="24"/>
  <c r="D8" i="24"/>
  <c r="K18" i="24"/>
  <c r="J18" i="24"/>
  <c r="H18" i="24"/>
  <c r="F18" i="24"/>
  <c r="D18" i="24"/>
  <c r="F21" i="24"/>
  <c r="D21" i="24"/>
  <c r="J21" i="24"/>
  <c r="H21" i="24"/>
  <c r="K21" i="24"/>
  <c r="F29" i="24"/>
  <c r="D29" i="24"/>
  <c r="J29" i="24"/>
  <c r="H29" i="24"/>
  <c r="K29" i="24"/>
  <c r="F7" i="24"/>
  <c r="D7" i="24"/>
  <c r="J7" i="24"/>
  <c r="H7" i="24"/>
  <c r="K7" i="24"/>
  <c r="K26" i="24"/>
  <c r="J26" i="24"/>
  <c r="H26" i="24"/>
  <c r="F26" i="24"/>
  <c r="D26" i="24"/>
  <c r="M28" i="24"/>
  <c r="E28" i="24"/>
  <c r="L28" i="24"/>
  <c r="I28" i="24"/>
  <c r="G28" i="24"/>
  <c r="M34" i="24"/>
  <c r="E34" i="24"/>
  <c r="L34" i="24"/>
  <c r="I34" i="24"/>
  <c r="G34" i="24"/>
  <c r="M38" i="24"/>
  <c r="E38" i="24"/>
  <c r="L38" i="24"/>
  <c r="G38" i="24"/>
  <c r="I38" i="24"/>
  <c r="K24" i="24"/>
  <c r="J24" i="24"/>
  <c r="H24" i="24"/>
  <c r="F24" i="24"/>
  <c r="D24" i="24"/>
  <c r="K30" i="24"/>
  <c r="J30" i="24"/>
  <c r="H30" i="24"/>
  <c r="F30" i="24"/>
  <c r="D30" i="24"/>
  <c r="F33" i="24"/>
  <c r="D33" i="24"/>
  <c r="J33" i="24"/>
  <c r="H33" i="24"/>
  <c r="K33" i="24"/>
  <c r="H37" i="24"/>
  <c r="F37" i="24"/>
  <c r="D37" i="24"/>
  <c r="K37" i="24"/>
  <c r="J37" i="24"/>
  <c r="M8" i="24"/>
  <c r="E8" i="24"/>
  <c r="L8" i="24"/>
  <c r="I8" i="24"/>
  <c r="G8" i="24"/>
  <c r="M16" i="24"/>
  <c r="E16" i="24"/>
  <c r="L16" i="24"/>
  <c r="I16" i="24"/>
  <c r="G16" i="24"/>
  <c r="G19" i="24"/>
  <c r="L19" i="24"/>
  <c r="I19" i="24"/>
  <c r="M19" i="24"/>
  <c r="E19" i="24"/>
  <c r="G25" i="24"/>
  <c r="L25" i="24"/>
  <c r="I25" i="24"/>
  <c r="E25" i="24"/>
  <c r="M25" i="24"/>
  <c r="G31" i="24"/>
  <c r="L31" i="24"/>
  <c r="I31" i="24"/>
  <c r="M31" i="24"/>
  <c r="E31" i="24"/>
  <c r="F15" i="24"/>
  <c r="D15" i="24"/>
  <c r="J15" i="24"/>
  <c r="H15" i="24"/>
  <c r="K15" i="24"/>
  <c r="F27" i="24"/>
  <c r="D27" i="24"/>
  <c r="J27" i="24"/>
  <c r="H27" i="24"/>
  <c r="K27" i="24"/>
  <c r="G7" i="24"/>
  <c r="L7" i="24"/>
  <c r="I7" i="24"/>
  <c r="M7" i="24"/>
  <c r="E7" i="24"/>
  <c r="G9" i="24"/>
  <c r="L9" i="24"/>
  <c r="I9" i="24"/>
  <c r="M9" i="24"/>
  <c r="E9" i="24"/>
  <c r="M20" i="24"/>
  <c r="E20" i="24"/>
  <c r="L20" i="24"/>
  <c r="I20" i="24"/>
  <c r="G20" i="24"/>
  <c r="M26" i="24"/>
  <c r="E26" i="24"/>
  <c r="L26" i="24"/>
  <c r="I26" i="24"/>
  <c r="G26" i="24"/>
  <c r="G29" i="24"/>
  <c r="L29" i="24"/>
  <c r="I29" i="24"/>
  <c r="M29" i="24"/>
  <c r="E29" i="24"/>
  <c r="M32" i="24"/>
  <c r="E32" i="24"/>
  <c r="L32" i="24"/>
  <c r="I32" i="24"/>
  <c r="G32" i="24"/>
  <c r="G35" i="24"/>
  <c r="L35" i="24"/>
  <c r="I35" i="24"/>
  <c r="M35" i="24"/>
  <c r="E35" i="24"/>
  <c r="K16" i="24"/>
  <c r="J16" i="24"/>
  <c r="H16" i="24"/>
  <c r="F16" i="24"/>
  <c r="D16" i="24"/>
  <c r="K22" i="24"/>
  <c r="J22" i="24"/>
  <c r="H22" i="24"/>
  <c r="F22" i="24"/>
  <c r="D22" i="24"/>
  <c r="F25" i="24"/>
  <c r="D25" i="24"/>
  <c r="J25" i="24"/>
  <c r="H25" i="24"/>
  <c r="K25" i="24"/>
  <c r="K28" i="24"/>
  <c r="J28" i="24"/>
  <c r="H28" i="24"/>
  <c r="F28" i="24"/>
  <c r="D28" i="24"/>
  <c r="F31" i="24"/>
  <c r="D31" i="24"/>
  <c r="J31" i="24"/>
  <c r="H31" i="24"/>
  <c r="K31" i="24"/>
  <c r="G17" i="24"/>
  <c r="L17" i="24"/>
  <c r="I17" i="24"/>
  <c r="E17" i="24"/>
  <c r="M17" i="24"/>
  <c r="G23" i="24"/>
  <c r="L23" i="24"/>
  <c r="I23" i="24"/>
  <c r="M23" i="24"/>
  <c r="E23" i="24"/>
  <c r="F19" i="24"/>
  <c r="D19" i="24"/>
  <c r="J19" i="24"/>
  <c r="H19" i="24"/>
  <c r="K19" i="24"/>
  <c r="I37" i="24"/>
  <c r="L37" i="24"/>
  <c r="M37" i="24"/>
  <c r="G37" i="24"/>
  <c r="E37" i="24"/>
  <c r="K32" i="24"/>
  <c r="J32" i="24"/>
  <c r="H32" i="24"/>
  <c r="F32" i="24"/>
  <c r="D32" i="24"/>
  <c r="B45" i="24"/>
  <c r="B39" i="24"/>
  <c r="M18" i="24"/>
  <c r="E18" i="24"/>
  <c r="L18" i="24"/>
  <c r="I18" i="24"/>
  <c r="G18" i="24"/>
  <c r="G21" i="24"/>
  <c r="L21" i="24"/>
  <c r="I21" i="24"/>
  <c r="M21" i="24"/>
  <c r="E21" i="24"/>
  <c r="M24" i="24"/>
  <c r="E24" i="24"/>
  <c r="L24" i="24"/>
  <c r="I24" i="24"/>
  <c r="G24" i="24"/>
  <c r="G27" i="24"/>
  <c r="L27" i="24"/>
  <c r="I27" i="24"/>
  <c r="M27" i="24"/>
  <c r="E27" i="24"/>
  <c r="G33" i="24"/>
  <c r="L33" i="24"/>
  <c r="I33" i="24"/>
  <c r="E33" i="24"/>
  <c r="M33" i="24"/>
  <c r="B14" i="24"/>
  <c r="B6" i="24"/>
  <c r="F17" i="24"/>
  <c r="D17" i="24"/>
  <c r="J17" i="24"/>
  <c r="H17" i="24"/>
  <c r="K17" i="24"/>
  <c r="K20" i="24"/>
  <c r="J20" i="24"/>
  <c r="H20" i="24"/>
  <c r="F20" i="24"/>
  <c r="D20" i="24"/>
  <c r="F23" i="24"/>
  <c r="D23" i="24"/>
  <c r="J23" i="24"/>
  <c r="H23" i="24"/>
  <c r="K23" i="24"/>
  <c r="F35" i="24"/>
  <c r="D35" i="24"/>
  <c r="J35" i="24"/>
  <c r="H35" i="24"/>
  <c r="K35" i="24"/>
  <c r="G15" i="24"/>
  <c r="L15" i="24"/>
  <c r="I15" i="24"/>
  <c r="M15" i="24"/>
  <c r="E15" i="24"/>
  <c r="M42" i="24"/>
  <c r="E42" i="24"/>
  <c r="L42" i="24"/>
  <c r="G4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40" i="24"/>
  <c r="E40" i="24"/>
  <c r="L40" i="24"/>
  <c r="G40" i="24"/>
  <c r="C14" i="24"/>
  <c r="C6" i="24"/>
  <c r="M22" i="24"/>
  <c r="E22" i="24"/>
  <c r="L22" i="24"/>
  <c r="M30" i="24"/>
  <c r="E30" i="24"/>
  <c r="L30" i="24"/>
  <c r="C45" i="24"/>
  <c r="C39" i="24"/>
  <c r="G22" i="24"/>
  <c r="G30" i="24"/>
  <c r="M44" i="24"/>
  <c r="E44" i="24"/>
  <c r="L44" i="24"/>
  <c r="G44" i="24"/>
  <c r="I22" i="24"/>
  <c r="I3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F40" i="24"/>
  <c r="J41" i="24"/>
  <c r="F42" i="24"/>
  <c r="J43" i="24"/>
  <c r="F44" i="24"/>
  <c r="H40" i="24"/>
  <c r="L41" i="24"/>
  <c r="H42" i="24"/>
  <c r="L43" i="24"/>
  <c r="H44" i="24"/>
  <c r="K6" i="24" l="1"/>
  <c r="J6" i="24"/>
  <c r="H6" i="24"/>
  <c r="F6" i="24"/>
  <c r="D6" i="24"/>
  <c r="I39" i="24"/>
  <c r="L39" i="24"/>
  <c r="M39" i="24"/>
  <c r="G39" i="24"/>
  <c r="E39" i="24"/>
  <c r="M6" i="24"/>
  <c r="E6" i="24"/>
  <c r="L6" i="24"/>
  <c r="I6" i="24"/>
  <c r="G6" i="24"/>
  <c r="K14" i="24"/>
  <c r="J14" i="24"/>
  <c r="H14" i="24"/>
  <c r="F14" i="24"/>
  <c r="D14" i="24"/>
  <c r="I77" i="24"/>
  <c r="I45" i="24"/>
  <c r="G45" i="24"/>
  <c r="L45" i="24"/>
  <c r="M45" i="24"/>
  <c r="E45" i="24"/>
  <c r="M14" i="24"/>
  <c r="E14" i="24"/>
  <c r="L14" i="24"/>
  <c r="I14" i="24"/>
  <c r="G14" i="24"/>
  <c r="J79" i="24"/>
  <c r="J78" i="24"/>
  <c r="H39" i="24"/>
  <c r="F39" i="24"/>
  <c r="D39" i="24"/>
  <c r="K39" i="24"/>
  <c r="J39" i="24"/>
  <c r="K77" i="24"/>
  <c r="H45" i="24"/>
  <c r="F45" i="24"/>
  <c r="D45" i="24"/>
  <c r="K45" i="24"/>
  <c r="J45" i="24"/>
  <c r="K79" i="24" l="1"/>
  <c r="K78" i="24"/>
  <c r="I78" i="24"/>
  <c r="I79" i="24"/>
  <c r="I83" i="24" l="1"/>
  <c r="I82" i="24"/>
  <c r="I81" i="24"/>
</calcChain>
</file>

<file path=xl/sharedStrings.xml><?xml version="1.0" encoding="utf-8"?>
<sst xmlns="http://schemas.openxmlformats.org/spreadsheetml/2006/main" count="1655" uniqueCount="521">
  <si>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</si>
  <si>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</si>
  <si>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</si>
  <si>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</si>
  <si>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</si>
  <si>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</si>
  <si>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</si>
  <si>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</si>
  <si>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</si>
  <si>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</si>
  <si>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</si>
  <si>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</si>
  <si>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</si>
  <si>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Meschede – Soest (383)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</si>
  <si>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</si>
  <si>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</si>
  <si>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</si>
  <si>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</si>
  <si>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</si>
  <si>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</si>
  <si>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</si>
  <si>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</si>
  <si>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</si>
  <si>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</si>
  <si>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</si>
  <si>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</si>
  <si>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</si>
  <si>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</si>
  <si>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</si>
  <si>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</si>
  <si>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</si>
  <si>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</si>
  <si>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</si>
  <si>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</si>
  <si>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</si>
  <si>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</si>
  <si>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</si>
  <si>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</si>
  <si>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</si>
  <si>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</si>
  <si>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</si>
  <si>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</si>
  <si>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</si>
  <si>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</si>
  <si>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</si>
  <si>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</si>
  <si>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</si>
  <si>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</si>
  <si>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</si>
  <si>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</si>
  <si>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</si>
  <si>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</si>
  <si>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</si>
  <si>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</si>
  <si>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</si>
  <si>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</si>
  <si>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</si>
  <si>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</si>
  <si>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</si>
  <si>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</si>
  <si>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</si>
  <si>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</si>
  <si>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</si>
  <si>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</si>
  <si>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</si>
  <si>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</si>
  <si>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</si>
  <si>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</si>
  <si>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</si>
  <si>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</si>
  <si>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</si>
  <si>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</si>
  <si>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</si>
  <si>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</si>
  <si>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</si>
  <si>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</si>
  <si>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</si>
  <si>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</si>
  <si>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</si>
  <si>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</si>
  <si>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</si>
  <si>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</si>
  <si>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</si>
  <si>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</si>
  <si>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</si>
  <si>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</si>
  <si>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</si>
  <si>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</si>
  <si>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</si>
  <si>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</si>
  <si>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</si>
  <si>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</si>
  <si>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Meschede – Soest (383);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</si>
  <si>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</si>
  <si>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</si>
  <si>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</si>
  <si>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</si>
  <si>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</si>
  <si>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</si>
  <si>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</si>
  <si>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</si>
  <si>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</si>
  <si>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</si>
  <si>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</si>
  <si>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</si>
  <si>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</si>
  <si>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</si>
  <si>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</si>
  <si>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</si>
  <si>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</si>
  <si>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</si>
  <si>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</si>
  <si>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</si>
  <si>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</si>
  <si>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</si>
  <si>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</si>
  <si>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</si>
  <si>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</si>
  <si>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</si>
  <si>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</si>
  <si>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</si>
  <si>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</si>
  <si>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</si>
  <si>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</si>
  <si>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</si>
  <si>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</si>
  <si>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</si>
  <si>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</si>
  <si>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</si>
  <si>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</si>
  <si>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</si>
  <si>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</si>
  <si>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</si>
  <si>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</si>
  <si>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</si>
  <si>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</si>
  <si>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</si>
  <si>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</si>
  <si>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</si>
  <si>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</si>
  <si>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</si>
  <si>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</si>
  <si>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</si>
  <si>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</si>
  <si>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</si>
  <si>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</si>
  <si>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</si>
  <si>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</si>
  <si>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</si>
  <si>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</si>
  <si>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</si>
  <si>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</si>
  <si>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</si>
  <si>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</si>
  <si>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</si>
  <si>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</si>
  <si>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</si>
  <si>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</si>
  <si>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</si>
  <si>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</si>
  <si>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</si>
  <si>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</si>
  <si>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</si>
  <si>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</si>
  <si>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</si>
  <si>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</si>
  <si>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</si>
  <si>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</si>
  <si>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</si>
  <si>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</si>
  <si>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</si>
  <si>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</si>
  <si>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</si>
  <si>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</si>
  <si>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</si>
  <si>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</si>
  <si>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</si>
  <si>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</si>
  <si>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</si>
  <si>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</si>
  <si>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</si>
  <si>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</si>
  <si>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</si>
  <si>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Meschede – Soest (383)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</si>
  <si>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</si>
  <si>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</si>
  <si>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</si>
  <si>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</si>
  <si>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</si>
  <si>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</si>
  <si>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</si>
  <si>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</si>
  <si>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</si>
  <si>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</si>
  <si>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</si>
  <si>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</si>
  <si>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</si>
  <si>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</si>
  <si>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</si>
  <si>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</si>
  <si>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</si>
  <si>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</si>
  <si>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</si>
  <si>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</si>
  <si>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</si>
  <si>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</si>
  <si>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</si>
  <si>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</si>
  <si>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</si>
  <si>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</si>
  <si>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</si>
  <si>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</si>
  <si>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</si>
  <si>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</si>
  <si>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</si>
  <si>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</si>
  <si>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</si>
  <si>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</si>
  <si>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</si>
  <si>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</si>
  <si>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</si>
  <si>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</si>
  <si>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</si>
  <si>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</si>
  <si>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</si>
  <si>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</si>
  <si>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</si>
  <si>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</si>
  <si>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</si>
  <si>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</si>
  <si>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</si>
  <si>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</si>
  <si>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</si>
  <si>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</si>
  <si>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</si>
  <si>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</si>
  <si>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</si>
  <si>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</si>
  <si>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</si>
  <si>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</si>
  <si>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</si>
  <si>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</si>
  <si>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</si>
  <si>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</si>
  <si>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</si>
  <si>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</si>
  <si>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</si>
  <si>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</si>
  <si>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</si>
  <si>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</si>
  <si>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</si>
  <si>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</si>
  <si>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</si>
  <si>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</si>
  <si>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</si>
  <si>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</si>
  <si>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</si>
  <si>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</si>
  <si>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</si>
  <si>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</si>
  <si>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</si>
  <si>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</si>
  <si>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</si>
  <si>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</si>
  <si>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</si>
  <si>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</si>
  <si>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</si>
  <si>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</si>
  <si>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</si>
  <si>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</si>
  <si>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</si>
  <si>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</si>
  <si>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</si>
  <si>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</si>
  <si>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</si>
  <si>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</si>
  <si>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</si>
  <si>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</si>
  <si>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</si>
  <si>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</si>
  <si>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</si>
  <si>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</si>
  <si>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</si>
  <si>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</si>
  <si>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</si>
  <si>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</si>
  <si>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</si>
  <si>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</si>
  <si>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</si>
  <si>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</si>
  <si>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</si>
  <si>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</si>
  <si>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</si>
  <si>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</si>
  <si>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</si>
  <si>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</si>
  <si>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</si>
  <si>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</si>
  <si>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</si>
  <si>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</si>
  <si>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</si>
  <si>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</si>
  <si>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</si>
  <si>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</si>
  <si>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</si>
  <si>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</si>
  <si>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</si>
  <si>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</si>
  <si>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</si>
  <si>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</si>
  <si>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</si>
  <si>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</si>
  <si>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</si>
  <si>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</si>
  <si>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</si>
  <si>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</si>
  <si>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</si>
  <si>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</si>
  <si>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</si>
  <si>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</si>
  <si>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</si>
  <si>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</si>
  <si>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</si>
  <si>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</si>
  <si>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</si>
  <si>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</si>
  <si>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</si>
  <si>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Meschede – Soest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</si>
  <si>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</si>
  <si>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</si>
  <si>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</si>
  <si>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</si>
  <si>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</si>
  <si>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</si>
  <si>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</si>
  <si>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</si>
  <si>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</si>
  <si>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</si>
  <si>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</si>
  <si>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</si>
  <si>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</si>
  <si>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</si>
  <si>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</si>
  <si>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</si>
  <si>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</si>
  <si>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</si>
  <si>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</si>
  <si>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</si>
  <si>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</si>
  <si>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</si>
  <si>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</si>
  <si>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</si>
  <si>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</si>
  <si>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</si>
  <si>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</si>
  <si>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</si>
  <si>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</si>
  <si>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</si>
  <si>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</si>
  <si>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</si>
  <si>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</si>
  <si>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</si>
  <si>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</si>
  <si>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</si>
  <si>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</si>
  <si>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</si>
  <si>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</si>
  <si>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</si>
  <si>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</si>
  <si>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</si>
  <si>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</si>
  <si>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</si>
  <si>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</si>
  <si>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</si>
  <si>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Meschede – Soest (383);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</si>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</sst>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{36B1E962-7C78-4824-83B1-CEEEAF14F395}</c15:txfldGUID>
                      <c15:f>Daten_Diagramme!$D$6</c15:f>
                      <c15:dlblFieldTableCache>
                        <c:ptCount val="1"/>
                        <c:pt idx="0">
                          <c:v>0.6</c:v>
                        </c:pt>
                      </c15:dlblFieldTableCache>
                    </c15:dlblFTEntry>
                  </c15:dlblFieldTable>
                  <c15:showDataLabelsRange val="0"/>
                </c:ext>
                <c:ext xmlns:c16="http://schemas.microsoft.com/office/drawing/2014/chart" uri="{C3380CC4-5D6E-409C-BE32-E72D297353CC}">
                  <c16:uniqueId val="{00000000-691E-4C4D-9D0F-5CF6444DA9CF}"/>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{7F6E6E4B-29E9-441F-B342-9BF6EDB80E88}</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691E-4C4D-9D0F-5CF6444DA9C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{0C60CE7F-DF8A-4706-B4C2-A12CDB5FC104}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91E-4C4D-9D0F-5CF6444DA9C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{442E902D-1611-4C8A-A38C-4901E06B8578}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91E-4C4D-9D0F-5CF6444DA9C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0.63578316926759781</c:v>
                </c:pt>
                <c:pt idx="1">
                  <c:v>1.3225681822425275</c:v>
                </c:pt>
                <c:pt idx="2">
                  <c:v>1.1186464311118853</c:v>
                </c:pt>
                <c:pt idx="3">
                  <c:v>1.0875687030768</c:v>
                </c:pt>
              </c:numCache>
            </c:numRef>
          </c:val>
          <c:extLst>
            <c:ext xmlns:c16="http://schemas.microsoft.com/office/drawing/2014/chart" uri="{C3380CC4-5D6E-409C-BE32-E72D297353CC}">
              <c16:uniqueId val="{00000004-691E-4C4D-9D0F-5CF6444DA9C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{92F918A3-C81F-4206-BAA3-0F85FD12C271}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91E-4C4D-9D0F-5CF6444DA9C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{107C63C6-E2D9-4E77-BF72-6AD59F6875E1}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91E-4C4D-9D0F-5CF6444DA9C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{2075F961-3800-42DE-A0E0-EC302537B59E}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91E-4C4D-9D0F-5CF6444DA9C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{5A4C27DC-4871-452B-B2F8-1DC153A033FD}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91E-4C4D-9D0F-5CF6444DA9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91E-4C4D-9D0F-5CF6444DA9C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91E-4C4D-9D0F-5CF6444DA9C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{82E0B8D8-3824-4994-A433-D045F346E327}</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CFEB-4EF7-AF0C-279BE4CD4DA9}"/>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{3F53E6AA-0293-46E3-A918-0A38B772049A}</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CFEB-4EF7-AF0C-279BE4CD4DA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{91FEEC3C-642A-4512-AEBD-F6553BDB06BE}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FEB-4EF7-AF0C-279BE4CD4DA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{96EF87B9-054C-41E8-A3B3-84FBAB3775FD}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FEB-4EF7-AF0C-279BE4CD4D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-3.4501390544298767</c:v>
                </c:pt>
                <c:pt idx="1">
                  <c:v>-3.156552267354261</c:v>
                </c:pt>
                <c:pt idx="2">
                  <c:v>-2.7637010795899166</c:v>
                </c:pt>
                <c:pt idx="3">
                  <c:v>-2.8655893304673015</c:v>
                </c:pt>
              </c:numCache>
            </c:numRef>
          </c:val>
          <c:extLst>
            <c:ext xmlns:c16="http://schemas.microsoft.com/office/drawing/2014/chart" uri="{C3380CC4-5D6E-409C-BE32-E72D297353CC}">
              <c16:uniqueId val="{00000004-CFEB-4EF7-AF0C-279BE4CD4DA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{46A47091-2323-412B-82F5-35C2D0553A80}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FEB-4EF7-AF0C-279BE4CD4DA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{559E672E-7EDF-4F80-A1AE-B8C5573908B3}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FEB-4EF7-AF0C-279BE4CD4DA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{01572FB9-9136-4640-86D9-E1A1246D9D30}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FEB-4EF7-AF0C-279BE4CD4DA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{5B45EB25-8764-404B-850B-493A729F3DC9}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FEB-4EF7-AF0C-279BE4CD4D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FEB-4EF7-AF0C-279BE4CD4DA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FEB-4EF7-AF0C-279BE4CD4DA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{C91B263F-90BE-4C4F-92AA-EE511714F86C}</c15:txfldGUID>
                      <c15:f>Daten_Diagramme!$D$14</c15:f>
                      <c15:dlblFieldTableCache>
                        <c:ptCount val="1"/>
                        <c:pt idx="0">
                          <c:v>0.6</c:v>
                        </c:pt>
                      </c15:dlblFieldTableCache>
                    </c15:dlblFTEntry>
                  </c15:dlblFieldTable>
                  <c15:showDataLabelsRange val="0"/>
                </c:ext>
                <c:ext xmlns:c16="http://schemas.microsoft.com/office/drawing/2014/chart" uri="{C3380CC4-5D6E-409C-BE32-E72D297353CC}">
                  <c16:uniqueId val="{00000000-9C71-4A43-91C6-7770E5FCE998}"/>
                </c:ext>
              </c:extLst>
            </c:dLbl>
            <c:dLbl>
              <c:idx val="1"/>
              <c:tx>
                <c:strRef>
                  <c:f>Daten_Diagramme!$D$15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{F2CEE0E0-C5A0-4457-A34C-C2857256D5F9}</c15:txfldGUID>
                      <c15:f>Daten_Diagramme!$D$15</c15:f>
                      <c15:dlblFieldTableCache>
                        <c:ptCount val="1"/>
                        <c:pt idx="0">
                          <c:v>-1.8</c:v>
                        </c:pt>
                      </c15:dlblFieldTableCache>
                    </c15:dlblFTEntry>
                  </c15:dlblFieldTable>
                  <c15:showDataLabelsRange val="0"/>
                </c:ext>
                <c:ext xmlns:c16="http://schemas.microsoft.com/office/drawing/2014/chart" uri="{C3380CC4-5D6E-409C-BE32-E72D297353CC}">
                  <c16:uniqueId val="{00000001-9C71-4A43-91C6-7770E5FCE998}"/>
                </c:ext>
              </c:extLst>
            </c:dLbl>
            <c:dLbl>
              <c:idx val="2"/>
              <c:tx>
                <c:strRef>
                  <c:f>Daten_Diagramme!$D$16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{D65EE3CF-08D7-4446-AC1E-651CF6BE233F}</c15:txfldGUID>
                      <c15:f>Daten_Diagramme!$D$16</c15:f>
                      <c15:dlblFieldTableCache>
                        <c:ptCount val="1"/>
                        <c:pt idx="0">
                          <c:v>4.5</c:v>
                        </c:pt>
                      </c15:dlblFieldTableCache>
                    </c15:dlblFTEntry>
                  </c15:dlblFieldTable>
                  <c15:showDataLabelsRange val="0"/>
                </c:ext>
                <c:ext xmlns:c16="http://schemas.microsoft.com/office/drawing/2014/chart" uri="{C3380CC4-5D6E-409C-BE32-E72D297353CC}">
                  <c16:uniqueId val="{00000002-9C71-4A43-91C6-7770E5FCE998}"/>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{A2E8DFE4-B1FE-4FEF-9D49-D3F4BC5D3745}</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9C71-4A43-91C6-7770E5FCE998}"/>
                </c:ext>
              </c:extLst>
            </c:dLbl>
            <c:dLbl>
              <c:idx val="4"/>
              <c:tx>
                <c:strRef>
                  <c:f>Daten_Diagramme!$D$18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{61B2105C-DEA3-4BDB-BD73-0656146AE737}</c15:txfldGUID>
                      <c15:f>Daten_Diagramme!$D$18</c15:f>
                      <c15:dlblFieldTableCache>
                        <c:ptCount val="1"/>
                        <c:pt idx="0">
                          <c:v>-2.2</c:v>
                        </c:pt>
                      </c15:dlblFieldTableCache>
                    </c15:dlblFTEntry>
                  </c15:dlblFieldTable>
                  <c15:showDataLabelsRange val="0"/>
                </c:ext>
                <c:ext xmlns:c16="http://schemas.microsoft.com/office/drawing/2014/chart" uri="{C3380CC4-5D6E-409C-BE32-E72D297353CC}">
                  <c16:uniqueId val="{00000004-9C71-4A43-91C6-7770E5FCE998}"/>
                </c:ext>
              </c:extLst>
            </c:dLbl>
            <c:dLbl>
              <c:idx val="5"/>
              <c:tx>
                <c:strRef>
                  <c:f>Daten_Diagramme!$D$19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{126540BD-4B93-4A5D-9105-20849D04A145}</c15:txfldGUID>
                      <c15:f>Daten_Diagramme!$D$19</c15:f>
                      <c15:dlblFieldTableCache>
                        <c:ptCount val="1"/>
                        <c:pt idx="0">
                          <c:v>-1.1</c:v>
                        </c:pt>
                      </c15:dlblFieldTableCache>
                    </c15:dlblFTEntry>
                  </c15:dlblFieldTable>
                  <c15:showDataLabelsRange val="0"/>
                </c:ext>
                <c:ext xmlns:c16="http://schemas.microsoft.com/office/drawing/2014/chart" uri="{C3380CC4-5D6E-409C-BE32-E72D297353CC}">
                  <c16:uniqueId val="{00000005-9C71-4A43-91C6-7770E5FCE998}"/>
                </c:ext>
              </c:extLst>
            </c:dLbl>
            <c:dLbl>
              <c:idx val="6"/>
              <c:tx>
                <c:strRef>
                  <c:f>Daten_Diagramme!$D$20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{FC2DEE59-5648-4ED4-A4E2-49E8209D062F}</c15:txfldGUID>
                      <c15:f>Daten_Diagramme!$D$20</c15:f>
                      <c15:dlblFieldTableCache>
                        <c:ptCount val="1"/>
                        <c:pt idx="0">
                          <c:v>0.2</c:v>
                        </c:pt>
                      </c15:dlblFieldTableCache>
                    </c15:dlblFTEntry>
                  </c15:dlblFieldTable>
                  <c15:showDataLabelsRange val="0"/>
                </c:ext>
                <c:ext xmlns:c16="http://schemas.microsoft.com/office/drawing/2014/chart" uri="{C3380CC4-5D6E-409C-BE32-E72D297353CC}">
                  <c16:uniqueId val="{00000006-9C71-4A43-91C6-7770E5FCE998}"/>
                </c:ext>
              </c:extLst>
            </c:dLbl>
            <c:dLbl>
              <c:idx val="7"/>
              <c:tx>
                <c:strRef>
                  <c:f>Daten_Diagramme!$D$21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{2BDA2497-A7AD-4BD6-BAA2-6E4125A69C91}</c15:txfldGUID>
                      <c15:f>Daten_Diagramme!$D$21</c15:f>
                      <c15:dlblFieldTableCache>
                        <c:ptCount val="1"/>
                        <c:pt idx="0">
                          <c:v>3.1</c:v>
                        </c:pt>
                      </c15:dlblFieldTableCache>
                    </c15:dlblFTEntry>
                  </c15:dlblFieldTable>
                  <c15:showDataLabelsRange val="0"/>
                </c:ext>
                <c:ext xmlns:c16="http://schemas.microsoft.com/office/drawing/2014/chart" uri="{C3380CC4-5D6E-409C-BE32-E72D297353CC}">
                  <c16:uniqueId val="{00000007-9C71-4A43-91C6-7770E5FCE998}"/>
                </c:ext>
              </c:extLst>
            </c:dLbl>
            <c:dLbl>
              <c:idx val="8"/>
              <c:tx>
                <c:strRef>
                  <c:f>Daten_Diagramme!$D$22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{74102F48-EE2A-48CA-A68E-CC5A017FB01F}</c15:txfldGUID>
                      <c15:f>Daten_Diagramme!$D$22</c15:f>
                      <c15:dlblFieldTableCache>
                        <c:ptCount val="1"/>
                        <c:pt idx="0">
                          <c:v>2.0</c:v>
                        </c:pt>
                      </c15:dlblFieldTableCache>
                    </c15:dlblFTEntry>
                  </c15:dlblFieldTable>
                  <c15:showDataLabelsRange val="0"/>
                </c:ext>
                <c:ext xmlns:c16="http://schemas.microsoft.com/office/drawing/2014/chart" uri="{C3380CC4-5D6E-409C-BE32-E72D297353CC}">
                  <c16:uniqueId val="{00000008-9C71-4A43-91C6-7770E5FCE998}"/>
                </c:ext>
              </c:extLst>
            </c:dLbl>
            <c:dLbl>
              <c:idx val="9"/>
              <c:tx>
                <c:strRef>
                  <c:f>Daten_Diagramme!$D$23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{CA497589-DC12-400E-A36B-CB42BAF339E0}</c15:txfldGUID>
                      <c15:f>Daten_Diagramme!$D$23</c15:f>
                      <c15:dlblFieldTableCache>
                        <c:ptCount val="1"/>
                        <c:pt idx="0">
                          <c:v>-2.0</c:v>
                        </c:pt>
                      </c15:dlblFieldTableCache>
                    </c15:dlblFTEntry>
                  </c15:dlblFieldTable>
                  <c15:showDataLabelsRange val="0"/>
                </c:ext>
                <c:ext xmlns:c16="http://schemas.microsoft.com/office/drawing/2014/chart" uri="{C3380CC4-5D6E-409C-BE32-E72D297353CC}">
                  <c16:uniqueId val="{00000009-9C71-4A43-91C6-7770E5FCE998}"/>
                </c:ext>
              </c:extLst>
            </c:dLbl>
            <c:dLbl>
              <c:idx val="10"/>
              <c:tx>
                <c:strRef>
                  <c:f>Daten_Diagramme!$D$24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{4BB860D5-143D-434F-8FD0-C7FEED5A3652}</c15:txfldGUID>
                      <c15:f>Daten_Diagramme!$D$24</c15:f>
                      <c15:dlblFieldTableCache>
                        <c:ptCount val="1"/>
                        <c:pt idx="0">
                          <c:v>-0.6</c:v>
                        </c:pt>
                      </c15:dlblFieldTableCache>
                    </c15:dlblFTEntry>
                  </c15:dlblFieldTable>
                  <c15:showDataLabelsRange val="0"/>
                </c:ext>
                <c:ext xmlns:c16="http://schemas.microsoft.com/office/drawing/2014/chart" uri="{C3380CC4-5D6E-409C-BE32-E72D297353CC}">
                  <c16:uniqueId val="{0000000A-9C71-4A43-91C6-7770E5FCE998}"/>
                </c:ext>
              </c:extLst>
            </c:dLbl>
            <c:dLbl>
              <c:idx val="11"/>
              <c:tx>
                <c:strRef>
                  <c:f>Daten_Diagramme!$D$25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{F3836998-9CC1-4D56-8DA6-E737F60D67A5}</c15:txfldGUID>
                      <c15:f>Daten_Diagramme!$D$25</c15:f>
                      <c15:dlblFieldTableCache>
                        <c:ptCount val="1"/>
                        <c:pt idx="0">
                          <c:v>2.0</c:v>
                        </c:pt>
                      </c15:dlblFieldTableCache>
                    </c15:dlblFTEntry>
                  </c15:dlblFieldTable>
                  <c15:showDataLabelsRange val="0"/>
                </c:ext>
                <c:ext xmlns:c16="http://schemas.microsoft.com/office/drawing/2014/chart" uri="{C3380CC4-5D6E-409C-BE32-E72D297353CC}">
                  <c16:uniqueId val="{0000000B-9C71-4A43-91C6-7770E5FCE998}"/>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{AE4A8BD9-FFAA-48CE-AE44-F563286D1BF9}</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9C71-4A43-91C6-7770E5FCE998}"/>
                </c:ext>
              </c:extLst>
            </c:dLbl>
            <c:dLbl>
              <c:idx val="13"/>
              <c:tx>
                <c:strRef>
                  <c:f>Daten_Diagramme!$D$27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{9BE3D637-FA1D-4BA9-A19E-B42AF0F0EA81}</c15:txfldGUID>
                      <c15:f>Daten_Diagramme!$D$27</c15:f>
                      <c15:dlblFieldTableCache>
                        <c:ptCount val="1"/>
                        <c:pt idx="0">
                          <c:v>-2.5</c:v>
                        </c:pt>
                      </c15:dlblFieldTableCache>
                    </c15:dlblFTEntry>
                  </c15:dlblFieldTable>
                  <c15:showDataLabelsRange val="0"/>
                </c:ext>
                <c:ext xmlns:c16="http://schemas.microsoft.com/office/drawing/2014/chart" uri="{C3380CC4-5D6E-409C-BE32-E72D297353CC}">
                  <c16:uniqueId val="{0000000D-9C71-4A43-91C6-7770E5FCE998}"/>
                </c:ext>
              </c:extLst>
            </c:dLbl>
            <c:dLbl>
              <c:idx val="14"/>
              <c:tx>
                <c:strRef>
                  <c:f>Daten_Diagramme!$D$28</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{37E306C9-D216-415C-8632-E5C1A1951770}</c15:txfldGUID>
                      <c15:f>Daten_Diagramme!$D$28</c15:f>
                      <c15:dlblFieldTableCache>
                        <c:ptCount val="1"/>
                        <c:pt idx="0">
                          <c:v>13.0</c:v>
                        </c:pt>
                      </c15:dlblFieldTableCache>
                    </c15:dlblFTEntry>
                  </c15:dlblFieldTable>
                  <c15:showDataLabelsRange val="0"/>
                </c:ext>
                <c:ext xmlns:c16="http://schemas.microsoft.com/office/drawing/2014/chart" uri="{C3380CC4-5D6E-409C-BE32-E72D297353CC}">
                  <c16:uniqueId val="{0000000E-9C71-4A43-91C6-7770E5FCE998}"/>
                </c:ext>
              </c:extLst>
            </c:dLbl>
            <c:dLbl>
              <c:idx val="15"/>
              <c:tx>
                <c:strRef>
                  <c:f>Daten_Diagramme!$D$29</c:f>
                  <c:strCache>
                    <c:ptCount val="1"/>
                    <c:pt idx="0">
                      <c:v>-15.3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{9EE7B05B-4B83-4934-97B5-5FA7A154B8EE}</c15:txfldGUID>
                      <c15:f>Daten_Diagramme!$D$29</c15:f>
                      <c15:dlblFieldTableCache>
                        <c:ptCount val="1"/>
                        <c:pt idx="0">
                          <c:v>-15.3</c:v>
                        </c:pt>
                      </c15:dlblFieldTableCache>
                    </c15:dlblFTEntry>
                  </c15:dlblFieldTable>
                  <c15:showDataLabelsRange val="0"/>
                </c:ext>
                <c:ext xmlns:c16="http://schemas.microsoft.com/office/drawing/2014/chart" uri="{C3380CC4-5D6E-409C-BE32-E72D297353CC}">
                  <c16:uniqueId val="{0000000F-9C71-4A43-91C6-7770E5FCE998}"/>
                </c:ext>
              </c:extLst>
            </c:dLbl>
            <c:dLbl>
              <c:idx val="16"/>
              <c:tx>
                <c:strRef>
                  <c:f>Daten_Diagramme!$D$30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{2FB404CF-42C5-43F2-A585-639960AFA0C9}</c15:txfldGUID>
                      <c15:f>Daten_Diagramme!$D$30</c15:f>
                      <c15:dlblFieldTableCache>
                        <c:ptCount val="1"/>
                        <c:pt idx="0">
                          <c:v>2.4</c:v>
                        </c:pt>
                      </c15:dlblFieldTableCache>
                    </c15:dlblFTEntry>
                  </c15:dlblFieldTable>
                  <c15:showDataLabelsRange val="0"/>
                </c:ext>
                <c:ext xmlns:c16="http://schemas.microsoft.com/office/drawing/2014/chart" uri="{C3380CC4-5D6E-409C-BE32-E72D297353CC}">
                  <c16:uniqueId val="{00000010-9C71-4A43-91C6-7770E5FCE998}"/>
                </c:ext>
              </c:extLst>
            </c:dLbl>
            <c:dLbl>
              <c:idx val="17"/>
              <c:tx>
                <c:strRef>
                  <c:f>Daten_Diagramme!$D$31</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{9AACE101-B2B0-435C-BBDE-29F2EE628663}</c15:txfldGUID>
                      <c15:f>Daten_Diagramme!$D$31</c15:f>
                      <c15:dlblFieldTableCache>
                        <c:ptCount val="1"/>
                        <c:pt idx="0">
                          <c:v>5.4</c:v>
                        </c:pt>
                      </c15:dlblFieldTableCache>
                    </c15:dlblFTEntry>
                  </c15:dlblFieldTable>
                  <c15:showDataLabelsRange val="0"/>
                </c:ext>
                <c:ext xmlns:c16="http://schemas.microsoft.com/office/drawing/2014/chart" uri="{C3380CC4-5D6E-409C-BE32-E72D297353CC}">
                  <c16:uniqueId val="{00000011-9C71-4A43-91C6-7770E5FCE998}"/>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{306009F8-5D4D-4E87-9F18-EFD05D6ECD98}</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9C71-4A43-91C6-7770E5FCE998}"/>
                </c:ext>
              </c:extLst>
            </c:dLbl>
            <c:dLbl>
              <c:idx val="19"/>
              <c:tx>
                <c:strRef>
                  <c:f>Daten_Diagramme!$D$33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{AFD92BE7-6481-4DC5-9A54-913C98FA5C0C}</c15:txfldGUID>
                      <c15:f>Daten_Diagramme!$D$33</c15:f>
                      <c15:dlblFieldTableCache>
                        <c:ptCount val="1"/>
                        <c:pt idx="0">
                          <c:v>1.5</c:v>
                        </c:pt>
                      </c15:dlblFieldTableCache>
                    </c15:dlblFTEntry>
                  </c15:dlblFieldTable>
                  <c15:showDataLabelsRange val="0"/>
                </c:ext>
                <c:ext xmlns:c16="http://schemas.microsoft.com/office/drawing/2014/chart" uri="{C3380CC4-5D6E-409C-BE32-E72D297353CC}">
                  <c16:uniqueId val="{00000013-9C71-4A43-91C6-7770E5FCE998}"/>
                </c:ext>
              </c:extLst>
            </c:dLbl>
            <c:dLbl>
              <c:idx val="20"/>
              <c:tx>
                <c:strRef>
                  <c:f>Daten_Diagramme!$D$34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{B2F25BC2-BC7F-47C4-B06B-C820D812B1E7}</c15:txfldGUID>
                      <c15:f>Daten_Diagramme!$D$34</c15:f>
                      <c15:dlblFieldTableCache>
                        <c:ptCount val="1"/>
                        <c:pt idx="0">
                          <c:v>2.9</c:v>
                        </c:pt>
                      </c15:dlblFieldTableCache>
                    </c15:dlblFTEntry>
                  </c15:dlblFieldTable>
                  <c15:showDataLabelsRange val="0"/>
                </c:ext>
                <c:ext xmlns:c16="http://schemas.microsoft.com/office/drawing/2014/chart" uri="{C3380CC4-5D6E-409C-BE32-E72D297353CC}">
                  <c16:uniqueId val="{00000014-9C71-4A43-91C6-7770E5FCE998}"/>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{4BB854BE-0747-46D2-87DE-4C80E71D910A}</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C71-4A43-91C6-7770E5FCE99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{5841E14C-3357-497C-955E-DD843238FB41}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C71-4A43-91C6-7770E5FCE998}"/>
                </c:ext>
              </c:extLst>
            </c:dLbl>
            <c:dLbl>
              <c:idx val="23"/>
              <c:tx>
                <c:strRef>
                  <c:f>Daten_Diagramme!$D$37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{E7CCD46A-F314-40D0-BB20-C794E7E03978}</c15:txfldGUID>
                      <c15:f>Daten_Diagramme!$D$37</c15:f>
                      <c15:dlblFieldTableCache>
                        <c:ptCount val="1"/>
                        <c:pt idx="0">
                          <c:v>-1.8</c:v>
                        </c:pt>
                      </c15:dlblFieldTableCache>
                    </c15:dlblFTEntry>
                  </c15:dlblFieldTable>
                  <c15:showDataLabelsRange val="0"/>
                </c:ext>
                <c:ext xmlns:c16="http://schemas.microsoft.com/office/drawing/2014/chart" uri="{C3380CC4-5D6E-409C-BE32-E72D297353CC}">
                  <c16:uniqueId val="{00000017-9C71-4A43-91C6-7770E5FCE998}"/>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{5934865B-B9B7-4F79-A97A-54AA9001E5EE}</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9C71-4A43-91C6-7770E5FCE998}"/>
                </c:ext>
              </c:extLst>
            </c:dLbl>
            <c:dLbl>
              <c:idx val="25"/>
              <c:tx>
                <c:strRef>
                  <c:f>Daten_Diagramme!$D$39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{F964F553-D9AC-4428-954F-868F754BE1C6}</c15:txfldGUID>
                      <c15:f>Daten_Diagramme!$D$39</c15:f>
                      <c15:dlblFieldTableCache>
                        <c:ptCount val="1"/>
                        <c:pt idx="0">
                          <c:v>1.3</c:v>
                        </c:pt>
                      </c15:dlblFieldTableCache>
                    </c15:dlblFTEntry>
                  </c15:dlblFieldTable>
                  <c15:showDataLabelsRange val="0"/>
                </c:ext>
                <c:ext xmlns:c16="http://schemas.microsoft.com/office/drawing/2014/chart" uri="{C3380CC4-5D6E-409C-BE32-E72D297353CC}">
                  <c16:uniqueId val="{00000019-9C71-4A43-91C6-7770E5FCE99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{6E61E757-5692-45B9-9770-5FB4111DF1BF}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C71-4A43-91C6-7770E5FCE99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{16143E21-04C0-4E35-B69A-453DB4FF5059}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C71-4A43-91C6-7770E5FCE99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{CD732D3C-4798-46BA-AF94-8941B00CDE40}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C71-4A43-91C6-7770E5FCE99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{7898002D-0C13-4DE6-9745-FF5143B586FD}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C71-4A43-91C6-7770E5FCE99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{19CCE061-7C33-40BF-AEF7-5712A8459E69}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C71-4A43-91C6-7770E5FCE998}"/>
                </c:ext>
              </c:extLst>
            </c:dLbl>
            <c:dLbl>
              <c:idx val="31"/>
              <c:tx>
                <c:strRef>
                  <c:f>Daten_Diagramme!$D$45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{D41328E9-00F7-4A98-980C-AD78256A5D02}</c15:txfldGUID>
                      <c15:f>Daten_Diagramme!$D$45</c15:f>
                      <c15:dlblFieldTableCache>
                        <c:ptCount val="1"/>
                        <c:pt idx="0">
                          <c:v>1.3</c:v>
                        </c:pt>
                      </c15:dlblFieldTableCache>
                    </c15:dlblFTEntry>
                  </c15:dlblFieldTable>
                  <c15:showDataLabelsRange val="0"/>
                </c:ext>
                <c:ext xmlns:c16="http://schemas.microsoft.com/office/drawing/2014/chart" uri="{C3380CC4-5D6E-409C-BE32-E72D297353CC}">
                  <c16:uniqueId val="{0000001F-9C71-4A43-91C6-7770E5FCE99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0.63578316926759781</c:v>
                </c:pt>
                <c:pt idx="1">
                  <c:v>-1.7995910020449897</c:v>
                </c:pt>
                <c:pt idx="2">
                  <c:v>4.4980637473935063</c:v>
                </c:pt>
                <c:pt idx="3">
                  <c:v>-1.0062771873795495</c:v>
                </c:pt>
                <c:pt idx="4">
                  <c:v>-2.2150245533382091</c:v>
                </c:pt>
                <c:pt idx="5">
                  <c:v>-1.0965222844888629</c:v>
                </c:pt>
                <c:pt idx="6">
                  <c:v>0.16857226619759602</c:v>
                </c:pt>
                <c:pt idx="7">
                  <c:v>3.0529172320217097</c:v>
                </c:pt>
                <c:pt idx="8">
                  <c:v>2.0245376828701218</c:v>
                </c:pt>
                <c:pt idx="9">
                  <c:v>-1.9911800080181745</c:v>
                </c:pt>
                <c:pt idx="10">
                  <c:v>-0.57455540355677159</c:v>
                </c:pt>
                <c:pt idx="11">
                  <c:v>1.95971692977681</c:v>
                </c:pt>
                <c:pt idx="12">
                  <c:v>-0.45662100456621002</c:v>
                </c:pt>
                <c:pt idx="13">
                  <c:v>-2.464189121506561</c:v>
                </c:pt>
                <c:pt idx="14">
                  <c:v>13.018056749785039</c:v>
                </c:pt>
                <c:pt idx="15">
                  <c:v>-15.295987286452126</c:v>
                </c:pt>
                <c:pt idx="16">
                  <c:v>2.4466144436098292</c:v>
                </c:pt>
                <c:pt idx="17">
                  <c:v>5.4007220216606502</c:v>
                </c:pt>
                <c:pt idx="18">
                  <c:v>2.5084523939360892</c:v>
                </c:pt>
                <c:pt idx="19">
                  <c:v>1.5328322784810127</c:v>
                </c:pt>
                <c:pt idx="20">
                  <c:v>2.9118917903437911</c:v>
                </c:pt>
                <c:pt idx="21">
                  <c:v>0</c:v>
                </c:pt>
                <c:pt idx="23">
                  <c:v>-1.7995910020449897</c:v>
                </c:pt>
                <c:pt idx="24">
                  <c:v>-0.25058945474012734</c:v>
                </c:pt>
                <c:pt idx="25">
                  <c:v>1.2827245347131053</c:v>
                </c:pt>
              </c:numCache>
            </c:numRef>
          </c:val>
          <c:extLst>
            <c:ext xmlns:c16="http://schemas.microsoft.com/office/drawing/2014/chart" uri="{C3380CC4-5D6E-409C-BE32-E72D297353CC}">
              <c16:uniqueId val="{00000020-9C71-4A43-91C6-7770E5FCE99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{631FE666-7BEC-4B5D-80E7-828D57B895CB}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C71-4A43-91C6-7770E5FCE99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{9A68B48A-7F16-431D-9644-25D3D35D494B}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C71-4A43-91C6-7770E5FCE99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{592671E2-BB8C-4DDE-B3FF-8ABF4B673760}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C71-4A43-91C6-7770E5FCE99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{D15F4FEC-D7E4-48D2-AF39-23077D9FE666}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C71-4A43-91C6-7770E5FCE99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{205EB665-5B2D-4CC8-BBA5-B926D96F5898}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C71-4A43-91C6-7770E5FCE99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{3ED6D506-4E92-4B78-A6E3-61694B3681B6}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C71-4A43-91C6-7770E5FCE99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{FA6A227D-DC0C-44F1-87F5-448954C7A0ED}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C71-4A43-91C6-7770E5FCE99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{8F7D6506-E215-48A7-BBA5-891F3D92B237}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C71-4A43-91C6-7770E5FCE99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{A920F4DE-98BE-49C7-A60D-3CD023BC0196}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C71-4A43-91C6-7770E5FCE99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{C2601546-DE23-454E-805C-0F514682B30E}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C71-4A43-91C6-7770E5FCE99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{580E8337-2BC0-4337-B463-A36CEC5E4E5B}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C71-4A43-91C6-7770E5FCE99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{40E902C4-D6C8-4638-98E3-8F608B223434}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C71-4A43-91C6-7770E5FCE99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{5C3C5EC6-D90D-4AD3-9FBE-9384433B21E1}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C71-4A43-91C6-7770E5FCE99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{CB98B5DF-0D21-4528-8C70-D2F08362FCF4}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C71-4A43-91C6-7770E5FCE99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{BB59BCD1-356C-4E0F-96DB-806028AD35C6}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C71-4A43-91C6-7770E5FCE99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{49422BB2-D2A1-4969-84CF-0693C4F1BF7D}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C71-4A43-91C6-7770E5FCE99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{152DF787-82EC-4086-8D97-4C39DCCCFC48}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C71-4A43-91C6-7770E5FCE99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{4101EB37-6ACB-4A79-83BC-006571C1D35C}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C71-4A43-91C6-7770E5FCE99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{3CB448F1-4920-41ED-AC74-9CEA18F96B90}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C71-4A43-91C6-7770E5FCE99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{832CE6E7-45D5-4034-BC75-BB4D157C2808}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C71-4A43-91C6-7770E5FCE99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{4970528C-D7E5-41C6-8A03-93148832564F}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C71-4A43-91C6-7770E5FCE99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{3503EAE4-DD06-4733-B57E-F1592E019740}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C71-4A43-91C6-7770E5FCE99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{EE6B5E58-7C6D-43C2-A80B-962919A0DBB1}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C71-4A43-91C6-7770E5FCE99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{3D8A5330-6680-49A6-A39B-9DC26B67ECAD}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C71-4A43-91C6-7770E5FCE99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{551439E9-93D7-4515-AAC9-356925723709}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C71-4A43-91C6-7770E5FCE99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{5D3CCFC9-4D85-448C-BFFE-A16171EDA498}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C71-4A43-91C6-7770E5FCE99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{A29065BF-8BA8-4D0B-871F-9E3D329DF2A7}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C71-4A43-91C6-7770E5FCE99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{5C06D552-E7D6-4E83-A837-F7F7CB7444E7}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C71-4A43-91C6-7770E5FCE99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{9017BBBD-A80C-4104-8A23-4DF662204E7E}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C71-4A43-91C6-7770E5FCE99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{B4A3A6C7-6619-4922-BF76-87C3CD50A8B3}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C71-4A43-91C6-7770E5FCE99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{0F4127A7-A500-40F6-B400-A944CBDBA82D}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C71-4A43-91C6-7770E5FCE99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{B670CF7D-7135-49CA-9F9B-F99BB5A5B2D6}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C71-4A43-91C6-7770E5FCE99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C71-4A43-91C6-7770E5FCE99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C71-4A43-91C6-7770E5FCE99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{181D6741-5CA5-4405-B58C-7DB9D3C9C176}</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B63F-49D3-A94E-9F4DB41382E6}"/>
                </c:ext>
              </c:extLst>
            </c:dLbl>
            <c:dLbl>
              <c:idx val="1"/>
              <c:tx>
                <c:strRef>
                  <c:f>Daten_Diagramme!$E$15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{176FE3E1-AB1B-42B0-B780-E9D83263DC29}</c15:txfldGUID>
                      <c15:f>Daten_Diagramme!$E$15</c15:f>
                      <c15:dlblFieldTableCache>
                        <c:ptCount val="1"/>
                        <c:pt idx="0">
                          <c:v>5.1</c:v>
                        </c:pt>
                      </c15:dlblFieldTableCache>
                    </c15:dlblFTEntry>
                  </c15:dlblFieldTable>
                  <c15:showDataLabelsRange val="0"/>
                </c:ext>
                <c:ext xmlns:c16="http://schemas.microsoft.com/office/drawing/2014/chart" uri="{C3380CC4-5D6E-409C-BE32-E72D297353CC}">
                  <c16:uniqueId val="{00000001-B63F-49D3-A94E-9F4DB41382E6}"/>
                </c:ext>
              </c:extLst>
            </c:dLbl>
            <c:dLbl>
              <c:idx val="2"/>
              <c:tx>
                <c:strRef>
                  <c:f>Daten_Diagramme!$E$16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{34168D68-02B7-46AA-94C9-B0A30FACB2E2}</c15:txfldGUID>
                      <c15:f>Daten_Diagramme!$E$16</c15:f>
                      <c15:dlblFieldTableCache>
                        <c:ptCount val="1"/>
                        <c:pt idx="0">
                          <c:v>-0.4</c:v>
                        </c:pt>
                      </c15:dlblFieldTableCache>
                    </c15:dlblFTEntry>
                  </c15:dlblFieldTable>
                  <c15:showDataLabelsRange val="0"/>
                </c:ext>
                <c:ext xmlns:c16="http://schemas.microsoft.com/office/drawing/2014/chart" uri="{C3380CC4-5D6E-409C-BE32-E72D297353CC}">
                  <c16:uniqueId val="{00000002-B63F-49D3-A94E-9F4DB41382E6}"/>
                </c:ext>
              </c:extLst>
            </c:dLbl>
            <c:dLbl>
              <c:idx val="3"/>
              <c:tx>
                <c:strRef>
                  <c:f>Daten_Diagramme!$E$17</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{AF19E5F4-3A81-49BD-B030-88AE85E9802F}</c15:txfldGUID>
                      <c15:f>Daten_Diagramme!$E$17</c15:f>
                      <c15:dlblFieldTableCache>
                        <c:ptCount val="1"/>
                        <c:pt idx="0">
                          <c:v>-9.4</c:v>
                        </c:pt>
                      </c15:dlblFieldTableCache>
                    </c15:dlblFTEntry>
                  </c15:dlblFieldTable>
                  <c15:showDataLabelsRange val="0"/>
                </c:ext>
                <c:ext xmlns:c16="http://schemas.microsoft.com/office/drawing/2014/chart" uri="{C3380CC4-5D6E-409C-BE32-E72D297353CC}">
                  <c16:uniqueId val="{00000003-B63F-49D3-A94E-9F4DB41382E6}"/>
                </c:ext>
              </c:extLst>
            </c:dLbl>
            <c:dLbl>
              <c:idx val="4"/>
              <c:tx>
                <c:strRef>
                  <c:f>Daten_Diagramme!$E$18</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{E3DAD4B9-7550-4395-A0C3-78E48CCB2BA2}</c15:txfldGUID>
                      <c15:f>Daten_Diagramme!$E$18</c15:f>
                      <c15:dlblFieldTableCache>
                        <c:ptCount val="1"/>
                        <c:pt idx="0">
                          <c:v>-10.4</c:v>
                        </c:pt>
                      </c15:dlblFieldTableCache>
                    </c15:dlblFTEntry>
                  </c15:dlblFieldTable>
                  <c15:showDataLabelsRange val="0"/>
                </c:ext>
                <c:ext xmlns:c16="http://schemas.microsoft.com/office/drawing/2014/chart" uri="{C3380CC4-5D6E-409C-BE32-E72D297353CC}">
                  <c16:uniqueId val="{00000004-B63F-49D3-A94E-9F4DB41382E6}"/>
                </c:ext>
              </c:extLst>
            </c:dLbl>
            <c:dLbl>
              <c:idx val="5"/>
              <c:tx>
                <c:strRef>
                  <c:f>Daten_Diagramme!$E$19</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{1A573A97-5445-4B2B-899C-908D938004A4}</c15:txfldGUID>
                      <c15:f>Daten_Diagramme!$E$19</c15:f>
                      <c15:dlblFieldTableCache>
                        <c:ptCount val="1"/>
                        <c:pt idx="0">
                          <c:v>-8.9</c:v>
                        </c:pt>
                      </c15:dlblFieldTableCache>
                    </c15:dlblFTEntry>
                  </c15:dlblFieldTable>
                  <c15:showDataLabelsRange val="0"/>
                </c:ext>
                <c:ext xmlns:c16="http://schemas.microsoft.com/office/drawing/2014/chart" uri="{C3380CC4-5D6E-409C-BE32-E72D297353CC}">
                  <c16:uniqueId val="{00000005-B63F-49D3-A94E-9F4DB41382E6}"/>
                </c:ext>
              </c:extLst>
            </c:dLbl>
            <c:dLbl>
              <c:idx val="6"/>
              <c:tx>
                <c:strRef>
                  <c:f>Daten_Diagramme!$E$20</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{063A5C95-349F-4625-9102-302A4630939F}</c15:txfldGUID>
                      <c15:f>Daten_Diagramme!$E$20</c15:f>
                      <c15:dlblFieldTableCache>
                        <c:ptCount val="1"/>
                        <c:pt idx="0">
                          <c:v>-9.3</c:v>
                        </c:pt>
                      </c15:dlblFieldTableCache>
                    </c15:dlblFTEntry>
                  </c15:dlblFieldTable>
                  <c15:showDataLabelsRange val="0"/>
                </c:ext>
                <c:ext xmlns:c16="http://schemas.microsoft.com/office/drawing/2014/chart" uri="{C3380CC4-5D6E-409C-BE32-E72D297353CC}">
                  <c16:uniqueId val="{00000006-B63F-49D3-A94E-9F4DB41382E6}"/>
                </c:ext>
              </c:extLst>
            </c:dLbl>
            <c:dLbl>
              <c:idx val="7"/>
              <c:tx>
                <c:strRef>
                  <c:f>Daten_Diagramme!$E$21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{B08EC92E-DAD2-4E10-9BC8-9AAD94C54A75}</c15:txfldGUID>
                      <c15:f>Daten_Diagramme!$E$21</c15:f>
                      <c15:dlblFieldTableCache>
                        <c:ptCount val="1"/>
                        <c:pt idx="0">
                          <c:v>-0.2</c:v>
                        </c:pt>
                      </c15:dlblFieldTableCache>
                    </c15:dlblFTEntry>
                  </c15:dlblFieldTable>
                  <c15:showDataLabelsRange val="0"/>
                </c:ext>
                <c:ext xmlns:c16="http://schemas.microsoft.com/office/drawing/2014/chart" uri="{C3380CC4-5D6E-409C-BE32-E72D297353CC}">
                  <c16:uniqueId val="{00000007-B63F-49D3-A94E-9F4DB41382E6}"/>
                </c:ext>
              </c:extLst>
            </c:dLbl>
            <c:dLbl>
              <c:idx val="8"/>
              <c:tx>
                <c:strRef>
                  <c:f>Daten_Diagramme!$E$22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{9B60CE1A-3C6A-4874-A563-1FBA75A63263}</c15:txfldGUID>
                      <c15:f>Daten_Diagramme!$E$22</c15:f>
                      <c15:dlblFieldTableCache>
                        <c:ptCount val="1"/>
                        <c:pt idx="0">
                          <c:v>-2.4</c:v>
                        </c:pt>
                      </c15:dlblFieldTableCache>
                    </c15:dlblFTEntry>
                  </c15:dlblFieldTable>
                  <c15:showDataLabelsRange val="0"/>
                </c:ext>
                <c:ext xmlns:c16="http://schemas.microsoft.com/office/drawing/2014/chart" uri="{C3380CC4-5D6E-409C-BE32-E72D297353CC}">
                  <c16:uniqueId val="{00000008-B63F-49D3-A94E-9F4DB41382E6}"/>
                </c:ext>
              </c:extLst>
            </c:dLbl>
            <c:dLbl>
              <c:idx val="9"/>
              <c:tx>
                <c:strRef>
                  <c:f>Daten_Diagramme!$E$23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{BD143BA3-98E9-4934-8986-91933A23BCD4}</c15:txfldGUID>
                      <c15:f>Daten_Diagramme!$E$23</c15:f>
                      <c15:dlblFieldTableCache>
                        <c:ptCount val="1"/>
                        <c:pt idx="0">
                          <c:v>0.8</c:v>
                        </c:pt>
                      </c15:dlblFieldTableCache>
                    </c15:dlblFTEntry>
                  </c15:dlblFieldTable>
                  <c15:showDataLabelsRange val="0"/>
                </c:ext>
                <c:ext xmlns:c16="http://schemas.microsoft.com/office/drawing/2014/chart" uri="{C3380CC4-5D6E-409C-BE32-E72D297353CC}">
                  <c16:uniqueId val="{00000009-B63F-49D3-A94E-9F4DB41382E6}"/>
                </c:ext>
              </c:extLst>
            </c:dLbl>
            <c:dLbl>
              <c:idx val="10"/>
              <c:tx>
                <c:strRef>
                  <c:f>Daten_Diagramme!$E$24</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{42294111-8912-46E6-B751-E3324E6AB88B}</c15:txfldGUID>
                      <c15:f>Daten_Diagramme!$E$24</c15:f>
                      <c15:dlblFieldTableCache>
                        <c:ptCount val="1"/>
                        <c:pt idx="0">
                          <c:v>-9.0</c:v>
                        </c:pt>
                      </c15:dlblFieldTableCache>
                    </c15:dlblFTEntry>
                  </c15:dlblFieldTable>
                  <c15:showDataLabelsRange val="0"/>
                </c:ext>
                <c:ext xmlns:c16="http://schemas.microsoft.com/office/drawing/2014/chart" uri="{C3380CC4-5D6E-409C-BE32-E72D297353CC}">
                  <c16:uniqueId val="{0000000A-B63F-49D3-A94E-9F4DB41382E6}"/>
                </c:ext>
              </c:extLst>
            </c:dLbl>
            <c:dLbl>
              <c:idx val="11"/>
              <c:tx>
                <c:strRef>
                  <c:f>Daten_Diagramme!$E$25</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{73B7047F-29BF-4C97-BB15-832F14E6DC44}</c15:txfldGUID>
                      <c15:f>Daten_Diagramme!$E$25</c15:f>
                      <c15:dlblFieldTableCache>
                        <c:ptCount val="1"/>
                        <c:pt idx="0">
                          <c:v>8.0</c:v>
                        </c:pt>
                      </c15:dlblFieldTableCache>
                    </c15:dlblFTEntry>
                  </c15:dlblFieldTable>
                  <c15:showDataLabelsRange val="0"/>
                </c:ext>
                <c:ext xmlns:c16="http://schemas.microsoft.com/office/drawing/2014/chart" uri="{C3380CC4-5D6E-409C-BE32-E72D297353CC}">
                  <c16:uniqueId val="{0000000B-B63F-49D3-A94E-9F4DB41382E6}"/>
                </c:ext>
              </c:extLst>
            </c:dLbl>
            <c:dLbl>
              <c:idx val="12"/>
              <c:tx>
                <c:strRef>
                  <c:f>Daten_Diagramme!$E$26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{63784D90-205E-43FF-9125-2D5BE6F1EA41}</c15:txfldGUID>
                      <c15:f>Daten_Diagramme!$E$26</c15:f>
                      <c15:dlblFieldTableCache>
                        <c:ptCount val="1"/>
                        <c:pt idx="0">
                          <c:v>-1.1</c:v>
                        </c:pt>
                      </c15:dlblFieldTableCache>
                    </c15:dlblFTEntry>
                  </c15:dlblFieldTable>
                  <c15:showDataLabelsRange val="0"/>
                </c:ext>
                <c:ext xmlns:c16="http://schemas.microsoft.com/office/drawing/2014/chart" uri="{C3380CC4-5D6E-409C-BE32-E72D297353CC}">
                  <c16:uniqueId val="{0000000C-B63F-49D3-A94E-9F4DB41382E6}"/>
                </c:ext>
              </c:extLst>
            </c:dLbl>
            <c:dLbl>
              <c:idx val="13"/>
              <c:tx>
                <c:strRef>
                  <c:f>Daten_Diagramme!$E$27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{C1A60EBD-14F3-4115-8A50-A92A04384ECE}</c15:txfldGUID>
                      <c15:f>Daten_Diagramme!$E$27</c15:f>
                      <c15:dlblFieldTableCache>
                        <c:ptCount val="1"/>
                        <c:pt idx="0">
                          <c:v>-3.8</c:v>
                        </c:pt>
                      </c15:dlblFieldTableCache>
                    </c15:dlblFTEntry>
                  </c15:dlblFieldTable>
                  <c15:showDataLabelsRange val="0"/>
                </c:ext>
                <c:ext xmlns:c16="http://schemas.microsoft.com/office/drawing/2014/chart" uri="{C3380CC4-5D6E-409C-BE32-E72D297353CC}">
                  <c16:uniqueId val="{0000000D-B63F-49D3-A94E-9F4DB41382E6}"/>
                </c:ext>
              </c:extLst>
            </c:dLbl>
            <c:dLbl>
              <c:idx val="14"/>
              <c:tx>
                <c:strRef>
                  <c:f>Daten_Diagramme!$E$28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{B04FAC80-64DF-4BE6-862E-B0CA5281A587}</c15:txfldGUID>
                      <c15:f>Daten_Diagramme!$E$28</c15:f>
                      <c15:dlblFieldTableCache>
                        <c:ptCount val="1"/>
                        <c:pt idx="0">
                          <c:v>-3.6</c:v>
                        </c:pt>
                      </c15:dlblFieldTableCache>
                    </c15:dlblFTEntry>
                  </c15:dlblFieldTable>
                  <c15:showDataLabelsRange val="0"/>
                </c:ext>
                <c:ext xmlns:c16="http://schemas.microsoft.com/office/drawing/2014/chart" uri="{C3380CC4-5D6E-409C-BE32-E72D297353CC}">
                  <c16:uniqueId val="{0000000E-B63F-49D3-A94E-9F4DB41382E6}"/>
                </c:ext>
              </c:extLst>
            </c:dLbl>
            <c:dLbl>
              <c:idx val="15"/>
              <c:tx>
                <c:strRef>
                  <c:f>Daten_Diagramme!$E$29</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{FF61410D-AB37-47EF-85B6-976D430936B7}</c15:txfldGUID>
                      <c15:f>Daten_Diagramme!$E$29</c15:f>
                      <c15:dlblFieldTableCache>
                        <c:ptCount val="1"/>
                        <c:pt idx="0">
                          <c:v>-10.9</c:v>
                        </c:pt>
                      </c15:dlblFieldTableCache>
                    </c15:dlblFTEntry>
                  </c15:dlblFieldTable>
                  <c15:showDataLabelsRange val="0"/>
                </c:ext>
                <c:ext xmlns:c16="http://schemas.microsoft.com/office/drawing/2014/chart" uri="{C3380CC4-5D6E-409C-BE32-E72D297353CC}">
                  <c16:uniqueId val="{0000000F-B63F-49D3-A94E-9F4DB41382E6}"/>
                </c:ext>
              </c:extLst>
            </c:dLbl>
            <c:dLbl>
              <c:idx val="16"/>
              <c:tx>
                <c:strRef>
                  <c:f>Daten_Diagramme!$E$30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{A179FFA6-ED94-47E0-B521-33130ABD83D2}</c15:txfldGUID>
                      <c15:f>Daten_Diagramme!$E$30</c15:f>
                      <c15:dlblFieldTableCache>
                        <c:ptCount val="1"/>
                        <c:pt idx="0">
                          <c:v>-2.7</c:v>
                        </c:pt>
                      </c15:dlblFieldTableCache>
                    </c15:dlblFTEntry>
                  </c15:dlblFieldTable>
                  <c15:showDataLabelsRange val="0"/>
                </c:ext>
                <c:ext xmlns:c16="http://schemas.microsoft.com/office/drawing/2014/chart" uri="{C3380CC4-5D6E-409C-BE32-E72D297353CC}">
                  <c16:uniqueId val="{00000010-B63F-49D3-A94E-9F4DB41382E6}"/>
                </c:ext>
              </c:extLst>
            </c:dLbl>
            <c:dLbl>
              <c:idx val="17"/>
              <c:tx>
                <c:strRef>
                  <c:f>Daten_Diagramme!$E$31</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{CDD66AC8-4130-4871-B8B2-379D6E978CA7}</c15:txfldGUID>
                      <c15:f>Daten_Diagramme!$E$31</c15:f>
                      <c15:dlblFieldTableCache>
                        <c:ptCount val="1"/>
                        <c:pt idx="0">
                          <c:v>15.9</c:v>
                        </c:pt>
                      </c15:dlblFieldTableCache>
                    </c15:dlblFTEntry>
                  </c15:dlblFieldTable>
                  <c15:showDataLabelsRange val="0"/>
                </c:ext>
                <c:ext xmlns:c16="http://schemas.microsoft.com/office/drawing/2014/chart" uri="{C3380CC4-5D6E-409C-BE32-E72D297353CC}">
                  <c16:uniqueId val="{00000011-B63F-49D3-A94E-9F4DB41382E6}"/>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{D62E06AB-D570-4827-B518-F7DE5835C651}</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B63F-49D3-A94E-9F4DB41382E6}"/>
                </c:ext>
              </c:extLst>
            </c:dLbl>
            <c:dLbl>
              <c:idx val="19"/>
              <c:tx>
                <c:strRef>
                  <c:f>Daten_Diagramme!$E$33</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{80BB05C7-524E-46E6-A1A2-401FAE02CEB3}</c15:txfldGUID>
                      <c15:f>Daten_Diagramme!$E$33</c15:f>
                      <c15:dlblFieldTableCache>
                        <c:ptCount val="1"/>
                        <c:pt idx="0">
                          <c:v>-7.2</c:v>
                        </c:pt>
                      </c15:dlblFieldTableCache>
                    </c15:dlblFTEntry>
                  </c15:dlblFieldTable>
                  <c15:showDataLabelsRange val="0"/>
                </c:ext>
                <c:ext xmlns:c16="http://schemas.microsoft.com/office/drawing/2014/chart" uri="{C3380CC4-5D6E-409C-BE32-E72D297353CC}">
                  <c16:uniqueId val="{00000013-B63F-49D3-A94E-9F4DB41382E6}"/>
                </c:ext>
              </c:extLst>
            </c:dLbl>
            <c:dLbl>
              <c:idx val="20"/>
              <c:tx>
                <c:strRef>
                  <c:f>Daten_Diagramme!$E$34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{27E12348-73C5-4A83-81FE-B55D6DA3AA71}</c15:txfldGUID>
                      <c15:f>Daten_Diagramme!$E$34</c15:f>
                      <c15:dlblFieldTableCache>
                        <c:ptCount val="1"/>
                        <c:pt idx="0">
                          <c:v>-1.1</c:v>
                        </c:pt>
                      </c15:dlblFieldTableCache>
                    </c15:dlblFTEntry>
                  </c15:dlblFieldTable>
                  <c15:showDataLabelsRange val="0"/>
                </c:ext>
                <c:ext xmlns:c16="http://schemas.microsoft.com/office/drawing/2014/chart" uri="{C3380CC4-5D6E-409C-BE32-E72D297353CC}">
                  <c16:uniqueId val="{00000014-B63F-49D3-A94E-9F4DB41382E6}"/>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{21F679BC-8344-4011-9B63-0D59505CA68A}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63F-49D3-A94E-9F4DB41382E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{98BA917C-971C-49E8-B837-88CABD5EB44C}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63F-49D3-A94E-9F4DB41382E6}"/>
                </c:ext>
              </c:extLst>
            </c:dLbl>
            <c:dLbl>
              <c:idx val="23"/>
              <c:tx>
                <c:strRef>
                  <c:f>Daten_Diagramme!$E$37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{E83AC33D-0172-490F-B514-1D0CBCA8DC84}</c15:txfldGUID>
                      <c15:f>Daten_Diagramme!$E$37</c15:f>
                      <c15:dlblFieldTableCache>
                        <c:ptCount val="1"/>
                        <c:pt idx="0">
                          <c:v>5.1</c:v>
                        </c:pt>
                      </c15:dlblFieldTableCache>
                    </c15:dlblFTEntry>
                  </c15:dlblFieldTable>
                  <c15:showDataLabelsRange val="0"/>
                </c:ext>
                <c:ext xmlns:c16="http://schemas.microsoft.com/office/drawing/2014/chart" uri="{C3380CC4-5D6E-409C-BE32-E72D297353CC}">
                  <c16:uniqueId val="{00000017-B63F-49D3-A94E-9F4DB41382E6}"/>
                </c:ext>
              </c:extLst>
            </c:dLbl>
            <c:dLbl>
              <c:idx val="24"/>
              <c:tx>
                <c:strRef>
                  <c:f>Daten_Diagramme!$E$38</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{9850F6B1-3B12-4D2E-8EC2-76ACF52A6448}</c15:txfldGUID>
                      <c15:f>Daten_Diagramme!$E$38</c15:f>
                      <c15:dlblFieldTableCache>
                        <c:ptCount val="1"/>
                        <c:pt idx="0">
                          <c:v>-6.7</c:v>
                        </c:pt>
                      </c15:dlblFieldTableCache>
                    </c15:dlblFTEntry>
                  </c15:dlblFieldTable>
                  <c15:showDataLabelsRange val="0"/>
                </c:ext>
                <c:ext xmlns:c16="http://schemas.microsoft.com/office/drawing/2014/chart" uri="{C3380CC4-5D6E-409C-BE32-E72D297353CC}">
                  <c16:uniqueId val="{00000018-B63F-49D3-A94E-9F4DB41382E6}"/>
                </c:ext>
              </c:extLst>
            </c:dLbl>
            <c:dLbl>
              <c:idx val="25"/>
              <c:tx>
                <c:strRef>
                  <c:f>Daten_Diagramme!$E$39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{DDC211F7-B41F-4108-9058-A4A95650B329}</c15:txfldGUID>
                      <c15:f>Daten_Diagramme!$E$39</c15:f>
                      <c15:dlblFieldTableCache>
                        <c:ptCount val="1"/>
                        <c:pt idx="0">
                          <c:v>-3.0</c:v>
                        </c:pt>
                      </c15:dlblFieldTableCache>
                    </c15:dlblFTEntry>
                  </c15:dlblFieldTable>
                  <c15:showDataLabelsRange val="0"/>
                </c:ext>
                <c:ext xmlns:c16="http://schemas.microsoft.com/office/drawing/2014/chart" uri="{C3380CC4-5D6E-409C-BE32-E72D297353CC}">
                  <c16:uniqueId val="{00000019-B63F-49D3-A94E-9F4DB41382E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{7318F865-1CE5-44F4-902F-BEDC3E1724D4}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63F-49D3-A94E-9F4DB41382E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{288CCD34-0834-48F0-8D82-B57198AACE7F}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63F-49D3-A94E-9F4DB41382E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{EDD921E9-6A9A-48FA-B73F-E15F3697BEC5}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63F-49D3-A94E-9F4DB41382E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{036D5722-0CDA-4CB3-B9B0-688DA45A5F26}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63F-49D3-A94E-9F4DB41382E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{04134670-DCBD-4610-80F6-D564E5BCE819}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63F-49D3-A94E-9F4DB41382E6}"/>
                </c:ext>
              </c:extLst>
            </c:dLbl>
            <c:dLbl>
              <c:idx val="31"/>
              <c:tx>
                <c:strRef>
                  <c:f>Daten_Diagramme!$E$45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{F1676EC1-DD7A-48ED-9EF9-9AE6B28F2313}</c15:txfldGUID>
                      <c15:f>Daten_Diagramme!$E$45</c15:f>
                      <c15:dlblFieldTableCache>
                        <c:ptCount val="1"/>
                        <c:pt idx="0">
                          <c:v>-3.0</c:v>
                        </c:pt>
                      </c15:dlblFieldTableCache>
                    </c15:dlblFTEntry>
                  </c15:dlblFieldTable>
                  <c15:showDataLabelsRange val="0"/>
                </c:ext>
                <c:ext xmlns:c16="http://schemas.microsoft.com/office/drawing/2014/chart" uri="{C3380CC4-5D6E-409C-BE32-E72D297353CC}">
                  <c16:uniqueId val="{0000001F-B63F-49D3-A94E-9F4DB41382E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-3.4501390544298767</c:v>
                </c:pt>
                <c:pt idx="1">
                  <c:v>5.1028179741051032</c:v>
                </c:pt>
                <c:pt idx="2">
                  <c:v>-0.44843049327354262</c:v>
                </c:pt>
                <c:pt idx="3">
                  <c:v>-9.4251336898395728</c:v>
                </c:pt>
                <c:pt idx="4">
                  <c:v>-10.396250532594802</c:v>
                </c:pt>
                <c:pt idx="5">
                  <c:v>-8.9074803149606296</c:v>
                </c:pt>
                <c:pt idx="6">
                  <c:v>-9.2609915809167447</c:v>
                </c:pt>
                <c:pt idx="7">
                  <c:v>-0.22624434389140272</c:v>
                </c:pt>
                <c:pt idx="8">
                  <c:v>-2.3753416910170611</c:v>
                </c:pt>
                <c:pt idx="9">
                  <c:v>0.82758620689655171</c:v>
                </c:pt>
                <c:pt idx="10">
                  <c:v>-9.0217147974031793</c:v>
                </c:pt>
                <c:pt idx="11">
                  <c:v>8.0291970802919703</c:v>
                </c:pt>
                <c:pt idx="12">
                  <c:v>-1.078582434514638</c:v>
                </c:pt>
                <c:pt idx="13">
                  <c:v>-3.8006756756756759</c:v>
                </c:pt>
                <c:pt idx="14">
                  <c:v>-3.5714285714285716</c:v>
                </c:pt>
                <c:pt idx="15">
                  <c:v>-10.893854748603353</c:v>
                </c:pt>
                <c:pt idx="16">
                  <c:v>-2.6804123711340204</c:v>
                </c:pt>
                <c:pt idx="17">
                  <c:v>15.864246250986582</c:v>
                </c:pt>
                <c:pt idx="18">
                  <c:v>-0.28028651510432889</c:v>
                </c:pt>
                <c:pt idx="19">
                  <c:v>-7.2468916518650088</c:v>
                </c:pt>
                <c:pt idx="20">
                  <c:v>-1.0805359458291313</c:v>
                </c:pt>
                <c:pt idx="21">
                  <c:v>0</c:v>
                </c:pt>
                <c:pt idx="23">
                  <c:v>5.1028179741051032</c:v>
                </c:pt>
                <c:pt idx="24">
                  <c:v>-6.740404613348459</c:v>
                </c:pt>
                <c:pt idx="25">
                  <c:v>-2.9844019438783507</c:v>
                </c:pt>
              </c:numCache>
            </c:numRef>
          </c:val>
          <c:extLst>
            <c:ext xmlns:c16="http://schemas.microsoft.com/office/drawing/2014/chart" uri="{C3380CC4-5D6E-409C-BE32-E72D297353CC}">
              <c16:uniqueId val="{00000020-B63F-49D3-A94E-9F4DB41382E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{DE8A3400-C7D2-4D5D-8B24-349A3D251F51}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63F-49D3-A94E-9F4DB41382E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{6D5A6999-4B9F-467D-94D3-C08B8184AF4B}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63F-49D3-A94E-9F4DB41382E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{3114580B-3059-466E-9D7A-35CCE337C98D}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63F-49D3-A94E-9F4DB41382E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{08E2B88F-6D29-49F2-9F75-53D90ADD21DC}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63F-49D3-A94E-9F4DB41382E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{51F60C6E-6005-4858-9641-5BF11E2D6E46}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63F-49D3-A94E-9F4DB41382E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{B555880B-B120-410F-AF5D-DBA219197A27}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63F-49D3-A94E-9F4DB41382E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{F22EC14F-BDC4-4CEB-B6EF-EC7B7B2CAEA5}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63F-49D3-A94E-9F4DB41382E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{0036A9DB-AC8A-4FE4-851A-DA6A3CAACF58}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63F-49D3-A94E-9F4DB41382E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{59667EBD-84AA-42F4-89C6-D474735BFE85}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63F-49D3-A94E-9F4DB41382E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{86BE9530-D9AF-4730-9981-1A8C245090BE}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63F-49D3-A94E-9F4DB41382E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{DF3F96B3-7559-4721-BA7F-EA79A94E22BE}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63F-49D3-A94E-9F4DB41382E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{1582E1C8-35A0-48DB-BACD-5BE3D98B4A2A}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63F-49D3-A94E-9F4DB41382E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{48E132CE-BE0A-41E6-8B5F-C8592CDD9AFC}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63F-49D3-A94E-9F4DB41382E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{DF8AC102-06D1-452B-A5CF-AE3E8223865C}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63F-49D3-A94E-9F4DB41382E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{B3D17192-42FF-42E2-9D88-3D1F608B3093}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63F-49D3-A94E-9F4DB41382E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{62C1CA61-749E-42F9-B470-CCC145BB1E27}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63F-49D3-A94E-9F4DB41382E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{BF044F04-8D8B-449F-B484-08D3DE0F8360}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63F-49D3-A94E-9F4DB41382E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{2C8E7545-B3AE-42F6-9060-BACED30DCEF6}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63F-49D3-A94E-9F4DB41382E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{C76AE44B-33C5-41AB-8401-CE69EFABB7C1}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63F-49D3-A94E-9F4DB41382E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{6290FC29-E369-4EF7-9D50-B68384B34D7C}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63F-49D3-A94E-9F4DB41382E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{FC06A664-6CC1-48B5-8414-CA85EF6734F4}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63F-49D3-A94E-9F4DB41382E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{1657B221-82D6-4B08-AA5D-5738EDD18946}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63F-49D3-A94E-9F4DB41382E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{8BBFD2B3-0F5E-4010-83E5-60F7561FE6D6}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63F-49D3-A94E-9F4DB41382E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{82631C10-B7FE-4E3D-BAEA-C36DCB5ECA51}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63F-49D3-A94E-9F4DB41382E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{4D34B1DC-111C-4AE6-B856-D5A9910EDD28}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63F-49D3-A94E-9F4DB41382E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{A8404FEA-8882-4132-ACCF-85BC6F9CE17B}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63F-49D3-A94E-9F4DB41382E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{E421CBAF-B64C-4EBD-B0F1-3DDBACBDAAFA}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63F-49D3-A94E-9F4DB41382E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{944CCFE9-C3D3-4648-AE84-901392881020}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63F-49D3-A94E-9F4DB41382E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{BC617ADF-7E31-46B9-86F2-28F2620987F2}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63F-49D3-A94E-9F4DB41382E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{3CCA4C1A-7ED7-4B53-B93C-F9388D5829A6}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63F-49D3-A94E-9F4DB41382E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{31C6AB97-F52E-4758-B361-4F50F04324CC}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63F-49D3-A94E-9F4DB41382E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{F7448844-4FA2-4711-9CDA-1B1D0E36F999}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63F-49D3-A94E-9F4DB41382E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63F-49D3-A94E-9F4DB41382E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63F-49D3-A94E-9F4DB41382E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{CF446CA6-17A2-4E87-8536-B960F7C90E34}</c15:txfldGUID>
                      <c15:f>Diagramm!$I$46</c15:f>
                      <c15:dlblFieldTableCache>
                        <c:ptCount val="1"/>
                      </c15:dlblFieldTableCache>
                    </c15:dlblFTEntry>
                  </c15:dlblFieldTable>
                  <c15:showDataLabelsRange val="0"/>
                </c:ext>
                <c:ext xmlns:c16="http://schemas.microsoft.com/office/drawing/2014/chart" uri="{C3380CC4-5D6E-409C-BE32-E72D297353CC}">
                  <c16:uniqueId val="{00000000-3BEE-4D94-AE2A-BCC4BDBFC6A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{05888DD0-2A1D-4A1D-AA13-2FEBC39D33E2}</c15:txfldGUID>
                      <c15:f>Diagramm!$I$47</c15:f>
                      <c15:dlblFieldTableCache>
                        <c:ptCount val="1"/>
                      </c15:dlblFieldTableCache>
                    </c15:dlblFTEntry>
                  </c15:dlblFieldTable>
                  <c15:showDataLabelsRange val="0"/>
                </c:ext>
                <c:ext xmlns:c16="http://schemas.microsoft.com/office/drawing/2014/chart" uri="{C3380CC4-5D6E-409C-BE32-E72D297353CC}">
                  <c16:uniqueId val="{00000001-3BEE-4D94-AE2A-BCC4BDBFC6A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{A9D84FE0-69B2-4A02-BDFD-87D2458068FA}</c15:txfldGUID>
                      <c15:f>Diagramm!$I$48</c15:f>
                      <c15:dlblFieldTableCache>
                        <c:ptCount val="1"/>
                      </c15:dlblFieldTableCache>
                    </c15:dlblFTEntry>
                  </c15:dlblFieldTable>
                  <c15:showDataLabelsRange val="0"/>
                </c:ext>
                <c:ext xmlns:c16="http://schemas.microsoft.com/office/drawing/2014/chart" uri="{C3380CC4-5D6E-409C-BE32-E72D297353CC}">
                  <c16:uniqueId val="{00000002-3BEE-4D94-AE2A-BCC4BDBFC6A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{C5675FB8-E56D-48D7-BDD9-72407FE8EAA1}</c15:txfldGUID>
                      <c15:f>Diagramm!$I$49</c15:f>
                      <c15:dlblFieldTableCache>
                        <c:ptCount val="1"/>
                      </c15:dlblFieldTableCache>
                    </c15:dlblFTEntry>
                  </c15:dlblFieldTable>
                  <c15:showDataLabelsRange val="0"/>
                </c:ext>
                <c:ext xmlns:c16="http://schemas.microsoft.com/office/drawing/2014/chart" uri="{C3380CC4-5D6E-409C-BE32-E72D297353CC}">
                  <c16:uniqueId val="{00000003-3BEE-4D94-AE2A-BCC4BDBFC6A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{7D42A35C-C6FE-4A31-AAF5-692C01C120C8}</c15:txfldGUID>
                      <c15:f>Diagramm!$I$50</c15:f>
                      <c15:dlblFieldTableCache>
                        <c:ptCount val="1"/>
                      </c15:dlblFieldTableCache>
                    </c15:dlblFTEntry>
                  </c15:dlblFieldTable>
                  <c15:showDataLabelsRange val="0"/>
                </c:ext>
                <c:ext xmlns:c16="http://schemas.microsoft.com/office/drawing/2014/chart" uri="{C3380CC4-5D6E-409C-BE32-E72D297353CC}">
                  <c16:uniqueId val="{00000004-3BEE-4D94-AE2A-BCC4BDBFC6A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{2B95A831-AFFD-450F-AA88-70933E1AB006}</c15:txfldGUID>
                      <c15:f>Diagramm!$I$51</c15:f>
                      <c15:dlblFieldTableCache>
                        <c:ptCount val="1"/>
                      </c15:dlblFieldTableCache>
                    </c15:dlblFTEntry>
                  </c15:dlblFieldTable>
                  <c15:showDataLabelsRange val="0"/>
                </c:ext>
                <c:ext xmlns:c16="http://schemas.microsoft.com/office/drawing/2014/chart" uri="{C3380CC4-5D6E-409C-BE32-E72D297353CC}">
                  <c16:uniqueId val="{00000005-3BEE-4D94-AE2A-BCC4BDBFC6A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{C977D74C-E97E-4938-A701-3A9818C5D796}</c15:txfldGUID>
                      <c15:f>Diagramm!$I$52</c15:f>
                      <c15:dlblFieldTableCache>
                        <c:ptCount val="1"/>
                      </c15:dlblFieldTableCache>
                    </c15:dlblFTEntry>
                  </c15:dlblFieldTable>
                  <c15:showDataLabelsRange val="0"/>
                </c:ext>
                <c:ext xmlns:c16="http://schemas.microsoft.com/office/drawing/2014/chart" uri="{C3380CC4-5D6E-409C-BE32-E72D297353CC}">
                  <c16:uniqueId val="{00000006-3BEE-4D94-AE2A-BCC4BDBFC6A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{8751CC84-2A2D-4FC6-8ED8-31C95B849DC2}</c15:txfldGUID>
                      <c15:f>Diagramm!$I$53</c15:f>
                      <c15:dlblFieldTableCache>
                        <c:ptCount val="1"/>
                      </c15:dlblFieldTableCache>
                    </c15:dlblFTEntry>
                  </c15:dlblFieldTable>
                  <c15:showDataLabelsRange val="0"/>
                </c:ext>
                <c:ext xmlns:c16="http://schemas.microsoft.com/office/drawing/2014/chart" uri="{C3380CC4-5D6E-409C-BE32-E72D297353CC}">
                  <c16:uniqueId val="{00000007-3BEE-4D94-AE2A-BCC4BDBFC6A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{E4C0584D-E157-4D74-BF07-0D3E763954CB}</c15:txfldGUID>
                      <c15:f>Diagramm!$I$54</c15:f>
                      <c15:dlblFieldTableCache>
                        <c:ptCount val="1"/>
                      </c15:dlblFieldTableCache>
                    </c15:dlblFTEntry>
                  </c15:dlblFieldTable>
                  <c15:showDataLabelsRange val="0"/>
                </c:ext>
                <c:ext xmlns:c16="http://schemas.microsoft.com/office/drawing/2014/chart" uri="{C3380CC4-5D6E-409C-BE32-E72D297353CC}">
                  <c16:uniqueId val="{00000008-3BEE-4D94-AE2A-BCC4BDBFC6A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{1C302E39-60C6-4A70-83DA-5312C123C443}</c15:txfldGUID>
                      <c15:f>Diagramm!$I$55</c15:f>
                      <c15:dlblFieldTableCache>
                        <c:ptCount val="1"/>
                      </c15:dlblFieldTableCache>
                    </c15:dlblFTEntry>
                  </c15:dlblFieldTable>
                  <c15:showDataLabelsRange val="0"/>
                </c:ext>
                <c:ext xmlns:c16="http://schemas.microsoft.com/office/drawing/2014/chart" uri="{C3380CC4-5D6E-409C-BE32-E72D297353CC}">
                  <c16:uniqueId val="{00000009-3BEE-4D94-AE2A-BCC4BDBFC6A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{D715B30E-25B6-4F5F-A996-266E869E16E5}</c15:txfldGUID>
                      <c15:f>Diagramm!$I$56</c15:f>
                      <c15:dlblFieldTableCache>
                        <c:ptCount val="1"/>
                      </c15:dlblFieldTableCache>
                    </c15:dlblFTEntry>
                  </c15:dlblFieldTable>
                  <c15:showDataLabelsRange val="0"/>
                </c:ext>
                <c:ext xmlns:c16="http://schemas.microsoft.com/office/drawing/2014/chart" uri="{C3380CC4-5D6E-409C-BE32-E72D297353CC}">
                  <c16:uniqueId val="{0000000A-3BEE-4D94-AE2A-BCC4BDBFC6A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{1DEBE73B-1F2A-4FED-8837-95A58D73E26A}</c15:txfldGUID>
                      <c15:f>Diagramm!$I$57</c15:f>
                      <c15:dlblFieldTableCache>
                        <c:ptCount val="1"/>
                      </c15:dlblFieldTableCache>
                    </c15:dlblFTEntry>
                  </c15:dlblFieldTable>
                  <c15:showDataLabelsRange val="0"/>
                </c:ext>
                <c:ext xmlns:c16="http://schemas.microsoft.com/office/drawing/2014/chart" uri="{C3380CC4-5D6E-409C-BE32-E72D297353CC}">
                  <c16:uniqueId val="{0000000B-3BEE-4D94-AE2A-BCC4BDBFC6A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{C538172A-69FC-4A9C-8430-F15E82EBFA11}</c15:txfldGUID>
                      <c15:f>Diagramm!$I$58</c15:f>
                      <c15:dlblFieldTableCache>
                        <c:ptCount val="1"/>
                      </c15:dlblFieldTableCache>
                    </c15:dlblFTEntry>
                  </c15:dlblFieldTable>
                  <c15:showDataLabelsRange val="0"/>
                </c:ext>
                <c:ext xmlns:c16="http://schemas.microsoft.com/office/drawing/2014/chart" uri="{C3380CC4-5D6E-409C-BE32-E72D297353CC}">
                  <c16:uniqueId val="{0000000C-3BEE-4D94-AE2A-BCC4BDBFC6A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{8C2B7FED-9690-4CBC-BE7C-04B66230C312}</c15:txfldGUID>
                      <c15:f>Diagramm!$I$59</c15:f>
                      <c15:dlblFieldTableCache>
                        <c:ptCount val="1"/>
                      </c15:dlblFieldTableCache>
                    </c15:dlblFTEntry>
                  </c15:dlblFieldTable>
                  <c15:showDataLabelsRange val="0"/>
                </c:ext>
                <c:ext xmlns:c16="http://schemas.microsoft.com/office/drawing/2014/chart" uri="{C3380CC4-5D6E-409C-BE32-E72D297353CC}">
                  <c16:uniqueId val="{0000000D-3BEE-4D94-AE2A-BCC4BDBFC6A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{137C67AA-5398-4A44-A1CE-F766F5CB0C54}</c15:txfldGUID>
                      <c15:f>Diagramm!$I$60</c15:f>
                      <c15:dlblFieldTableCache>
                        <c:ptCount val="1"/>
                      </c15:dlblFieldTableCache>
                    </c15:dlblFTEntry>
                  </c15:dlblFieldTable>
                  <c15:showDataLabelsRange val="0"/>
                </c:ext>
                <c:ext xmlns:c16="http://schemas.microsoft.com/office/drawing/2014/chart" uri="{C3380CC4-5D6E-409C-BE32-E72D297353CC}">
                  <c16:uniqueId val="{0000000E-3BEE-4D94-AE2A-BCC4BDBFC6A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{EEB03157-ADCB-4410-8228-53F31CFF55BF}</c15:txfldGUID>
                      <c15:f>Diagramm!$I$61</c15:f>
                      <c15:dlblFieldTableCache>
                        <c:ptCount val="1"/>
                      </c15:dlblFieldTableCache>
                    </c15:dlblFTEntry>
                  </c15:dlblFieldTable>
                  <c15:showDataLabelsRange val="0"/>
                </c:ext>
                <c:ext xmlns:c16="http://schemas.microsoft.com/office/drawing/2014/chart" uri="{C3380CC4-5D6E-409C-BE32-E72D297353CC}">
                  <c16:uniqueId val="{0000000F-3BEE-4D94-AE2A-BCC4BDBFC6A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{7156477B-BF32-47D1-BAD6-E4E4AC741194}</c15:txfldGUID>
                      <c15:f>Diagramm!$I$62</c15:f>
                      <c15:dlblFieldTableCache>
                        <c:ptCount val="1"/>
                      </c15:dlblFieldTableCache>
                    </c15:dlblFTEntry>
                  </c15:dlblFieldTable>
                  <c15:showDataLabelsRange val="0"/>
                </c:ext>
                <c:ext xmlns:c16="http://schemas.microsoft.com/office/drawing/2014/chart" uri="{C3380CC4-5D6E-409C-BE32-E72D297353CC}">
                  <c16:uniqueId val="{00000010-3BEE-4D94-AE2A-BCC4BDBFC6A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{2F7EEDA9-1909-456E-9DF2-8E6767011EDD}</c15:txfldGUID>
                      <c15:f>Diagramm!$I$63</c15:f>
                      <c15:dlblFieldTableCache>
                        <c:ptCount val="1"/>
                      </c15:dlblFieldTableCache>
                    </c15:dlblFTEntry>
                  </c15:dlblFieldTable>
                  <c15:showDataLabelsRange val="0"/>
                </c:ext>
                <c:ext xmlns:c16="http://schemas.microsoft.com/office/drawing/2014/chart" uri="{C3380CC4-5D6E-409C-BE32-E72D297353CC}">
                  <c16:uniqueId val="{00000011-3BEE-4D94-AE2A-BCC4BDBFC6A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{3AACBF29-F91C-4559-ABA9-8809CBB7D43B}</c15:txfldGUID>
                      <c15:f>Diagramm!$I$64</c15:f>
                      <c15:dlblFieldTableCache>
                        <c:ptCount val="1"/>
                      </c15:dlblFieldTableCache>
                    </c15:dlblFTEntry>
                  </c15:dlblFieldTable>
                  <c15:showDataLabelsRange val="0"/>
                </c:ext>
                <c:ext xmlns:c16="http://schemas.microsoft.com/office/drawing/2014/chart" uri="{C3380CC4-5D6E-409C-BE32-E72D297353CC}">
                  <c16:uniqueId val="{00000012-3BEE-4D94-AE2A-BCC4BDBFC6A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{5BF240AA-E291-4D8D-806A-A0FA111AEDE6}</c15:txfldGUID>
                      <c15:f>Diagramm!$I$65</c15:f>
                      <c15:dlblFieldTableCache>
                        <c:ptCount val="1"/>
                      </c15:dlblFieldTableCache>
                    </c15:dlblFTEntry>
                  </c15:dlblFieldTable>
                  <c15:showDataLabelsRange val="0"/>
                </c:ext>
                <c:ext xmlns:c16="http://schemas.microsoft.com/office/drawing/2014/chart" uri="{C3380CC4-5D6E-409C-BE32-E72D297353CC}">
                  <c16:uniqueId val="{00000013-3BEE-4D94-AE2A-BCC4BDBFC6A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{BDCFE49F-54B9-4874-B854-805B761EAF14}</c15:txfldGUID>
                      <c15:f>Diagramm!$I$66</c15:f>
                      <c15:dlblFieldTableCache>
                        <c:ptCount val="1"/>
                      </c15:dlblFieldTableCache>
                    </c15:dlblFTEntry>
                  </c15:dlblFieldTable>
                  <c15:showDataLabelsRange val="0"/>
                </c:ext>
                <c:ext xmlns:c16="http://schemas.microsoft.com/office/drawing/2014/chart" uri="{C3380CC4-5D6E-409C-BE32-E72D297353CC}">
                  <c16:uniqueId val="{00000014-3BEE-4D94-AE2A-BCC4BDBFC6A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{8301FDE0-A938-407E-9235-4089CA626CBA}</c15:txfldGUID>
                      <c15:f>Diagramm!$I$67</c15:f>
                      <c15:dlblFieldTableCache>
                        <c:ptCount val="1"/>
                      </c15:dlblFieldTableCache>
                    </c15:dlblFTEntry>
                  </c15:dlblFieldTable>
                  <c15:showDataLabelsRange val="0"/>
                </c:ext>
                <c:ext xmlns:c16="http://schemas.microsoft.com/office/drawing/2014/chart" uri="{C3380CC4-5D6E-409C-BE32-E72D297353CC}">
                  <c16:uniqueId val="{00000015-3BEE-4D94-AE2A-BCC4BDBFC6A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BEE-4D94-AE2A-BCC4BDBFC6A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{F1C6B243-0677-4E2E-B874-84A574E60E7F}</c15:txfldGUID>
                      <c15:f>Diagramm!$K$46</c15:f>
                      <c15:dlblFieldTableCache>
                        <c:ptCount val="1"/>
                      </c15:dlblFieldTableCache>
                    </c15:dlblFTEntry>
                  </c15:dlblFieldTable>
                  <c15:showDataLabelsRange val="0"/>
                </c:ext>
                <c:ext xmlns:c16="http://schemas.microsoft.com/office/drawing/2014/chart" uri="{C3380CC4-5D6E-409C-BE32-E72D297353CC}">
                  <c16:uniqueId val="{00000017-3BEE-4D94-AE2A-BCC4BDBFC6A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{7877703D-BD72-482F-B779-1C939E512C63}</c15:txfldGUID>
                      <c15:f>Diagramm!$K$47</c15:f>
                      <c15:dlblFieldTableCache>
                        <c:ptCount val="1"/>
                      </c15:dlblFieldTableCache>
                    </c15:dlblFTEntry>
                  </c15:dlblFieldTable>
                  <c15:showDataLabelsRange val="0"/>
                </c:ext>
                <c:ext xmlns:c16="http://schemas.microsoft.com/office/drawing/2014/chart" uri="{C3380CC4-5D6E-409C-BE32-E72D297353CC}">
                  <c16:uniqueId val="{00000018-3BEE-4D94-AE2A-BCC4BDBFC6A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{48885017-983F-4139-AC85-175E6EA324DB}</c15:txfldGUID>
                      <c15:f>Diagramm!$K$48</c15:f>
                      <c15:dlblFieldTableCache>
                        <c:ptCount val="1"/>
                      </c15:dlblFieldTableCache>
                    </c15:dlblFTEntry>
                  </c15:dlblFieldTable>
                  <c15:showDataLabelsRange val="0"/>
                </c:ext>
                <c:ext xmlns:c16="http://schemas.microsoft.com/office/drawing/2014/chart" uri="{C3380CC4-5D6E-409C-BE32-E72D297353CC}">
                  <c16:uniqueId val="{00000019-3BEE-4D94-AE2A-BCC4BDBFC6A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{DB725F79-A221-4294-80E6-241403D614F1}</c15:txfldGUID>
                      <c15:f>Diagramm!$K$49</c15:f>
                      <c15:dlblFieldTableCache>
                        <c:ptCount val="1"/>
                      </c15:dlblFieldTableCache>
                    </c15:dlblFTEntry>
                  </c15:dlblFieldTable>
                  <c15:showDataLabelsRange val="0"/>
                </c:ext>
                <c:ext xmlns:c16="http://schemas.microsoft.com/office/drawing/2014/chart" uri="{C3380CC4-5D6E-409C-BE32-E72D297353CC}">
                  <c16:uniqueId val="{0000001A-3BEE-4D94-AE2A-BCC4BDBFC6A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{1B916674-3A6E-4093-8E47-9A9DF1EFCC35}</c15:txfldGUID>
                      <c15:f>Diagramm!$K$50</c15:f>
                      <c15:dlblFieldTableCache>
                        <c:ptCount val="1"/>
                      </c15:dlblFieldTableCache>
                    </c15:dlblFTEntry>
                  </c15:dlblFieldTable>
                  <c15:showDataLabelsRange val="0"/>
                </c:ext>
                <c:ext xmlns:c16="http://schemas.microsoft.com/office/drawing/2014/chart" uri="{C3380CC4-5D6E-409C-BE32-E72D297353CC}">
                  <c16:uniqueId val="{0000001B-3BEE-4D94-AE2A-BCC4BDBFC6A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{2BA95B95-20A6-4948-B83E-6A76D1D49197}</c15:txfldGUID>
                      <c15:f>Diagramm!$K$51</c15:f>
                      <c15:dlblFieldTableCache>
                        <c:ptCount val="1"/>
                      </c15:dlblFieldTableCache>
                    </c15:dlblFTEntry>
                  </c15:dlblFieldTable>
                  <c15:showDataLabelsRange val="0"/>
                </c:ext>
                <c:ext xmlns:c16="http://schemas.microsoft.com/office/drawing/2014/chart" uri="{C3380CC4-5D6E-409C-BE32-E72D297353CC}">
                  <c16:uniqueId val="{0000001C-3BEE-4D94-AE2A-BCC4BDBFC6A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{4884DD33-9935-4C4C-B3FB-495092AF4C8B}</c15:txfldGUID>
                      <c15:f>Diagramm!$K$52</c15:f>
                      <c15:dlblFieldTableCache>
                        <c:ptCount val="1"/>
                      </c15:dlblFieldTableCache>
                    </c15:dlblFTEntry>
                  </c15:dlblFieldTable>
                  <c15:showDataLabelsRange val="0"/>
                </c:ext>
                <c:ext xmlns:c16="http://schemas.microsoft.com/office/drawing/2014/chart" uri="{C3380CC4-5D6E-409C-BE32-E72D297353CC}">
                  <c16:uniqueId val="{0000001D-3BEE-4D94-AE2A-BCC4BDBFC6A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{552948B1-5347-438E-A046-C45F83291684}</c15:txfldGUID>
                      <c15:f>Diagramm!$K$53</c15:f>
                      <c15:dlblFieldTableCache>
                        <c:ptCount val="1"/>
                      </c15:dlblFieldTableCache>
                    </c15:dlblFTEntry>
                  </c15:dlblFieldTable>
                  <c15:showDataLabelsRange val="0"/>
                </c:ext>
                <c:ext xmlns:c16="http://schemas.microsoft.com/office/drawing/2014/chart" uri="{C3380CC4-5D6E-409C-BE32-E72D297353CC}">
                  <c16:uniqueId val="{0000001E-3BEE-4D94-AE2A-BCC4BDBFC6A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{C5642B5C-4C8C-43D7-83F5-78EB4EF19007}</c15:txfldGUID>
                      <c15:f>Diagramm!$K$54</c15:f>
                      <c15:dlblFieldTableCache>
                        <c:ptCount val="1"/>
                      </c15:dlblFieldTableCache>
                    </c15:dlblFTEntry>
                  </c15:dlblFieldTable>
                  <c15:showDataLabelsRange val="0"/>
                </c:ext>
                <c:ext xmlns:c16="http://schemas.microsoft.com/office/drawing/2014/chart" uri="{C3380CC4-5D6E-409C-BE32-E72D297353CC}">
                  <c16:uniqueId val="{0000001F-3BEE-4D94-AE2A-BCC4BDBFC6A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{56D371D1-7AA3-4A5A-BFEB-53B297F4E967}</c15:txfldGUID>
                      <c15:f>Diagramm!$K$55</c15:f>
                      <c15:dlblFieldTableCache>
                        <c:ptCount val="1"/>
                      </c15:dlblFieldTableCache>
                    </c15:dlblFTEntry>
                  </c15:dlblFieldTable>
                  <c15:showDataLabelsRange val="0"/>
                </c:ext>
                <c:ext xmlns:c16="http://schemas.microsoft.com/office/drawing/2014/chart" uri="{C3380CC4-5D6E-409C-BE32-E72D297353CC}">
                  <c16:uniqueId val="{00000020-3BEE-4D94-AE2A-BCC4BDBFC6A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{6C0C4AD3-EBF0-40F3-B3C9-A4853E578587}</c15:txfldGUID>
                      <c15:f>Diagramm!$K$56</c15:f>
                      <c15:dlblFieldTableCache>
                        <c:ptCount val="1"/>
                      </c15:dlblFieldTableCache>
                    </c15:dlblFTEntry>
                  </c15:dlblFieldTable>
                  <c15:showDataLabelsRange val="0"/>
                </c:ext>
                <c:ext xmlns:c16="http://schemas.microsoft.com/office/drawing/2014/chart" uri="{C3380CC4-5D6E-409C-BE32-E72D297353CC}">
                  <c16:uniqueId val="{00000021-3BEE-4D94-AE2A-BCC4BDBFC6A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{A7F1AA99-8D5B-45AD-9966-4A3D148EFFB4}</c15:txfldGUID>
                      <c15:f>Diagramm!$K$57</c15:f>
                      <c15:dlblFieldTableCache>
                        <c:ptCount val="1"/>
                      </c15:dlblFieldTableCache>
                    </c15:dlblFTEntry>
                  </c15:dlblFieldTable>
                  <c15:showDataLabelsRange val="0"/>
                </c:ext>
                <c:ext xmlns:c16="http://schemas.microsoft.com/office/drawing/2014/chart" uri="{C3380CC4-5D6E-409C-BE32-E72D297353CC}">
                  <c16:uniqueId val="{00000022-3BEE-4D94-AE2A-BCC4BDBFC6A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{EB5F77E7-8703-4F31-81EF-D189C7544B31}</c15:txfldGUID>
                      <c15:f>Diagramm!$K$58</c15:f>
                      <c15:dlblFieldTableCache>
                        <c:ptCount val="1"/>
                      </c15:dlblFieldTableCache>
                    </c15:dlblFTEntry>
                  </c15:dlblFieldTable>
                  <c15:showDataLabelsRange val="0"/>
                </c:ext>
                <c:ext xmlns:c16="http://schemas.microsoft.com/office/drawing/2014/chart" uri="{C3380CC4-5D6E-409C-BE32-E72D297353CC}">
                  <c16:uniqueId val="{00000023-3BEE-4D94-AE2A-BCC4BDBFC6A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{DC3B595B-F1EE-4879-9E61-AD8B9884619D}</c15:txfldGUID>
                      <c15:f>Diagramm!$K$59</c15:f>
                      <c15:dlblFieldTableCache>
                        <c:ptCount val="1"/>
                      </c15:dlblFieldTableCache>
                    </c15:dlblFTEntry>
                  </c15:dlblFieldTable>
                  <c15:showDataLabelsRange val="0"/>
                </c:ext>
                <c:ext xmlns:c16="http://schemas.microsoft.com/office/drawing/2014/chart" uri="{C3380CC4-5D6E-409C-BE32-E72D297353CC}">
                  <c16:uniqueId val="{00000024-3BEE-4D94-AE2A-BCC4BDBFC6A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{2D127450-1D33-448B-B788-99990750B6D8}</c15:txfldGUID>
                      <c15:f>Diagramm!$K$60</c15:f>
                      <c15:dlblFieldTableCache>
                        <c:ptCount val="1"/>
                      </c15:dlblFieldTableCache>
                    </c15:dlblFTEntry>
                  </c15:dlblFieldTable>
                  <c15:showDataLabelsRange val="0"/>
                </c:ext>
                <c:ext xmlns:c16="http://schemas.microsoft.com/office/drawing/2014/chart" uri="{C3380CC4-5D6E-409C-BE32-E72D297353CC}">
                  <c16:uniqueId val="{00000025-3BEE-4D94-AE2A-BCC4BDBFC6A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{FC46364F-CCF3-462F-BF0F-D8067FAA72B4}</c15:txfldGUID>
                      <c15:f>Diagramm!$K$61</c15:f>
                      <c15:dlblFieldTableCache>
                        <c:ptCount val="1"/>
                      </c15:dlblFieldTableCache>
                    </c15:dlblFTEntry>
                  </c15:dlblFieldTable>
                  <c15:showDataLabelsRange val="0"/>
                </c:ext>
                <c:ext xmlns:c16="http://schemas.microsoft.com/office/drawing/2014/chart" uri="{C3380CC4-5D6E-409C-BE32-E72D297353CC}">
                  <c16:uniqueId val="{00000026-3BEE-4D94-AE2A-BCC4BDBFC6A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{8BC90A8F-2179-4D91-BD98-45E94100DF2B}</c15:txfldGUID>
                      <c15:f>Diagramm!$K$62</c15:f>
                      <c15:dlblFieldTableCache>
                        <c:ptCount val="1"/>
                      </c15:dlblFieldTableCache>
                    </c15:dlblFTEntry>
                  </c15:dlblFieldTable>
                  <c15:showDataLabelsRange val="0"/>
                </c:ext>
                <c:ext xmlns:c16="http://schemas.microsoft.com/office/drawing/2014/chart" uri="{C3380CC4-5D6E-409C-BE32-E72D297353CC}">
                  <c16:uniqueId val="{00000027-3BEE-4D94-AE2A-BCC4BDBFC6A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{954F6160-AF80-4180-A400-3E07C0EA4E48}</c15:txfldGUID>
                      <c15:f>Diagramm!$K$63</c15:f>
                      <c15:dlblFieldTableCache>
                        <c:ptCount val="1"/>
                      </c15:dlblFieldTableCache>
                    </c15:dlblFTEntry>
                  </c15:dlblFieldTable>
                  <c15:showDataLabelsRange val="0"/>
                </c:ext>
                <c:ext xmlns:c16="http://schemas.microsoft.com/office/drawing/2014/chart" uri="{C3380CC4-5D6E-409C-BE32-E72D297353CC}">
                  <c16:uniqueId val="{00000028-3BEE-4D94-AE2A-BCC4BDBFC6A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{06DE9941-C7F0-4C62-A089-B86FB4DBC8D3}</c15:txfldGUID>
                      <c15:f>Diagramm!$K$64</c15:f>
                      <c15:dlblFieldTableCache>
                        <c:ptCount val="1"/>
                      </c15:dlblFieldTableCache>
                    </c15:dlblFTEntry>
                  </c15:dlblFieldTable>
                  <c15:showDataLabelsRange val="0"/>
                </c:ext>
                <c:ext xmlns:c16="http://schemas.microsoft.com/office/drawing/2014/chart" uri="{C3380CC4-5D6E-409C-BE32-E72D297353CC}">
                  <c16:uniqueId val="{00000029-3BEE-4D94-AE2A-BCC4BDBFC6A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{AB865547-B631-400B-B9F9-D3DA19E2B586}</c15:txfldGUID>
                      <c15:f>Diagramm!$K$65</c15:f>
                      <c15:dlblFieldTableCache>
                        <c:ptCount val="1"/>
                      </c15:dlblFieldTableCache>
                    </c15:dlblFTEntry>
                  </c15:dlblFieldTable>
                  <c15:showDataLabelsRange val="0"/>
                </c:ext>
                <c:ext xmlns:c16="http://schemas.microsoft.com/office/drawing/2014/chart" uri="{C3380CC4-5D6E-409C-BE32-E72D297353CC}">
                  <c16:uniqueId val="{0000002A-3BEE-4D94-AE2A-BCC4BDBFC6A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{7C51DDB5-C220-4567-B453-4EABA35E7FA7}</c15:txfldGUID>
                      <c15:f>Diagramm!$K$66</c15:f>
                      <c15:dlblFieldTableCache>
                        <c:ptCount val="1"/>
                      </c15:dlblFieldTableCache>
                    </c15:dlblFTEntry>
                  </c15:dlblFieldTable>
                  <c15:showDataLabelsRange val="0"/>
                </c:ext>
                <c:ext xmlns:c16="http://schemas.microsoft.com/office/drawing/2014/chart" uri="{C3380CC4-5D6E-409C-BE32-E72D297353CC}">
                  <c16:uniqueId val="{0000002B-3BEE-4D94-AE2A-BCC4BDBFC6A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{00B4CEE9-9270-4798-AB24-802B38F9EDE5}</c15:txfldGUID>
                      <c15:f>Diagramm!$K$67</c15:f>
                      <c15:dlblFieldTableCache>
                        <c:ptCount val="1"/>
                      </c15:dlblFieldTableCache>
                    </c15:dlblFTEntry>
                  </c15:dlblFieldTable>
                  <c15:showDataLabelsRange val="0"/>
                </c:ext>
                <c:ext xmlns:c16="http://schemas.microsoft.com/office/drawing/2014/chart" uri="{C3380CC4-5D6E-409C-BE32-E72D297353CC}">
                  <c16:uniqueId val="{0000002C-3BEE-4D94-AE2A-BCC4BDBFC6A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BEE-4D94-AE2A-BCC4BDBFC6A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{457C0362-C835-4AEF-B034-95976E565DDF}</c15:txfldGUID>
                      <c15:f>Diagramm!$J$46</c15:f>
                      <c15:dlblFieldTableCache>
                        <c:ptCount val="1"/>
                      </c15:dlblFieldTableCache>
                    </c15:dlblFTEntry>
                  </c15:dlblFieldTable>
                  <c15:showDataLabelsRange val="0"/>
                </c:ext>
                <c:ext xmlns:c16="http://schemas.microsoft.com/office/drawing/2014/chart" uri="{C3380CC4-5D6E-409C-BE32-E72D297353CC}">
                  <c16:uniqueId val="{0000002E-3BEE-4D94-AE2A-BCC4BDBFC6A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{F58481E8-E688-47CD-AC00-6789A6FB1C77}</c15:txfldGUID>
                      <c15:f>Diagramm!$J$47</c15:f>
                      <c15:dlblFieldTableCache>
                        <c:ptCount val="1"/>
                      </c15:dlblFieldTableCache>
                    </c15:dlblFTEntry>
                  </c15:dlblFieldTable>
                  <c15:showDataLabelsRange val="0"/>
                </c:ext>
                <c:ext xmlns:c16="http://schemas.microsoft.com/office/drawing/2014/chart" uri="{C3380CC4-5D6E-409C-BE32-E72D297353CC}">
                  <c16:uniqueId val="{0000002F-3BEE-4D94-AE2A-BCC4BDBFC6A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{92C2DE53-1DB8-4046-9B92-CDBFB86445A4}</c15:txfldGUID>
                      <c15:f>Diagramm!$J$48</c15:f>
                      <c15:dlblFieldTableCache>
                        <c:ptCount val="1"/>
                      </c15:dlblFieldTableCache>
                    </c15:dlblFTEntry>
                  </c15:dlblFieldTable>
                  <c15:showDataLabelsRange val="0"/>
                </c:ext>
                <c:ext xmlns:c16="http://schemas.microsoft.com/office/drawing/2014/chart" uri="{C3380CC4-5D6E-409C-BE32-E72D297353CC}">
                  <c16:uniqueId val="{00000030-3BEE-4D94-AE2A-BCC4BDBFC6A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{7B84A2F0-1472-49C7-8F14-25759CB3BCDC}</c15:txfldGUID>
                      <c15:f>Diagramm!$J$49</c15:f>
                      <c15:dlblFieldTableCache>
                        <c:ptCount val="1"/>
                      </c15:dlblFieldTableCache>
                    </c15:dlblFTEntry>
                  </c15:dlblFieldTable>
                  <c15:showDataLabelsRange val="0"/>
                </c:ext>
                <c:ext xmlns:c16="http://schemas.microsoft.com/office/drawing/2014/chart" uri="{C3380CC4-5D6E-409C-BE32-E72D297353CC}">
                  <c16:uniqueId val="{00000031-3BEE-4D94-AE2A-BCC4BDBFC6A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{C8FB1E5C-A69B-4BF6-BED5-71D8FCB666E3}</c15:txfldGUID>
                      <c15:f>Diagramm!$J$50</c15:f>
                      <c15:dlblFieldTableCache>
                        <c:ptCount val="1"/>
                      </c15:dlblFieldTableCache>
                    </c15:dlblFTEntry>
                  </c15:dlblFieldTable>
                  <c15:showDataLabelsRange val="0"/>
                </c:ext>
                <c:ext xmlns:c16="http://schemas.microsoft.com/office/drawing/2014/chart" uri="{C3380CC4-5D6E-409C-BE32-E72D297353CC}">
                  <c16:uniqueId val="{00000032-3BEE-4D94-AE2A-BCC4BDBFC6A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{4B4A5F93-EAC6-466F-94E3-36A835324CCA}</c15:txfldGUID>
                      <c15:f>Diagramm!$J$51</c15:f>
                      <c15:dlblFieldTableCache>
                        <c:ptCount val="1"/>
                      </c15:dlblFieldTableCache>
                    </c15:dlblFTEntry>
                  </c15:dlblFieldTable>
                  <c15:showDataLabelsRange val="0"/>
                </c:ext>
                <c:ext xmlns:c16="http://schemas.microsoft.com/office/drawing/2014/chart" uri="{C3380CC4-5D6E-409C-BE32-E72D297353CC}">
                  <c16:uniqueId val="{00000033-3BEE-4D94-AE2A-BCC4BDBFC6A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{14583B26-E673-424C-A8D8-773DFB6F94A0}</c15:txfldGUID>
                      <c15:f>Diagramm!$J$52</c15:f>
                      <c15:dlblFieldTableCache>
                        <c:ptCount val="1"/>
                      </c15:dlblFieldTableCache>
                    </c15:dlblFTEntry>
                  </c15:dlblFieldTable>
                  <c15:showDataLabelsRange val="0"/>
                </c:ext>
                <c:ext xmlns:c16="http://schemas.microsoft.com/office/drawing/2014/chart" uri="{C3380CC4-5D6E-409C-BE32-E72D297353CC}">
                  <c16:uniqueId val="{00000034-3BEE-4D94-AE2A-BCC4BDBFC6A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{1CD895D0-5A60-4093-8444-ECD8DB52B60F}</c15:txfldGUID>
                      <c15:f>Diagramm!$J$53</c15:f>
                      <c15:dlblFieldTableCache>
                        <c:ptCount val="1"/>
                      </c15:dlblFieldTableCache>
                    </c15:dlblFTEntry>
                  </c15:dlblFieldTable>
                  <c15:showDataLabelsRange val="0"/>
                </c:ext>
                <c:ext xmlns:c16="http://schemas.microsoft.com/office/drawing/2014/chart" uri="{C3380CC4-5D6E-409C-BE32-E72D297353CC}">
                  <c16:uniqueId val="{00000035-3BEE-4D94-AE2A-BCC4BDBFC6A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{8F29E2B7-00CD-4462-88A1-23F0943F3CF9}</c15:txfldGUID>
                      <c15:f>Diagramm!$J$54</c15:f>
                      <c15:dlblFieldTableCache>
                        <c:ptCount val="1"/>
                      </c15:dlblFieldTableCache>
                    </c15:dlblFTEntry>
                  </c15:dlblFieldTable>
                  <c15:showDataLabelsRange val="0"/>
                </c:ext>
                <c:ext xmlns:c16="http://schemas.microsoft.com/office/drawing/2014/chart" uri="{C3380CC4-5D6E-409C-BE32-E72D297353CC}">
                  <c16:uniqueId val="{00000036-3BEE-4D94-AE2A-BCC4BDBFC6A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{C4DD9B7D-E799-4AEC-AF5C-1C570BC1E019}</c15:txfldGUID>
                      <c15:f>Diagramm!$J$55</c15:f>
                      <c15:dlblFieldTableCache>
                        <c:ptCount val="1"/>
                      </c15:dlblFieldTableCache>
                    </c15:dlblFTEntry>
                  </c15:dlblFieldTable>
                  <c15:showDataLabelsRange val="0"/>
                </c:ext>
                <c:ext xmlns:c16="http://schemas.microsoft.com/office/drawing/2014/chart" uri="{C3380CC4-5D6E-409C-BE32-E72D297353CC}">
                  <c16:uniqueId val="{00000037-3BEE-4D94-AE2A-BCC4BDBFC6A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{EF988F50-C443-470B-B5D0-22D5696AC9C3}</c15:txfldGUID>
                      <c15:f>Diagramm!$J$56</c15:f>
                      <c15:dlblFieldTableCache>
                        <c:ptCount val="1"/>
                      </c15:dlblFieldTableCache>
                    </c15:dlblFTEntry>
                  </c15:dlblFieldTable>
                  <c15:showDataLabelsRange val="0"/>
                </c:ext>
                <c:ext xmlns:c16="http://schemas.microsoft.com/office/drawing/2014/chart" uri="{C3380CC4-5D6E-409C-BE32-E72D297353CC}">
                  <c16:uniqueId val="{00000038-3BEE-4D94-AE2A-BCC4BDBFC6A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{1F6A31A3-BEDF-4724-827D-807ABF1632AF}</c15:txfldGUID>
                      <c15:f>Diagramm!$J$57</c15:f>
                      <c15:dlblFieldTableCache>
                        <c:ptCount val="1"/>
                      </c15:dlblFieldTableCache>
                    </c15:dlblFTEntry>
                  </c15:dlblFieldTable>
                  <c15:showDataLabelsRange val="0"/>
                </c:ext>
                <c:ext xmlns:c16="http://schemas.microsoft.com/office/drawing/2014/chart" uri="{C3380CC4-5D6E-409C-BE32-E72D297353CC}">
                  <c16:uniqueId val="{00000039-3BEE-4D94-AE2A-BCC4BDBFC6A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{6332DBA2-4D54-4F33-8DB5-5B23BF7EA1A9}</c15:txfldGUID>
                      <c15:f>Diagramm!$J$58</c15:f>
                      <c15:dlblFieldTableCache>
                        <c:ptCount val="1"/>
                      </c15:dlblFieldTableCache>
                    </c15:dlblFTEntry>
                  </c15:dlblFieldTable>
                  <c15:showDataLabelsRange val="0"/>
                </c:ext>
                <c:ext xmlns:c16="http://schemas.microsoft.com/office/drawing/2014/chart" uri="{C3380CC4-5D6E-409C-BE32-E72D297353CC}">
                  <c16:uniqueId val="{0000003A-3BEE-4D94-AE2A-BCC4BDBFC6A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{7871240B-6D0E-495D-8FF7-E27CF2982213}</c15:txfldGUID>
                      <c15:f>Diagramm!$J$59</c15:f>
                      <c15:dlblFieldTableCache>
                        <c:ptCount val="1"/>
                      </c15:dlblFieldTableCache>
                    </c15:dlblFTEntry>
                  </c15:dlblFieldTable>
                  <c15:showDataLabelsRange val="0"/>
                </c:ext>
                <c:ext xmlns:c16="http://schemas.microsoft.com/office/drawing/2014/chart" uri="{C3380CC4-5D6E-409C-BE32-E72D297353CC}">
                  <c16:uniqueId val="{0000003B-3BEE-4D94-AE2A-BCC4BDBFC6A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{4FB71C26-F607-4029-87EC-DBDD2B19DBEB}</c15:txfldGUID>
                      <c15:f>Diagramm!$J$60</c15:f>
                      <c15:dlblFieldTableCache>
                        <c:ptCount val="1"/>
                      </c15:dlblFieldTableCache>
                    </c15:dlblFTEntry>
                  </c15:dlblFieldTable>
                  <c15:showDataLabelsRange val="0"/>
                </c:ext>
                <c:ext xmlns:c16="http://schemas.microsoft.com/office/drawing/2014/chart" uri="{C3380CC4-5D6E-409C-BE32-E72D297353CC}">
                  <c16:uniqueId val="{0000003C-3BEE-4D94-AE2A-BCC4BDBFC6A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{3A8E0841-B35C-4FFF-B02A-F82A82E1B28F}</c15:txfldGUID>
                      <c15:f>Diagramm!$J$61</c15:f>
                      <c15:dlblFieldTableCache>
                        <c:ptCount val="1"/>
                      </c15:dlblFieldTableCache>
                    </c15:dlblFTEntry>
                  </c15:dlblFieldTable>
                  <c15:showDataLabelsRange val="0"/>
                </c:ext>
                <c:ext xmlns:c16="http://schemas.microsoft.com/office/drawing/2014/chart" uri="{C3380CC4-5D6E-409C-BE32-E72D297353CC}">
                  <c16:uniqueId val="{0000003D-3BEE-4D94-AE2A-BCC4BDBFC6A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{4E9C2E71-2514-43A2-9099-ADB8DD07DF3C}</c15:txfldGUID>
                      <c15:f>Diagramm!$J$62</c15:f>
                      <c15:dlblFieldTableCache>
                        <c:ptCount val="1"/>
                      </c15:dlblFieldTableCache>
                    </c15:dlblFTEntry>
                  </c15:dlblFieldTable>
                  <c15:showDataLabelsRange val="0"/>
                </c:ext>
                <c:ext xmlns:c16="http://schemas.microsoft.com/office/drawing/2014/chart" uri="{C3380CC4-5D6E-409C-BE32-E72D297353CC}">
                  <c16:uniqueId val="{0000003E-3BEE-4D94-AE2A-BCC4BDBFC6A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{E5B85901-5C33-4298-80DE-F235A36763AF}</c15:txfldGUID>
                      <c15:f>Diagramm!$J$63</c15:f>
                      <c15:dlblFieldTableCache>
                        <c:ptCount val="1"/>
                      </c15:dlblFieldTableCache>
                    </c15:dlblFTEntry>
                  </c15:dlblFieldTable>
                  <c15:showDataLabelsRange val="0"/>
                </c:ext>
                <c:ext xmlns:c16="http://schemas.microsoft.com/office/drawing/2014/chart" uri="{C3380CC4-5D6E-409C-BE32-E72D297353CC}">
                  <c16:uniqueId val="{0000003F-3BEE-4D94-AE2A-BCC4BDBFC6A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{66FB6DA0-999E-4467-A4D8-25B50146B624}</c15:txfldGUID>
                      <c15:f>Diagramm!$J$64</c15:f>
                      <c15:dlblFieldTableCache>
                        <c:ptCount val="1"/>
                      </c15:dlblFieldTableCache>
                    </c15:dlblFTEntry>
                  </c15:dlblFieldTable>
                  <c15:showDataLabelsRange val="0"/>
                </c:ext>
                <c:ext xmlns:c16="http://schemas.microsoft.com/office/drawing/2014/chart" uri="{C3380CC4-5D6E-409C-BE32-E72D297353CC}">
                  <c16:uniqueId val="{00000040-3BEE-4D94-AE2A-BCC4BDBFC6A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{E1E77E7C-2894-4859-B3D9-9379D2794A94}</c15:txfldGUID>
                      <c15:f>Diagramm!$J$65</c15:f>
                      <c15:dlblFieldTableCache>
                        <c:ptCount val="1"/>
                      </c15:dlblFieldTableCache>
                    </c15:dlblFTEntry>
                  </c15:dlblFieldTable>
                  <c15:showDataLabelsRange val="0"/>
                </c:ext>
                <c:ext xmlns:c16="http://schemas.microsoft.com/office/drawing/2014/chart" uri="{C3380CC4-5D6E-409C-BE32-E72D297353CC}">
                  <c16:uniqueId val="{00000041-3BEE-4D94-AE2A-BCC4BDBFC6A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{AB704BF1-C75C-4981-89AE-E73E3113AAB7}</c15:txfldGUID>
                      <c15:f>Diagramm!$J$66</c15:f>
                      <c15:dlblFieldTableCache>
                        <c:ptCount val="1"/>
                      </c15:dlblFieldTableCache>
                    </c15:dlblFTEntry>
                  </c15:dlblFieldTable>
                  <c15:showDataLabelsRange val="0"/>
                </c:ext>
                <c:ext xmlns:c16="http://schemas.microsoft.com/office/drawing/2014/chart" uri="{C3380CC4-5D6E-409C-BE32-E72D297353CC}">
                  <c16:uniqueId val="{00000042-3BEE-4D94-AE2A-BCC4BDBFC6A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{0FA8BAF5-6419-4AAE-B25A-72931220C4A7}</c15:txfldGUID>
                      <c15:f>Diagramm!$J$67</c15:f>
                      <c15:dlblFieldTableCache>
                        <c:ptCount val="1"/>
                      </c15:dlblFieldTableCache>
                    </c15:dlblFTEntry>
                  </c15:dlblFieldTable>
                  <c15:showDataLabelsRange val="0"/>
                </c:ext>
                <c:ext xmlns:c16="http://schemas.microsoft.com/office/drawing/2014/chart" uri="{C3380CC4-5D6E-409C-BE32-E72D297353CC}">
                  <c16:uniqueId val="{00000043-3BEE-4D94-AE2A-BCC4BDBFC6A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BEE-4D94-AE2A-BCC4BDBFC6A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23B-4868-84A4-6F7905B1FB5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3B-4868-84A4-6F7905B1FB5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3B-4868-84A4-6F7905B1FB5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3B-4868-84A4-6F7905B1FB5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23B-4868-84A4-6F7905B1FB5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3B-4868-84A4-6F7905B1FB5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23B-4868-84A4-6F7905B1FB5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23B-4868-84A4-6F7905B1FB5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23B-4868-84A4-6F7905B1FB5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23B-4868-84A4-6F7905B1FB5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23B-4868-84A4-6F7905B1FB5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23B-4868-84A4-6F7905B1FB5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23B-4868-84A4-6F7905B1FB5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23B-4868-84A4-6F7905B1FB5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23B-4868-84A4-6F7905B1FB5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23B-4868-84A4-6F7905B1FB5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23B-4868-84A4-6F7905B1FB5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23B-4868-84A4-6F7905B1FB5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23B-4868-84A4-6F7905B1FB5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23B-4868-84A4-6F7905B1FB5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23B-4868-84A4-6F7905B1FB5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23B-4868-84A4-6F7905B1FB5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23B-4868-84A4-6F7905B1FB5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23B-4868-84A4-6F7905B1FB5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23B-4868-84A4-6F7905B1FB5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23B-4868-84A4-6F7905B1FB5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23B-4868-84A4-6F7905B1FB5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23B-4868-84A4-6F7905B1FB5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23B-4868-84A4-6F7905B1FB5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23B-4868-84A4-6F7905B1FB5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23B-4868-84A4-6F7905B1FB5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23B-4868-84A4-6F7905B1FB5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23B-4868-84A4-6F7905B1FB5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23B-4868-84A4-6F7905B1FB5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23B-4868-84A4-6F7905B1FB5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23B-4868-84A4-6F7905B1FB5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23B-4868-84A4-6F7905B1FB5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23B-4868-84A4-6F7905B1FB5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23B-4868-84A4-6F7905B1FB5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23B-4868-84A4-6F7905B1FB5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23B-4868-84A4-6F7905B1FB5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23B-4868-84A4-6F7905B1FB5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23B-4868-84A4-6F7905B1FB5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23B-4868-84A4-6F7905B1FB5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23B-4868-84A4-6F7905B1FB5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23B-4868-84A4-6F7905B1FB5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23B-4868-84A4-6F7905B1FB5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23B-4868-84A4-6F7905B1FB5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23B-4868-84A4-6F7905B1FB5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23B-4868-84A4-6F7905B1FB5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23B-4868-84A4-6F7905B1FB5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23B-4868-84A4-6F7905B1FB5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23B-4868-84A4-6F7905B1FB5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23B-4868-84A4-6F7905B1FB5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23B-4868-84A4-6F7905B1FB5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23B-4868-84A4-6F7905B1FB5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23B-4868-84A4-6F7905B1FB5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23B-4868-84A4-6F7905B1FB5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23B-4868-84A4-6F7905B1FB5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23B-4868-84A4-6F7905B1FB5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23B-4868-84A4-6F7905B1FB5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23B-4868-84A4-6F7905B1FB5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23B-4868-84A4-6F7905B1FB5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23B-4868-84A4-6F7905B1FB5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23B-4868-84A4-6F7905B1FB5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23B-4868-84A4-6F7905B1FB5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23B-4868-84A4-6F7905B1FB5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23B-4868-84A4-6F7905B1FB5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23B-4868-84A4-6F7905B1FB5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100.46167546403856</c:v>
                </c:pt>
                <c:pt idx="2">
                  <c:v>102.08052455884622</c:v>
                </c:pt>
                <c:pt idx="3">
                  <c:v>100.97708040018507</c:v>
                </c:pt>
                <c:pt idx="4">
                  <c:v>101.60044177565955</c:v>
                </c:pt>
                <c:pt idx="5">
                  <c:v>102.00888526270229</c:v>
                </c:pt>
                <c:pt idx="6">
                  <c:v>104.0849323655395</c:v>
                </c:pt>
                <c:pt idx="7">
                  <c:v>103.40883650818131</c:v>
                </c:pt>
                <c:pt idx="8">
                  <c:v>103.28197525459314</c:v>
                </c:pt>
                <c:pt idx="9">
                  <c:v>103.65658907401235</c:v>
                </c:pt>
                <c:pt idx="10">
                  <c:v>105.59383504057071</c:v>
                </c:pt>
                <c:pt idx="11">
                  <c:v>105.05256035859448</c:v>
                </c:pt>
                <c:pt idx="12">
                  <c:v>105.23663355007538</c:v>
                </c:pt>
                <c:pt idx="13">
                  <c:v>105.82815523837479</c:v>
                </c:pt>
                <c:pt idx="14">
                  <c:v>108.09673294959876</c:v>
                </c:pt>
                <c:pt idx="15">
                  <c:v>107.43954190650078</c:v>
                </c:pt>
                <c:pt idx="16">
                  <c:v>107.62859004910277</c:v>
                </c:pt>
                <c:pt idx="17">
                  <c:v>108.11762774430743</c:v>
                </c:pt>
                <c:pt idx="18">
                  <c:v>110.03248643082082</c:v>
                </c:pt>
                <c:pt idx="19">
                  <c:v>109.40315511400101</c:v>
                </c:pt>
                <c:pt idx="20">
                  <c:v>109.31410348893323</c:v>
                </c:pt>
                <c:pt idx="21">
                  <c:v>109.38176282418026</c:v>
                </c:pt>
                <c:pt idx="22">
                  <c:v>111.30259145203898</c:v>
                </c:pt>
                <c:pt idx="23">
                  <c:v>110.22601202943181</c:v>
                </c:pt>
                <c:pt idx="24">
                  <c:v>110.00910416055163</c:v>
                </c:pt>
              </c:numCache>
            </c:numRef>
          </c:val>
          <c:smooth val="0"/>
          <c:extLst>
            <c:ext xmlns:c16="http://schemas.microsoft.com/office/drawing/2014/chart" uri="{C3380CC4-5D6E-409C-BE32-E72D297353CC}">
              <c16:uniqueId val="{00000000-01A7-4512-9963-D1BE1BF1166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102.42118006210855</c:v>
                </c:pt>
                <c:pt idx="2">
                  <c:v>105.05289752092214</c:v>
                </c:pt>
                <c:pt idx="3">
                  <c:v>104.35286067687773</c:v>
                </c:pt>
                <c:pt idx="4">
                  <c:v>102.17906205589769</c:v>
                </c:pt>
                <c:pt idx="5">
                  <c:v>103.27385651876415</c:v>
                </c:pt>
                <c:pt idx="6">
                  <c:v>107.53723880204222</c:v>
                </c:pt>
                <c:pt idx="7">
                  <c:v>105.90557397757776</c:v>
                </c:pt>
                <c:pt idx="8">
                  <c:v>105.02658034633401</c:v>
                </c:pt>
                <c:pt idx="9">
                  <c:v>107.38459918943101</c:v>
                </c:pt>
                <c:pt idx="10">
                  <c:v>111.13742828569926</c:v>
                </c:pt>
                <c:pt idx="11">
                  <c:v>111.15321859045213</c:v>
                </c:pt>
                <c:pt idx="12">
                  <c:v>109.40049476288225</c:v>
                </c:pt>
                <c:pt idx="13">
                  <c:v>112.12169061529553</c:v>
                </c:pt>
                <c:pt idx="14">
                  <c:v>116.70087899363124</c:v>
                </c:pt>
                <c:pt idx="15">
                  <c:v>117.22722248539397</c:v>
                </c:pt>
                <c:pt idx="16">
                  <c:v>115.7060897941997</c:v>
                </c:pt>
                <c:pt idx="17">
                  <c:v>119.07468814148112</c:v>
                </c:pt>
                <c:pt idx="18">
                  <c:v>122.01694826043476</c:v>
                </c:pt>
                <c:pt idx="19">
                  <c:v>120.86951944839201</c:v>
                </c:pt>
                <c:pt idx="20">
                  <c:v>119.08521501131639</c:v>
                </c:pt>
                <c:pt idx="21">
                  <c:v>121.10637401968525</c:v>
                </c:pt>
                <c:pt idx="22">
                  <c:v>124.65392915416599</c:v>
                </c:pt>
                <c:pt idx="23">
                  <c:v>123.00647402494869</c:v>
                </c:pt>
                <c:pt idx="24">
                  <c:v>117.50618453602821</c:v>
                </c:pt>
              </c:numCache>
            </c:numRef>
          </c:val>
          <c:smooth val="0"/>
          <c:extLst>
            <c:ext xmlns:c16="http://schemas.microsoft.com/office/drawing/2014/chart" uri="{C3380CC4-5D6E-409C-BE32-E72D297353CC}">
              <c16:uniqueId val="{00000001-01A7-4512-9963-D1BE1BF1166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100.53505013376254</c:v>
                </c:pt>
                <c:pt idx="2">
                  <c:v>98.481849620462398</c:v>
                </c:pt>
                <c:pt idx="3">
                  <c:v>98.51882462970616</c:v>
                </c:pt>
                <c:pt idx="4">
                  <c:v>94.664723666180919</c:v>
                </c:pt>
                <c:pt idx="5">
                  <c:v>95.660873915218474</c:v>
                </c:pt>
                <c:pt idx="6">
                  <c:v>94.055723513930872</c:v>
                </c:pt>
                <c:pt idx="7">
                  <c:v>94.06659851664962</c:v>
                </c:pt>
                <c:pt idx="8">
                  <c:v>92.92689823172455</c:v>
                </c:pt>
                <c:pt idx="9">
                  <c:v>93.433673358418332</c:v>
                </c:pt>
                <c:pt idx="10">
                  <c:v>91.650172912543226</c:v>
                </c:pt>
                <c:pt idx="11">
                  <c:v>91.993822998455755</c:v>
                </c:pt>
                <c:pt idx="12">
                  <c:v>91.112947778236943</c:v>
                </c:pt>
                <c:pt idx="13">
                  <c:v>92.039498009874492</c:v>
                </c:pt>
                <c:pt idx="14">
                  <c:v>91.008547752136934</c:v>
                </c:pt>
                <c:pt idx="15">
                  <c:v>90.68012267003067</c:v>
                </c:pt>
                <c:pt idx="16">
                  <c:v>89.346847336711832</c:v>
                </c:pt>
                <c:pt idx="17">
                  <c:v>90.503947625986896</c:v>
                </c:pt>
                <c:pt idx="18">
                  <c:v>88.683472170868043</c:v>
                </c:pt>
                <c:pt idx="19">
                  <c:v>88.474672118668025</c:v>
                </c:pt>
                <c:pt idx="20">
                  <c:v>87.652521913130471</c:v>
                </c:pt>
                <c:pt idx="21">
                  <c:v>88.518172129543032</c:v>
                </c:pt>
                <c:pt idx="22">
                  <c:v>86.501946625486653</c:v>
                </c:pt>
                <c:pt idx="23">
                  <c:v>86.427996606999145</c:v>
                </c:pt>
                <c:pt idx="24">
                  <c:v>83.58309589577398</c:v>
                </c:pt>
              </c:numCache>
            </c:numRef>
          </c:val>
          <c:smooth val="0"/>
          <c:extLst>
            <c:ext xmlns:c16="http://schemas.microsoft.com/office/drawing/2014/chart" uri="{C3380CC4-5D6E-409C-BE32-E72D297353CC}">
              <c16:uniqueId val="{00000002-01A7-4512-9963-D1BE1BF1166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1A7-4512-9963-D1BE1BF1166C}"/>
                </c:ext>
              </c:extLst>
            </c:dLbl>
            <c:dLbl>
              <c:idx val="1"/>
              <c:delete val="1"/>
              <c:extLst>
                <c:ext xmlns:c15="http://schemas.microsoft.com/office/drawing/2012/chart" uri="{CE6537A1-D6FC-4f65-9D91-7224C49458BB}"/>
                <c:ext xmlns:c16="http://schemas.microsoft.com/office/drawing/2014/chart" uri="{C3380CC4-5D6E-409C-BE32-E72D297353CC}">
                  <c16:uniqueId val="{00000004-01A7-4512-9963-D1BE1BF1166C}"/>
                </c:ext>
              </c:extLst>
            </c:dLbl>
            <c:dLbl>
              <c:idx val="2"/>
              <c:delete val="1"/>
              <c:extLst>
                <c:ext xmlns:c15="http://schemas.microsoft.com/office/drawing/2012/chart" uri="{CE6537A1-D6FC-4f65-9D91-7224C49458BB}"/>
                <c:ext xmlns:c16="http://schemas.microsoft.com/office/drawing/2014/chart" uri="{C3380CC4-5D6E-409C-BE32-E72D297353CC}">
                  <c16:uniqueId val="{00000005-01A7-4512-9963-D1BE1BF1166C}"/>
                </c:ext>
              </c:extLst>
            </c:dLbl>
            <c:dLbl>
              <c:idx val="3"/>
              <c:delete val="1"/>
              <c:extLst>
                <c:ext xmlns:c15="http://schemas.microsoft.com/office/drawing/2012/chart" uri="{CE6537A1-D6FC-4f65-9D91-7224C49458BB}"/>
                <c:ext xmlns:c16="http://schemas.microsoft.com/office/drawing/2014/chart" uri="{C3380CC4-5D6E-409C-BE32-E72D297353CC}">
                  <c16:uniqueId val="{00000006-01A7-4512-9963-D1BE1BF1166C}"/>
                </c:ext>
              </c:extLst>
            </c:dLbl>
            <c:dLbl>
              <c:idx val="4"/>
              <c:delete val="1"/>
              <c:extLst>
                <c:ext xmlns:c15="http://schemas.microsoft.com/office/drawing/2012/chart" uri="{CE6537A1-D6FC-4f65-9D91-7224C49458BB}"/>
                <c:ext xmlns:c16="http://schemas.microsoft.com/office/drawing/2014/chart" uri="{C3380CC4-5D6E-409C-BE32-E72D297353CC}">
                  <c16:uniqueId val="{00000007-01A7-4512-9963-D1BE1BF1166C}"/>
                </c:ext>
              </c:extLst>
            </c:dLbl>
            <c:dLbl>
              <c:idx val="5"/>
              <c:delete val="1"/>
              <c:extLst>
                <c:ext xmlns:c15="http://schemas.microsoft.com/office/drawing/2012/chart" uri="{CE6537A1-D6FC-4f65-9D91-7224C49458BB}"/>
                <c:ext xmlns:c16="http://schemas.microsoft.com/office/drawing/2014/chart" uri="{C3380CC4-5D6E-409C-BE32-E72D297353CC}">
                  <c16:uniqueId val="{00000008-01A7-4512-9963-D1BE1BF1166C}"/>
                </c:ext>
              </c:extLst>
            </c:dLbl>
            <c:dLbl>
              <c:idx val="6"/>
              <c:delete val="1"/>
              <c:extLst>
                <c:ext xmlns:c15="http://schemas.microsoft.com/office/drawing/2012/chart" uri="{CE6537A1-D6FC-4f65-9D91-7224C49458BB}"/>
                <c:ext xmlns:c16="http://schemas.microsoft.com/office/drawing/2014/chart" uri="{C3380CC4-5D6E-409C-BE32-E72D297353CC}">
                  <c16:uniqueId val="{00000009-01A7-4512-9963-D1BE1BF1166C}"/>
                </c:ext>
              </c:extLst>
            </c:dLbl>
            <c:dLbl>
              <c:idx val="7"/>
              <c:delete val="1"/>
              <c:extLst>
                <c:ext xmlns:c15="http://schemas.microsoft.com/office/drawing/2012/chart" uri="{CE6537A1-D6FC-4f65-9D91-7224C49458BB}"/>
                <c:ext xmlns:c16="http://schemas.microsoft.com/office/drawing/2014/chart" uri="{C3380CC4-5D6E-409C-BE32-E72D297353CC}">
                  <c16:uniqueId val="{0000000A-01A7-4512-9963-D1BE1BF1166C}"/>
                </c:ext>
              </c:extLst>
            </c:dLbl>
            <c:dLbl>
              <c:idx val="8"/>
              <c:delete val="1"/>
              <c:extLst>
                <c:ext xmlns:c15="http://schemas.microsoft.com/office/drawing/2012/chart" uri="{CE6537A1-D6FC-4f65-9D91-7224C49458BB}"/>
                <c:ext xmlns:c16="http://schemas.microsoft.com/office/drawing/2014/chart" uri="{C3380CC4-5D6E-409C-BE32-E72D297353CC}">
                  <c16:uniqueId val="{0000000B-01A7-4512-9963-D1BE1BF1166C}"/>
                </c:ext>
              </c:extLst>
            </c:dLbl>
            <c:dLbl>
              <c:idx val="9"/>
              <c:delete val="1"/>
              <c:extLst>
                <c:ext xmlns:c15="http://schemas.microsoft.com/office/drawing/2012/chart" uri="{CE6537A1-D6FC-4f65-9D91-7224C49458BB}"/>
                <c:ext xmlns:c16="http://schemas.microsoft.com/office/drawing/2014/chart" uri="{C3380CC4-5D6E-409C-BE32-E72D297353CC}">
                  <c16:uniqueId val="{0000000C-01A7-4512-9963-D1BE1BF1166C}"/>
                </c:ext>
              </c:extLst>
            </c:dLbl>
            <c:dLbl>
              <c:idx val="10"/>
              <c:delete val="1"/>
              <c:extLst>
                <c:ext xmlns:c15="http://schemas.microsoft.com/office/drawing/2012/chart" uri="{CE6537A1-D6FC-4f65-9D91-7224C49458BB}"/>
                <c:ext xmlns:c16="http://schemas.microsoft.com/office/drawing/2014/chart" uri="{C3380CC4-5D6E-409C-BE32-E72D297353CC}">
                  <c16:uniqueId val="{0000000D-01A7-4512-9963-D1BE1BF1166C}"/>
                </c:ext>
              </c:extLst>
            </c:dLbl>
            <c:dLbl>
              <c:idx val="11"/>
              <c:delete val="1"/>
              <c:extLst>
                <c:ext xmlns:c15="http://schemas.microsoft.com/office/drawing/2012/chart" uri="{CE6537A1-D6FC-4f65-9D91-7224C49458BB}"/>
                <c:ext xmlns:c16="http://schemas.microsoft.com/office/drawing/2014/chart" uri="{C3380CC4-5D6E-409C-BE32-E72D297353CC}">
                  <c16:uniqueId val="{0000000E-01A7-4512-9963-D1BE1BF1166C}"/>
                </c:ext>
              </c:extLst>
            </c:dLbl>
            <c:dLbl>
              <c:idx val="12"/>
              <c:delete val="1"/>
              <c:extLst>
                <c:ext xmlns:c15="http://schemas.microsoft.com/office/drawing/2012/chart" uri="{CE6537A1-D6FC-4f65-9D91-7224C49458BB}"/>
                <c:ext xmlns:c16="http://schemas.microsoft.com/office/drawing/2014/chart" uri="{C3380CC4-5D6E-409C-BE32-E72D297353CC}">
                  <c16:uniqueId val="{0000000F-01A7-4512-9963-D1BE1BF1166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1A7-4512-9963-D1BE1BF1166C}"/>
                </c:ext>
              </c:extLst>
            </c:dLbl>
            <c:dLbl>
              <c:idx val="14"/>
              <c:delete val="1"/>
              <c:extLst>
                <c:ext xmlns:c15="http://schemas.microsoft.com/office/drawing/2012/chart" uri="{CE6537A1-D6FC-4f65-9D91-7224C49458BB}"/>
                <c:ext xmlns:c16="http://schemas.microsoft.com/office/drawing/2014/chart" uri="{C3380CC4-5D6E-409C-BE32-E72D297353CC}">
                  <c16:uniqueId val="{00000011-01A7-4512-9963-D1BE1BF1166C}"/>
                </c:ext>
              </c:extLst>
            </c:dLbl>
            <c:dLbl>
              <c:idx val="15"/>
              <c:delete val="1"/>
              <c:extLst>
                <c:ext xmlns:c15="http://schemas.microsoft.com/office/drawing/2012/chart" uri="{CE6537A1-D6FC-4f65-9D91-7224C49458BB}"/>
                <c:ext xmlns:c16="http://schemas.microsoft.com/office/drawing/2014/chart" uri="{C3380CC4-5D6E-409C-BE32-E72D297353CC}">
                  <c16:uniqueId val="{00000012-01A7-4512-9963-D1BE1BF1166C}"/>
                </c:ext>
              </c:extLst>
            </c:dLbl>
            <c:dLbl>
              <c:idx val="16"/>
              <c:delete val="1"/>
              <c:extLst>
                <c:ext xmlns:c15="http://schemas.microsoft.com/office/drawing/2012/chart" uri="{CE6537A1-D6FC-4f65-9D91-7224C49458BB}"/>
                <c:ext xmlns:c16="http://schemas.microsoft.com/office/drawing/2014/chart" uri="{C3380CC4-5D6E-409C-BE32-E72D297353CC}">
                  <c16:uniqueId val="{00000013-01A7-4512-9963-D1BE1BF1166C}"/>
                </c:ext>
              </c:extLst>
            </c:dLbl>
            <c:dLbl>
              <c:idx val="17"/>
              <c:delete val="1"/>
              <c:extLst>
                <c:ext xmlns:c15="http://schemas.microsoft.com/office/drawing/2012/chart" uri="{CE6537A1-D6FC-4f65-9D91-7224C49458BB}"/>
                <c:ext xmlns:c16="http://schemas.microsoft.com/office/drawing/2014/chart" uri="{C3380CC4-5D6E-409C-BE32-E72D297353CC}">
                  <c16:uniqueId val="{00000014-01A7-4512-9963-D1BE1BF1166C}"/>
                </c:ext>
              </c:extLst>
            </c:dLbl>
            <c:dLbl>
              <c:idx val="18"/>
              <c:delete val="1"/>
              <c:extLst>
                <c:ext xmlns:c15="http://schemas.microsoft.com/office/drawing/2012/chart" uri="{CE6537A1-D6FC-4f65-9D91-7224C49458BB}"/>
                <c:ext xmlns:c16="http://schemas.microsoft.com/office/drawing/2014/chart" uri="{C3380CC4-5D6E-409C-BE32-E72D297353CC}">
                  <c16:uniqueId val="{00000015-01A7-4512-9963-D1BE1BF1166C}"/>
                </c:ext>
              </c:extLst>
            </c:dLbl>
            <c:dLbl>
              <c:idx val="19"/>
              <c:delete val="1"/>
              <c:extLst>
                <c:ext xmlns:c15="http://schemas.microsoft.com/office/drawing/2012/chart" uri="{CE6537A1-D6FC-4f65-9D91-7224C49458BB}"/>
                <c:ext xmlns:c16="http://schemas.microsoft.com/office/drawing/2014/chart" uri="{C3380CC4-5D6E-409C-BE32-E72D297353CC}">
                  <c16:uniqueId val="{00000016-01A7-4512-9963-D1BE1BF1166C}"/>
                </c:ext>
              </c:extLst>
            </c:dLbl>
            <c:dLbl>
              <c:idx val="20"/>
              <c:delete val="1"/>
              <c:extLst>
                <c:ext xmlns:c15="http://schemas.microsoft.com/office/drawing/2012/chart" uri="{CE6537A1-D6FC-4f65-9D91-7224C49458BB}"/>
                <c:ext xmlns:c16="http://schemas.microsoft.com/office/drawing/2014/chart" uri="{C3380CC4-5D6E-409C-BE32-E72D297353CC}">
                  <c16:uniqueId val="{00000017-01A7-4512-9963-D1BE1BF1166C}"/>
                </c:ext>
              </c:extLst>
            </c:dLbl>
            <c:dLbl>
              <c:idx val="21"/>
              <c:delete val="1"/>
              <c:extLst>
                <c:ext xmlns:c15="http://schemas.microsoft.com/office/drawing/2012/chart" uri="{CE6537A1-D6FC-4f65-9D91-7224C49458BB}"/>
                <c:ext xmlns:c16="http://schemas.microsoft.com/office/drawing/2014/chart" uri="{C3380CC4-5D6E-409C-BE32-E72D297353CC}">
                  <c16:uniqueId val="{00000018-01A7-4512-9963-D1BE1BF1166C}"/>
                </c:ext>
              </c:extLst>
            </c:dLbl>
            <c:dLbl>
              <c:idx val="22"/>
              <c:delete val="1"/>
              <c:extLst>
                <c:ext xmlns:c15="http://schemas.microsoft.com/office/drawing/2012/chart" uri="{CE6537A1-D6FC-4f65-9D91-7224C49458BB}"/>
                <c:ext xmlns:c16="http://schemas.microsoft.com/office/drawing/2014/chart" uri="{C3380CC4-5D6E-409C-BE32-E72D297353CC}">
                  <c16:uniqueId val="{00000019-01A7-4512-9963-D1BE1BF1166C}"/>
                </c:ext>
              </c:extLst>
            </c:dLbl>
            <c:dLbl>
              <c:idx val="23"/>
              <c:delete val="1"/>
              <c:extLst>
                <c:ext xmlns:c15="http://schemas.microsoft.com/office/drawing/2012/chart" uri="{CE6537A1-D6FC-4f65-9D91-7224C49458BB}"/>
                <c:ext xmlns:c16="http://schemas.microsoft.com/office/drawing/2014/chart" uri="{C3380CC4-5D6E-409C-BE32-E72D297353CC}">
                  <c16:uniqueId val="{0000001A-01A7-4512-9963-D1BE1BF1166C}"/>
                </c:ext>
              </c:extLst>
            </c:dLbl>
            <c:dLbl>
              <c:idx val="24"/>
              <c:delete val="1"/>
              <c:extLst>
                <c:ext xmlns:c15="http://schemas.microsoft.com/office/drawing/2012/chart" uri="{CE6537A1-D6FC-4f65-9D91-7224C49458BB}"/>
                <c:ext xmlns:c16="http://schemas.microsoft.com/office/drawing/2014/chart" uri="{C3380CC4-5D6E-409C-BE32-E72D297353CC}">
                  <c16:uniqueId val="{0000001B-01A7-4512-9963-D1BE1BF1166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1A7-4512-9963-D1BE1BF1166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Meschede – Soest (383)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221126</v>
      </c>
      <c r="F11" s="238">
        <v>221562</v>
      </c>
      <c r="G11" s="238">
        <v>223726</v>
      </c>
      <c r="H11" s="238">
        <v>219865</v>
      </c>
      <c r="I11" s="265">
        <v>219729</v>
      </c>
      <c r="J11" s="263">
        <v>1397</v>
      </c>
      <c r="K11" s="266">
        <v>0.63578316926759781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17.372448287401753</v>
      </c>
      <c r="E13" s="115">
        <v>38415</v>
      </c>
      <c r="F13" s="114">
        <v>38387</v>
      </c>
      <c r="G13" s="114">
        <v>39515</v>
      </c>
      <c r="H13" s="114">
        <v>39416</v>
      </c>
      <c r="I13" s="140">
        <v>38982</v>
      </c>
      <c r="J13" s="115">
        <v>-567</v>
      </c>
      <c r="K13" s="116">
        <v>-1.4545174696013545</v>
      </c>
    </row>
    <row r="14" spans="1:255" ht="14.1" customHeight="1" x14ac:dyDescent="0.2">
      <c r="A14" s="306" t="s">
        <v>230</v>
      </c>
      <c r="B14" s="307"/>
      <c r="C14" s="308"/>
      <c r="D14" s="113">
        <v>61.81317438926223</v>
      </c>
      <c r="E14" s="115">
        <v>136685</v>
      </c>
      <c r="F14" s="114">
        <v>137217</v>
      </c>
      <c r="G14" s="114">
        <v>138238</v>
      </c>
      <c r="H14" s="114">
        <v>135006</v>
      </c>
      <c r="I14" s="140">
        <v>135363</v>
      </c>
      <c r="J14" s="115">
        <v>1322</v>
      </c>
      <c r="K14" s="116">
        <v>0.97663320109631135</v>
      </c>
    </row>
    <row r="15" spans="1:255" ht="14.1" customHeight="1" x14ac:dyDescent="0.2">
      <c r="A15" s="306" t="s">
        <v>231</v>
      </c>
      <c r="B15" s="307"/>
      <c r="C15" s="308"/>
      <c r="D15" s="113">
        <v>10.414424355344917</v>
      </c>
      <c r="E15" s="115">
        <v>23029</v>
      </c>
      <c r="F15" s="114">
        <v>22999</v>
      </c>
      <c r="G15" s="114">
        <v>23099</v>
      </c>
      <c r="H15" s="114">
        <v>22782</v>
      </c>
      <c r="I15" s="140">
        <v>22700</v>
      </c>
      <c r="J15" s="115">
        <v>329</v>
      </c>
      <c r="K15" s="116">
        <v>1.4493392070484581</v>
      </c>
    </row>
    <row r="16" spans="1:255" ht="14.1" customHeight="1" x14ac:dyDescent="0.2">
      <c r="A16" s="306" t="s">
        <v>232</v>
      </c>
      <c r="B16" s="307"/>
      <c r="C16" s="308"/>
      <c r="D16" s="113">
        <v>9.7039696824434944</v>
      </c>
      <c r="E16" s="115">
        <v>21458</v>
      </c>
      <c r="F16" s="114">
        <v>21402</v>
      </c>
      <c r="G16" s="114">
        <v>21295</v>
      </c>
      <c r="H16" s="114">
        <v>21121</v>
      </c>
      <c r="I16" s="140">
        <v>21108</v>
      </c>
      <c r="J16" s="115">
        <v>350</v>
      </c>
      <c r="K16" s="116">
        <v>1.6581390941823007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0.83888823566654303</v>
      </c>
      <c r="E18" s="115">
        <v>1855</v>
      </c>
      <c r="F18" s="114">
        <v>1714</v>
      </c>
      <c r="G18" s="114">
        <v>1916</v>
      </c>
      <c r="H18" s="114">
        <v>1783</v>
      </c>
      <c r="I18" s="140">
        <v>1785</v>
      </c>
      <c r="J18" s="115">
        <v>70</v>
      </c>
      <c r="K18" s="116">
        <v>3.9215686274509802</v>
      </c>
    </row>
    <row r="19" spans="1:255" ht="14.1" customHeight="1" x14ac:dyDescent="0.2">
      <c r="A19" s="306" t="s">
        <v>235</v>
      </c>
      <c r="B19" s="307" t="s">
        <v>236</v>
      </c>
      <c r="C19" s="308"/>
      <c r="D19" s="113">
        <v>0.4291670812116169</v>
      </c>
      <c r="E19" s="115">
        <v>949</v>
      </c>
      <c r="F19" s="114">
        <v>886</v>
      </c>
      <c r="G19" s="114">
        <v>983</v>
      </c>
      <c r="H19" s="114">
        <v>920</v>
      </c>
      <c r="I19" s="140">
        <v>892</v>
      </c>
      <c r="J19" s="115">
        <v>57</v>
      </c>
      <c r="K19" s="116">
        <v>6.3901345291479821</v>
      </c>
    </row>
    <row r="20" spans="1:255" ht="14.1" customHeight="1" x14ac:dyDescent="0.2">
      <c r="A20" s="306">
        <v>12</v>
      </c>
      <c r="B20" s="307" t="s">
        <v>237</v>
      </c>
      <c r="C20" s="308"/>
      <c r="D20" s="113">
        <v>1.193889456689851</v>
      </c>
      <c r="E20" s="115">
        <v>2640</v>
      </c>
      <c r="F20" s="114">
        <v>2581</v>
      </c>
      <c r="G20" s="114">
        <v>2777</v>
      </c>
      <c r="H20" s="114">
        <v>2698</v>
      </c>
      <c r="I20" s="140">
        <v>2663</v>
      </c>
      <c r="J20" s="115">
        <v>-23</v>
      </c>
      <c r="K20" s="116">
        <v>-0.86368757040931277</v>
      </c>
    </row>
    <row r="21" spans="1:255" ht="14.1" customHeight="1" x14ac:dyDescent="0.2">
      <c r="A21" s="306">
        <v>21</v>
      </c>
      <c r="B21" s="307" t="s">
        <v>238</v>
      </c>
      <c r="C21" s="308"/>
      <c r="D21" s="113">
        <v>0.47439016669229306</v>
      </c>
      <c r="E21" s="115">
        <v>1049</v>
      </c>
      <c r="F21" s="114">
        <v>1035</v>
      </c>
      <c r="G21" s="114">
        <v>1083</v>
      </c>
      <c r="H21" s="114">
        <v>1073</v>
      </c>
      <c r="I21" s="140">
        <v>1052</v>
      </c>
      <c r="J21" s="115">
        <v>-3</v>
      </c>
      <c r="K21" s="116">
        <v>-0.28517110266159695</v>
      </c>
    </row>
    <row r="22" spans="1:255" ht="14.1" customHeight="1" x14ac:dyDescent="0.2">
      <c r="A22" s="306">
        <v>22</v>
      </c>
      <c r="B22" s="307" t="s">
        <v>239</v>
      </c>
      <c r="C22" s="308"/>
      <c r="D22" s="113">
        <v>2.6129898790734694</v>
      </c>
      <c r="E22" s="115">
        <v>5778</v>
      </c>
      <c r="F22" s="114">
        <v>5834</v>
      </c>
      <c r="G22" s="114">
        <v>5933</v>
      </c>
      <c r="H22" s="114">
        <v>5900</v>
      </c>
      <c r="I22" s="140">
        <v>5951</v>
      </c>
      <c r="J22" s="115">
        <v>-173</v>
      </c>
      <c r="K22" s="116">
        <v>-2.9070744412703746</v>
      </c>
    </row>
    <row r="23" spans="1:255" ht="14.1" customHeight="1" x14ac:dyDescent="0.2">
      <c r="A23" s="306">
        <v>23</v>
      </c>
      <c r="B23" s="307" t="s">
        <v>240</v>
      </c>
      <c r="C23" s="308"/>
      <c r="D23" s="113">
        <v>1.1097745176957934</v>
      </c>
      <c r="E23" s="115">
        <v>2454</v>
      </c>
      <c r="F23" s="114">
        <v>2446</v>
      </c>
      <c r="G23" s="114">
        <v>2473</v>
      </c>
      <c r="H23" s="114">
        <v>2431</v>
      </c>
      <c r="I23" s="140">
        <v>2441</v>
      </c>
      <c r="J23" s="115">
        <v>13</v>
      </c>
      <c r="K23" s="116">
        <v>0.53256861941827116</v>
      </c>
    </row>
    <row r="24" spans="1:255" ht="14.1" customHeight="1" x14ac:dyDescent="0.2">
      <c r="A24" s="306">
        <v>24</v>
      </c>
      <c r="B24" s="307" t="s">
        <v>241</v>
      </c>
      <c r="C24" s="308"/>
      <c r="D24" s="113">
        <v>8.4209907473567114</v>
      </c>
      <c r="E24" s="115">
        <v>18621</v>
      </c>
      <c r="F24" s="114">
        <v>18968</v>
      </c>
      <c r="G24" s="114">
        <v>19612</v>
      </c>
      <c r="H24" s="114">
        <v>19700</v>
      </c>
      <c r="I24" s="140">
        <v>19701</v>
      </c>
      <c r="J24" s="115">
        <v>-1080</v>
      </c>
      <c r="K24" s="116">
        <v>-5.481955230698949</v>
      </c>
    </row>
    <row r="25" spans="1:255" ht="14.1" customHeight="1" x14ac:dyDescent="0.2">
      <c r="A25" s="306">
        <v>25</v>
      </c>
      <c r="B25" s="307" t="s">
        <v>242</v>
      </c>
      <c r="C25" s="308"/>
      <c r="D25" s="113">
        <v>7.0222407134393965</v>
      </c>
      <c r="E25" s="115">
        <v>15528</v>
      </c>
      <c r="F25" s="114">
        <v>16089</v>
      </c>
      <c r="G25" s="114">
        <v>16332</v>
      </c>
      <c r="H25" s="114">
        <v>15623</v>
      </c>
      <c r="I25" s="140">
        <v>15666</v>
      </c>
      <c r="J25" s="115">
        <v>-138</v>
      </c>
      <c r="K25" s="116">
        <v>-0.88088854844887021</v>
      </c>
    </row>
    <row r="26" spans="1:255" ht="14.1" customHeight="1" x14ac:dyDescent="0.2">
      <c r="A26" s="306">
        <v>26</v>
      </c>
      <c r="B26" s="307" t="s">
        <v>243</v>
      </c>
      <c r="C26" s="308"/>
      <c r="D26" s="113">
        <v>3.658095384531896</v>
      </c>
      <c r="E26" s="115">
        <v>8089</v>
      </c>
      <c r="F26" s="114">
        <v>7783</v>
      </c>
      <c r="G26" s="114">
        <v>7898</v>
      </c>
      <c r="H26" s="114">
        <v>7940</v>
      </c>
      <c r="I26" s="140">
        <v>8028</v>
      </c>
      <c r="J26" s="115">
        <v>61</v>
      </c>
      <c r="K26" s="116">
        <v>0.75984055804683603</v>
      </c>
    </row>
    <row r="27" spans="1:255" ht="14.1" customHeight="1" x14ac:dyDescent="0.2">
      <c r="A27" s="306">
        <v>27</v>
      </c>
      <c r="B27" s="307" t="s">
        <v>244</v>
      </c>
      <c r="C27" s="308"/>
      <c r="D27" s="113">
        <v>4.1912755623490678</v>
      </c>
      <c r="E27" s="115">
        <v>9268</v>
      </c>
      <c r="F27" s="114">
        <v>9288</v>
      </c>
      <c r="G27" s="114">
        <v>9363</v>
      </c>
      <c r="H27" s="114">
        <v>9349</v>
      </c>
      <c r="I27" s="140">
        <v>9355</v>
      </c>
      <c r="J27" s="115">
        <v>-87</v>
      </c>
      <c r="K27" s="116">
        <v>-0.92998396579369325</v>
      </c>
    </row>
    <row r="28" spans="1:255" ht="14.1" customHeight="1" x14ac:dyDescent="0.2">
      <c r="A28" s="306">
        <v>28</v>
      </c>
      <c r="B28" s="307" t="s">
        <v>245</v>
      </c>
      <c r="C28" s="308"/>
      <c r="D28" s="113">
        <v>0.25822381809466094</v>
      </c>
      <c r="E28" s="115">
        <v>571</v>
      </c>
      <c r="F28" s="114">
        <v>587</v>
      </c>
      <c r="G28" s="114">
        <v>608</v>
      </c>
      <c r="H28" s="114">
        <v>606</v>
      </c>
      <c r="I28" s="140">
        <v>624</v>
      </c>
      <c r="J28" s="115">
        <v>-53</v>
      </c>
      <c r="K28" s="116">
        <v>-8.4935897435897427</v>
      </c>
    </row>
    <row r="29" spans="1:255" ht="14.1" customHeight="1" x14ac:dyDescent="0.2">
      <c r="A29" s="306">
        <v>29</v>
      </c>
      <c r="B29" s="307" t="s">
        <v>246</v>
      </c>
      <c r="C29" s="308"/>
      <c r="D29" s="113">
        <v>1.9988603782458869</v>
      </c>
      <c r="E29" s="115">
        <v>4420</v>
      </c>
      <c r="F29" s="114">
        <v>4510</v>
      </c>
      <c r="G29" s="114">
        <v>4477</v>
      </c>
      <c r="H29" s="114">
        <v>4432</v>
      </c>
      <c r="I29" s="140">
        <v>4478</v>
      </c>
      <c r="J29" s="115">
        <v>-58</v>
      </c>
      <c r="K29" s="116">
        <v>-1.2952210808396605</v>
      </c>
    </row>
    <row r="30" spans="1:255" ht="14.1" customHeight="1" x14ac:dyDescent="0.2">
      <c r="A30" s="306" t="s">
        <v>247</v>
      </c>
      <c r="B30" s="307" t="s">
        <v>248</v>
      </c>
      <c r="C30" s="308"/>
      <c r="D30" s="113">
        <v>0.59694472834492551</v>
      </c>
      <c r="E30" s="115">
        <v>1320</v>
      </c>
      <c r="F30" s="114">
        <v>1344</v>
      </c>
      <c r="G30" s="114">
        <v>1355</v>
      </c>
      <c r="H30" s="114">
        <v>1354</v>
      </c>
      <c r="I30" s="140">
        <v>1361</v>
      </c>
      <c r="J30" s="115">
        <v>-41</v>
      </c>
      <c r="K30" s="116">
        <v>-3.0124908155767818</v>
      </c>
    </row>
    <row r="31" spans="1:255" ht="14.1" customHeight="1" x14ac:dyDescent="0.2">
      <c r="A31" s="306" t="s">
        <v>249</v>
      </c>
      <c r="B31" s="307" t="s">
        <v>250</v>
      </c>
      <c r="C31" s="308"/>
      <c r="D31" s="113">
        <v>1.3001637075694401</v>
      </c>
      <c r="E31" s="115">
        <v>2875</v>
      </c>
      <c r="F31" s="114">
        <v>2952</v>
      </c>
      <c r="G31" s="114">
        <v>2908</v>
      </c>
      <c r="H31" s="114">
        <v>2867</v>
      </c>
      <c r="I31" s="140">
        <v>2914</v>
      </c>
      <c r="J31" s="115">
        <v>-39</v>
      </c>
      <c r="K31" s="116">
        <v>-1.338366506520247</v>
      </c>
    </row>
    <row r="32" spans="1:255" ht="14.1" customHeight="1" x14ac:dyDescent="0.2">
      <c r="A32" s="306">
        <v>31</v>
      </c>
      <c r="B32" s="307" t="s">
        <v>251</v>
      </c>
      <c r="C32" s="308"/>
      <c r="D32" s="113">
        <v>0.615033962537196</v>
      </c>
      <c r="E32" s="115">
        <v>1360</v>
      </c>
      <c r="F32" s="114">
        <v>1371</v>
      </c>
      <c r="G32" s="114">
        <v>1368</v>
      </c>
      <c r="H32" s="114">
        <v>1338</v>
      </c>
      <c r="I32" s="140">
        <v>1340</v>
      </c>
      <c r="J32" s="115">
        <v>20</v>
      </c>
      <c r="K32" s="116">
        <v>1.4925373134328359</v>
      </c>
    </row>
    <row r="33" spans="1:11" ht="14.1" customHeight="1" x14ac:dyDescent="0.2">
      <c r="A33" s="306">
        <v>32</v>
      </c>
      <c r="B33" s="307" t="s">
        <v>252</v>
      </c>
      <c r="C33" s="308"/>
      <c r="D33" s="113">
        <v>1.9739876812315151</v>
      </c>
      <c r="E33" s="115">
        <v>4365</v>
      </c>
      <c r="F33" s="114">
        <v>4342</v>
      </c>
      <c r="G33" s="114">
        <v>4444</v>
      </c>
      <c r="H33" s="114">
        <v>4312</v>
      </c>
      <c r="I33" s="140">
        <v>4140</v>
      </c>
      <c r="J33" s="115">
        <v>225</v>
      </c>
      <c r="K33" s="116">
        <v>5.4347826086956523</v>
      </c>
    </row>
    <row r="34" spans="1:11" ht="14.1" customHeight="1" x14ac:dyDescent="0.2">
      <c r="A34" s="306">
        <v>33</v>
      </c>
      <c r="B34" s="307" t="s">
        <v>253</v>
      </c>
      <c r="C34" s="308"/>
      <c r="D34" s="113">
        <v>1.0636469705055036</v>
      </c>
      <c r="E34" s="115">
        <v>2352</v>
      </c>
      <c r="F34" s="114">
        <v>2340</v>
      </c>
      <c r="G34" s="114">
        <v>2441</v>
      </c>
      <c r="H34" s="114">
        <v>2380</v>
      </c>
      <c r="I34" s="140">
        <v>2316</v>
      </c>
      <c r="J34" s="115">
        <v>36</v>
      </c>
      <c r="K34" s="116">
        <v>1.5544041450777202</v>
      </c>
    </row>
    <row r="35" spans="1:11" ht="14.1" customHeight="1" x14ac:dyDescent="0.2">
      <c r="A35" s="306">
        <v>34</v>
      </c>
      <c r="B35" s="307" t="s">
        <v>254</v>
      </c>
      <c r="C35" s="308"/>
      <c r="D35" s="113">
        <v>1.8844459719797761</v>
      </c>
      <c r="E35" s="115">
        <v>4167</v>
      </c>
      <c r="F35" s="114">
        <v>4171</v>
      </c>
      <c r="G35" s="114">
        <v>4204</v>
      </c>
      <c r="H35" s="114">
        <v>4200</v>
      </c>
      <c r="I35" s="140">
        <v>4185</v>
      </c>
      <c r="J35" s="115">
        <v>-18</v>
      </c>
      <c r="K35" s="116">
        <v>-0.43010752688172044</v>
      </c>
    </row>
    <row r="36" spans="1:11" ht="14.1" customHeight="1" x14ac:dyDescent="0.2">
      <c r="A36" s="306">
        <v>41</v>
      </c>
      <c r="B36" s="307" t="s">
        <v>255</v>
      </c>
      <c r="C36" s="308"/>
      <c r="D36" s="113">
        <v>0.58880457295840383</v>
      </c>
      <c r="E36" s="115">
        <v>1302</v>
      </c>
      <c r="F36" s="114">
        <v>1310</v>
      </c>
      <c r="G36" s="114">
        <v>1344</v>
      </c>
      <c r="H36" s="114">
        <v>1346</v>
      </c>
      <c r="I36" s="140">
        <v>1326</v>
      </c>
      <c r="J36" s="115">
        <v>-24</v>
      </c>
      <c r="K36" s="116">
        <v>-1.8099547511312217</v>
      </c>
    </row>
    <row r="37" spans="1:11" ht="14.1" customHeight="1" x14ac:dyDescent="0.2">
      <c r="A37" s="306">
        <v>42</v>
      </c>
      <c r="B37" s="307" t="s">
        <v>256</v>
      </c>
      <c r="C37" s="308"/>
      <c r="D37" s="113">
        <v>0.14742725866700435</v>
      </c>
      <c r="E37" s="115">
        <v>326</v>
      </c>
      <c r="F37" s="114">
        <v>316</v>
      </c>
      <c r="G37" s="114">
        <v>320</v>
      </c>
      <c r="H37" s="114">
        <v>313</v>
      </c>
      <c r="I37" s="140">
        <v>314</v>
      </c>
      <c r="J37" s="115">
        <v>12</v>
      </c>
      <c r="K37" s="116">
        <v>3.8216560509554141</v>
      </c>
    </row>
    <row r="38" spans="1:11" ht="14.1" customHeight="1" x14ac:dyDescent="0.2">
      <c r="A38" s="306">
        <v>43</v>
      </c>
      <c r="B38" s="307" t="s">
        <v>257</v>
      </c>
      <c r="C38" s="308"/>
      <c r="D38" s="113">
        <v>1.2278067708003582</v>
      </c>
      <c r="E38" s="115">
        <v>2715</v>
      </c>
      <c r="F38" s="114">
        <v>2692</v>
      </c>
      <c r="G38" s="114">
        <v>2689</v>
      </c>
      <c r="H38" s="114">
        <v>2615</v>
      </c>
      <c r="I38" s="140">
        <v>2604</v>
      </c>
      <c r="J38" s="115">
        <v>111</v>
      </c>
      <c r="K38" s="116">
        <v>4.2626728110599075</v>
      </c>
    </row>
    <row r="39" spans="1:11" ht="14.1" customHeight="1" x14ac:dyDescent="0.2">
      <c r="A39" s="306">
        <v>51</v>
      </c>
      <c r="B39" s="307" t="s">
        <v>258</v>
      </c>
      <c r="C39" s="308"/>
      <c r="D39" s="113">
        <v>5.5298788925770825</v>
      </c>
      <c r="E39" s="115">
        <v>12228</v>
      </c>
      <c r="F39" s="114">
        <v>12285</v>
      </c>
      <c r="G39" s="114">
        <v>12596</v>
      </c>
      <c r="H39" s="114">
        <v>12145</v>
      </c>
      <c r="I39" s="140">
        <v>12001</v>
      </c>
      <c r="J39" s="115">
        <v>227</v>
      </c>
      <c r="K39" s="116">
        <v>1.8915090409132573</v>
      </c>
    </row>
    <row r="40" spans="1:11" ht="14.1" customHeight="1" x14ac:dyDescent="0.2">
      <c r="A40" s="306" t="s">
        <v>259</v>
      </c>
      <c r="B40" s="307" t="s">
        <v>260</v>
      </c>
      <c r="C40" s="308"/>
      <c r="D40" s="113">
        <v>4.8316344527554422</v>
      </c>
      <c r="E40" s="115">
        <v>10684</v>
      </c>
      <c r="F40" s="114">
        <v>10738</v>
      </c>
      <c r="G40" s="114">
        <v>11032</v>
      </c>
      <c r="H40" s="114">
        <v>10768</v>
      </c>
      <c r="I40" s="140">
        <v>10637</v>
      </c>
      <c r="J40" s="115">
        <v>47</v>
      </c>
      <c r="K40" s="116">
        <v>0.44185390617655351</v>
      </c>
    </row>
    <row r="41" spans="1:11" ht="14.1" customHeight="1" x14ac:dyDescent="0.2">
      <c r="A41" s="306"/>
      <c r="B41" s="307" t="s">
        <v>261</v>
      </c>
      <c r="C41" s="308"/>
      <c r="D41" s="113">
        <v>4.1550970939645273</v>
      </c>
      <c r="E41" s="115">
        <v>9188</v>
      </c>
      <c r="F41" s="114">
        <v>9211</v>
      </c>
      <c r="G41" s="114">
        <v>9508</v>
      </c>
      <c r="H41" s="114">
        <v>9324</v>
      </c>
      <c r="I41" s="140">
        <v>9192</v>
      </c>
      <c r="J41" s="115">
        <v>-4</v>
      </c>
      <c r="K41" s="116">
        <v>-4.3516100957354219E-2</v>
      </c>
    </row>
    <row r="42" spans="1:11" ht="14.1" customHeight="1" x14ac:dyDescent="0.2">
      <c r="A42" s="306">
        <v>52</v>
      </c>
      <c r="B42" s="307" t="s">
        <v>262</v>
      </c>
      <c r="C42" s="308"/>
      <c r="D42" s="113">
        <v>3.579859446650326</v>
      </c>
      <c r="E42" s="115">
        <v>7916</v>
      </c>
      <c r="F42" s="114">
        <v>7762</v>
      </c>
      <c r="G42" s="114">
        <v>8025</v>
      </c>
      <c r="H42" s="114">
        <v>7924</v>
      </c>
      <c r="I42" s="140">
        <v>7881</v>
      </c>
      <c r="J42" s="115">
        <v>35</v>
      </c>
      <c r="K42" s="116">
        <v>0.44410607790889484</v>
      </c>
    </row>
    <row r="43" spans="1:11" ht="14.1" customHeight="1" x14ac:dyDescent="0.2">
      <c r="A43" s="306" t="s">
        <v>263</v>
      </c>
      <c r="B43" s="307" t="s">
        <v>264</v>
      </c>
      <c r="C43" s="308"/>
      <c r="D43" s="113">
        <v>2.9046787804238305</v>
      </c>
      <c r="E43" s="115">
        <v>6423</v>
      </c>
      <c r="F43" s="114">
        <v>6246</v>
      </c>
      <c r="G43" s="114">
        <v>6501</v>
      </c>
      <c r="H43" s="114">
        <v>6389</v>
      </c>
      <c r="I43" s="140">
        <v>6360</v>
      </c>
      <c r="J43" s="115">
        <v>63</v>
      </c>
      <c r="K43" s="116">
        <v>0.99056603773584906</v>
      </c>
    </row>
    <row r="44" spans="1:11" ht="14.1" customHeight="1" x14ac:dyDescent="0.2">
      <c r="A44" s="306">
        <v>53</v>
      </c>
      <c r="B44" s="307" t="s">
        <v>265</v>
      </c>
      <c r="C44" s="308"/>
      <c r="D44" s="113">
        <v>0.60418042202183375</v>
      </c>
      <c r="E44" s="115">
        <v>1336</v>
      </c>
      <c r="F44" s="114">
        <v>1325</v>
      </c>
      <c r="G44" s="114">
        <v>1323</v>
      </c>
      <c r="H44" s="114">
        <v>1255</v>
      </c>
      <c r="I44" s="140">
        <v>1269</v>
      </c>
      <c r="J44" s="115">
        <v>67</v>
      </c>
      <c r="K44" s="116">
        <v>5.2797478329393224</v>
      </c>
    </row>
    <row r="45" spans="1:11" ht="14.1" customHeight="1" x14ac:dyDescent="0.2">
      <c r="A45" s="306" t="s">
        <v>266</v>
      </c>
      <c r="B45" s="307" t="s">
        <v>267</v>
      </c>
      <c r="C45" s="308"/>
      <c r="D45" s="113">
        <v>0.53227571610755864</v>
      </c>
      <c r="E45" s="115">
        <v>1177</v>
      </c>
      <c r="F45" s="114">
        <v>1174</v>
      </c>
      <c r="G45" s="114">
        <v>1180</v>
      </c>
      <c r="H45" s="114">
        <v>1092</v>
      </c>
      <c r="I45" s="140">
        <v>1107</v>
      </c>
      <c r="J45" s="115">
        <v>70</v>
      </c>
      <c r="K45" s="116">
        <v>6.3233965672990067</v>
      </c>
    </row>
    <row r="46" spans="1:11" ht="14.1" customHeight="1" x14ac:dyDescent="0.2">
      <c r="A46" s="306">
        <v>54</v>
      </c>
      <c r="B46" s="307" t="s">
        <v>268</v>
      </c>
      <c r="C46" s="308"/>
      <c r="D46" s="113">
        <v>2.1218671707533261</v>
      </c>
      <c r="E46" s="115">
        <v>4692</v>
      </c>
      <c r="F46" s="114">
        <v>4664</v>
      </c>
      <c r="G46" s="114">
        <v>4552</v>
      </c>
      <c r="H46" s="114">
        <v>4565</v>
      </c>
      <c r="I46" s="140">
        <v>4484</v>
      </c>
      <c r="J46" s="115">
        <v>208</v>
      </c>
      <c r="K46" s="116">
        <v>4.6387154326494198</v>
      </c>
    </row>
    <row r="47" spans="1:11" ht="14.1" customHeight="1" x14ac:dyDescent="0.2">
      <c r="A47" s="306">
        <v>61</v>
      </c>
      <c r="B47" s="307" t="s">
        <v>269</v>
      </c>
      <c r="C47" s="308"/>
      <c r="D47" s="113">
        <v>3.2470175375125496</v>
      </c>
      <c r="E47" s="115">
        <v>7180</v>
      </c>
      <c r="F47" s="114">
        <v>7139</v>
      </c>
      <c r="G47" s="114">
        <v>7205</v>
      </c>
      <c r="H47" s="114">
        <v>7044</v>
      </c>
      <c r="I47" s="140">
        <v>7064</v>
      </c>
      <c r="J47" s="115">
        <v>116</v>
      </c>
      <c r="K47" s="116">
        <v>1.6421291053227633</v>
      </c>
    </row>
    <row r="48" spans="1:11" ht="14.1" customHeight="1" x14ac:dyDescent="0.2">
      <c r="A48" s="306">
        <v>62</v>
      </c>
      <c r="B48" s="307" t="s">
        <v>270</v>
      </c>
      <c r="C48" s="308"/>
      <c r="D48" s="113">
        <v>6.2489259517198343</v>
      </c>
      <c r="E48" s="115">
        <v>13818</v>
      </c>
      <c r="F48" s="114">
        <v>13762</v>
      </c>
      <c r="G48" s="114">
        <v>13761</v>
      </c>
      <c r="H48" s="114">
        <v>13551</v>
      </c>
      <c r="I48" s="140">
        <v>13601</v>
      </c>
      <c r="J48" s="115">
        <v>217</v>
      </c>
      <c r="K48" s="116">
        <v>1.59547092125579</v>
      </c>
    </row>
    <row r="49" spans="1:11" ht="14.1" customHeight="1" x14ac:dyDescent="0.2">
      <c r="A49" s="306">
        <v>63</v>
      </c>
      <c r="B49" s="307" t="s">
        <v>271</v>
      </c>
      <c r="C49" s="308"/>
      <c r="D49" s="113">
        <v>2.087949856642819</v>
      </c>
      <c r="E49" s="115">
        <v>4617</v>
      </c>
      <c r="F49" s="114">
        <v>4695</v>
      </c>
      <c r="G49" s="114">
        <v>4757</v>
      </c>
      <c r="H49" s="114">
        <v>4642</v>
      </c>
      <c r="I49" s="140">
        <v>4667</v>
      </c>
      <c r="J49" s="115">
        <v>-50</v>
      </c>
      <c r="K49" s="116">
        <v>-1.0713520462824084</v>
      </c>
    </row>
    <row r="50" spans="1:11" ht="14.1" customHeight="1" x14ac:dyDescent="0.2">
      <c r="A50" s="306" t="s">
        <v>272</v>
      </c>
      <c r="B50" s="307" t="s">
        <v>273</v>
      </c>
      <c r="C50" s="308"/>
      <c r="D50" s="113">
        <v>0.56076625996038454</v>
      </c>
      <c r="E50" s="115">
        <v>1240</v>
      </c>
      <c r="F50" s="114">
        <v>1275</v>
      </c>
      <c r="G50" s="114">
        <v>1296</v>
      </c>
      <c r="H50" s="114">
        <v>1242</v>
      </c>
      <c r="I50" s="140">
        <v>1269</v>
      </c>
      <c r="J50" s="115">
        <v>-29</v>
      </c>
      <c r="K50" s="116">
        <v>-2.2852639873916472</v>
      </c>
    </row>
    <row r="51" spans="1:11" ht="14.1" customHeight="1" x14ac:dyDescent="0.2">
      <c r="A51" s="306" t="s">
        <v>274</v>
      </c>
      <c r="B51" s="307" t="s">
        <v>275</v>
      </c>
      <c r="C51" s="308"/>
      <c r="D51" s="113">
        <v>1.3028770926982807</v>
      </c>
      <c r="E51" s="115">
        <v>2881</v>
      </c>
      <c r="F51" s="114">
        <v>2924</v>
      </c>
      <c r="G51" s="114">
        <v>2959</v>
      </c>
      <c r="H51" s="114">
        <v>2920</v>
      </c>
      <c r="I51" s="140">
        <v>2906</v>
      </c>
      <c r="J51" s="115">
        <v>-25</v>
      </c>
      <c r="K51" s="116">
        <v>-0.86028905712319337</v>
      </c>
    </row>
    <row r="52" spans="1:11" ht="14.1" customHeight="1" x14ac:dyDescent="0.2">
      <c r="A52" s="306">
        <v>71</v>
      </c>
      <c r="B52" s="307" t="s">
        <v>276</v>
      </c>
      <c r="C52" s="308"/>
      <c r="D52" s="113">
        <v>9.6293515914003773</v>
      </c>
      <c r="E52" s="115">
        <v>21293</v>
      </c>
      <c r="F52" s="114">
        <v>21269</v>
      </c>
      <c r="G52" s="114">
        <v>21311</v>
      </c>
      <c r="H52" s="114">
        <v>20951</v>
      </c>
      <c r="I52" s="140">
        <v>20978</v>
      </c>
      <c r="J52" s="115">
        <v>315</v>
      </c>
      <c r="K52" s="116">
        <v>1.5015730765563924</v>
      </c>
    </row>
    <row r="53" spans="1:11" ht="14.1" customHeight="1" x14ac:dyDescent="0.2">
      <c r="A53" s="306" t="s">
        <v>277</v>
      </c>
      <c r="B53" s="307" t="s">
        <v>278</v>
      </c>
      <c r="C53" s="308"/>
      <c r="D53" s="113">
        <v>3.7788410227653011</v>
      </c>
      <c r="E53" s="115">
        <v>8356</v>
      </c>
      <c r="F53" s="114">
        <v>8330</v>
      </c>
      <c r="G53" s="114">
        <v>8332</v>
      </c>
      <c r="H53" s="114">
        <v>8080</v>
      </c>
      <c r="I53" s="140">
        <v>8121</v>
      </c>
      <c r="J53" s="115">
        <v>235</v>
      </c>
      <c r="K53" s="116">
        <v>2.8937322989779584</v>
      </c>
    </row>
    <row r="54" spans="1:11" ht="14.1" customHeight="1" x14ac:dyDescent="0.2">
      <c r="A54" s="306" t="s">
        <v>279</v>
      </c>
      <c r="B54" s="307" t="s">
        <v>280</v>
      </c>
      <c r="C54" s="308"/>
      <c r="D54" s="113">
        <v>4.8791186925101524</v>
      </c>
      <c r="E54" s="115">
        <v>10789</v>
      </c>
      <c r="F54" s="114">
        <v>10782</v>
      </c>
      <c r="G54" s="114">
        <v>10834</v>
      </c>
      <c r="H54" s="114">
        <v>10745</v>
      </c>
      <c r="I54" s="140">
        <v>10745</v>
      </c>
      <c r="J54" s="115">
        <v>44</v>
      </c>
      <c r="K54" s="116">
        <v>0.40949278734295019</v>
      </c>
    </row>
    <row r="55" spans="1:11" ht="14.1" customHeight="1" x14ac:dyDescent="0.2">
      <c r="A55" s="306">
        <v>72</v>
      </c>
      <c r="B55" s="307" t="s">
        <v>281</v>
      </c>
      <c r="C55" s="308"/>
      <c r="D55" s="113">
        <v>3.2533487694798442</v>
      </c>
      <c r="E55" s="115">
        <v>7194</v>
      </c>
      <c r="F55" s="114">
        <v>7287</v>
      </c>
      <c r="G55" s="114">
        <v>7345</v>
      </c>
      <c r="H55" s="114">
        <v>7171</v>
      </c>
      <c r="I55" s="140">
        <v>7221</v>
      </c>
      <c r="J55" s="115">
        <v>-27</v>
      </c>
      <c r="K55" s="116">
        <v>-0.37390943082675532</v>
      </c>
    </row>
    <row r="56" spans="1:11" ht="14.1" customHeight="1" x14ac:dyDescent="0.2">
      <c r="A56" s="306" t="s">
        <v>282</v>
      </c>
      <c r="B56" s="307" t="s">
        <v>283</v>
      </c>
      <c r="C56" s="308"/>
      <c r="D56" s="113">
        <v>1.5787379141304052</v>
      </c>
      <c r="E56" s="115">
        <v>3491</v>
      </c>
      <c r="F56" s="114">
        <v>3549</v>
      </c>
      <c r="G56" s="114">
        <v>3592</v>
      </c>
      <c r="H56" s="114">
        <v>3519</v>
      </c>
      <c r="I56" s="140">
        <v>3557</v>
      </c>
      <c r="J56" s="115">
        <v>-66</v>
      </c>
      <c r="K56" s="116">
        <v>-1.8554962046668542</v>
      </c>
    </row>
    <row r="57" spans="1:11" ht="14.1" customHeight="1" x14ac:dyDescent="0.2">
      <c r="A57" s="306" t="s">
        <v>284</v>
      </c>
      <c r="B57" s="307" t="s">
        <v>285</v>
      </c>
      <c r="C57" s="308"/>
      <c r="D57" s="113">
        <v>1.032443041523837</v>
      </c>
      <c r="E57" s="115">
        <v>2283</v>
      </c>
      <c r="F57" s="114">
        <v>2288</v>
      </c>
      <c r="G57" s="114">
        <v>2290</v>
      </c>
      <c r="H57" s="114">
        <v>2259</v>
      </c>
      <c r="I57" s="140">
        <v>2261</v>
      </c>
      <c r="J57" s="115">
        <v>22</v>
      </c>
      <c r="K57" s="116">
        <v>0.97302078726227337</v>
      </c>
    </row>
    <row r="58" spans="1:11" ht="14.1" customHeight="1" x14ac:dyDescent="0.2">
      <c r="A58" s="306">
        <v>73</v>
      </c>
      <c r="B58" s="307" t="s">
        <v>286</v>
      </c>
      <c r="C58" s="308"/>
      <c r="D58" s="113">
        <v>2.3629062163653303</v>
      </c>
      <c r="E58" s="115">
        <v>5225</v>
      </c>
      <c r="F58" s="114">
        <v>5232</v>
      </c>
      <c r="G58" s="114">
        <v>5219</v>
      </c>
      <c r="H58" s="114">
        <v>5094</v>
      </c>
      <c r="I58" s="140">
        <v>5085</v>
      </c>
      <c r="J58" s="115">
        <v>140</v>
      </c>
      <c r="K58" s="116">
        <v>2.7531956735496559</v>
      </c>
    </row>
    <row r="59" spans="1:11" ht="14.1" customHeight="1" x14ac:dyDescent="0.2">
      <c r="A59" s="306" t="s">
        <v>287</v>
      </c>
      <c r="B59" s="307" t="s">
        <v>288</v>
      </c>
      <c r="C59" s="308"/>
      <c r="D59" s="113">
        <v>1.9794144514891963</v>
      </c>
      <c r="E59" s="115">
        <v>4377</v>
      </c>
      <c r="F59" s="114">
        <v>4377</v>
      </c>
      <c r="G59" s="114">
        <v>4365</v>
      </c>
      <c r="H59" s="114">
        <v>4261</v>
      </c>
      <c r="I59" s="140">
        <v>4234</v>
      </c>
      <c r="J59" s="115">
        <v>143</v>
      </c>
      <c r="K59" s="116">
        <v>3.3774208786017952</v>
      </c>
    </row>
    <row r="60" spans="1:11" ht="14.1" customHeight="1" x14ac:dyDescent="0.2">
      <c r="A60" s="306">
        <v>81</v>
      </c>
      <c r="B60" s="307" t="s">
        <v>289</v>
      </c>
      <c r="C60" s="308"/>
      <c r="D60" s="113">
        <v>9.1251141882908389</v>
      </c>
      <c r="E60" s="115">
        <v>20178</v>
      </c>
      <c r="F60" s="114">
        <v>20186</v>
      </c>
      <c r="G60" s="114">
        <v>19974</v>
      </c>
      <c r="H60" s="114">
        <v>19738</v>
      </c>
      <c r="I60" s="140">
        <v>19706</v>
      </c>
      <c r="J60" s="115">
        <v>472</v>
      </c>
      <c r="K60" s="116">
        <v>2.3952095808383231</v>
      </c>
    </row>
    <row r="61" spans="1:11" ht="14.1" customHeight="1" x14ac:dyDescent="0.2">
      <c r="A61" s="306" t="s">
        <v>290</v>
      </c>
      <c r="B61" s="307" t="s">
        <v>291</v>
      </c>
      <c r="C61" s="308"/>
      <c r="D61" s="113">
        <v>2.1214149398985196</v>
      </c>
      <c r="E61" s="115">
        <v>4691</v>
      </c>
      <c r="F61" s="114">
        <v>4699</v>
      </c>
      <c r="G61" s="114">
        <v>4716</v>
      </c>
      <c r="H61" s="114">
        <v>4585</v>
      </c>
      <c r="I61" s="140">
        <v>4616</v>
      </c>
      <c r="J61" s="115">
        <v>75</v>
      </c>
      <c r="K61" s="116">
        <v>1.6247833622183709</v>
      </c>
    </row>
    <row r="62" spans="1:11" ht="14.1" customHeight="1" x14ac:dyDescent="0.2">
      <c r="A62" s="306" t="s">
        <v>292</v>
      </c>
      <c r="B62" s="307" t="s">
        <v>293</v>
      </c>
      <c r="C62" s="308"/>
      <c r="D62" s="113">
        <v>4.4942702350695987</v>
      </c>
      <c r="E62" s="115">
        <v>9938</v>
      </c>
      <c r="F62" s="114">
        <v>9936</v>
      </c>
      <c r="G62" s="114">
        <v>9743</v>
      </c>
      <c r="H62" s="114">
        <v>9686</v>
      </c>
      <c r="I62" s="140">
        <v>9631</v>
      </c>
      <c r="J62" s="115">
        <v>307</v>
      </c>
      <c r="K62" s="116">
        <v>3.1876232997611877</v>
      </c>
    </row>
    <row r="63" spans="1:11" ht="14.1" customHeight="1" x14ac:dyDescent="0.2">
      <c r="A63" s="306"/>
      <c r="B63" s="307" t="s">
        <v>294</v>
      </c>
      <c r="C63" s="308"/>
      <c r="D63" s="113">
        <v>4.0831923880502519</v>
      </c>
      <c r="E63" s="115">
        <v>9029</v>
      </c>
      <c r="F63" s="114">
        <v>9033</v>
      </c>
      <c r="G63" s="114">
        <v>8838</v>
      </c>
      <c r="H63" s="114">
        <v>8806</v>
      </c>
      <c r="I63" s="140">
        <v>8755</v>
      </c>
      <c r="J63" s="115">
        <v>274</v>
      </c>
      <c r="K63" s="116">
        <v>3.129640205596802</v>
      </c>
    </row>
    <row r="64" spans="1:11" ht="14.1" customHeight="1" x14ac:dyDescent="0.2">
      <c r="A64" s="306" t="s">
        <v>295</v>
      </c>
      <c r="B64" s="307" t="s">
        <v>296</v>
      </c>
      <c r="C64" s="308"/>
      <c r="D64" s="113">
        <v>0.76110452863978006</v>
      </c>
      <c r="E64" s="115">
        <v>1683</v>
      </c>
      <c r="F64" s="114">
        <v>1671</v>
      </c>
      <c r="G64" s="114">
        <v>1656</v>
      </c>
      <c r="H64" s="114">
        <v>1650</v>
      </c>
      <c r="I64" s="140">
        <v>1637</v>
      </c>
      <c r="J64" s="115">
        <v>46</v>
      </c>
      <c r="K64" s="116">
        <v>2.8100183262064751</v>
      </c>
    </row>
    <row r="65" spans="1:11" ht="14.1" customHeight="1" x14ac:dyDescent="0.2">
      <c r="A65" s="306" t="s">
        <v>297</v>
      </c>
      <c r="B65" s="307" t="s">
        <v>298</v>
      </c>
      <c r="C65" s="308"/>
      <c r="D65" s="113">
        <v>0.87144885721262988</v>
      </c>
      <c r="E65" s="115">
        <v>1927</v>
      </c>
      <c r="F65" s="114">
        <v>1932</v>
      </c>
      <c r="G65" s="114">
        <v>1910</v>
      </c>
      <c r="H65" s="114">
        <v>1888</v>
      </c>
      <c r="I65" s="140">
        <v>1893</v>
      </c>
      <c r="J65" s="115">
        <v>34</v>
      </c>
      <c r="K65" s="116">
        <v>1.7960908610670894</v>
      </c>
    </row>
    <row r="66" spans="1:11" ht="14.1" customHeight="1" x14ac:dyDescent="0.2">
      <c r="A66" s="306">
        <v>82</v>
      </c>
      <c r="B66" s="307" t="s">
        <v>299</v>
      </c>
      <c r="C66" s="308"/>
      <c r="D66" s="113">
        <v>3.1289852844079844</v>
      </c>
      <c r="E66" s="115">
        <v>6919</v>
      </c>
      <c r="F66" s="114">
        <v>6949</v>
      </c>
      <c r="G66" s="114">
        <v>6852</v>
      </c>
      <c r="H66" s="114">
        <v>6673</v>
      </c>
      <c r="I66" s="140">
        <v>6664</v>
      </c>
      <c r="J66" s="115">
        <v>255</v>
      </c>
      <c r="K66" s="116">
        <v>3.8265306122448979</v>
      </c>
    </row>
    <row r="67" spans="1:11" ht="14.1" customHeight="1" x14ac:dyDescent="0.2">
      <c r="A67" s="306" t="s">
        <v>300</v>
      </c>
      <c r="B67" s="307" t="s">
        <v>301</v>
      </c>
      <c r="C67" s="308"/>
      <c r="D67" s="113">
        <v>1.9975036856814667</v>
      </c>
      <c r="E67" s="115">
        <v>4417</v>
      </c>
      <c r="F67" s="114">
        <v>4470</v>
      </c>
      <c r="G67" s="114">
        <v>4359</v>
      </c>
      <c r="H67" s="114">
        <v>4283</v>
      </c>
      <c r="I67" s="140">
        <v>4244</v>
      </c>
      <c r="J67" s="115">
        <v>173</v>
      </c>
      <c r="K67" s="116">
        <v>4.0763430725730441</v>
      </c>
    </row>
    <row r="68" spans="1:11" ht="14.1" customHeight="1" x14ac:dyDescent="0.2">
      <c r="A68" s="306" t="s">
        <v>302</v>
      </c>
      <c r="B68" s="307" t="s">
        <v>303</v>
      </c>
      <c r="C68" s="308"/>
      <c r="D68" s="113">
        <v>0.54493818004214789</v>
      </c>
      <c r="E68" s="115">
        <v>1205</v>
      </c>
      <c r="F68" s="114">
        <v>1226</v>
      </c>
      <c r="G68" s="114">
        <v>1239</v>
      </c>
      <c r="H68" s="114">
        <v>1193</v>
      </c>
      <c r="I68" s="140">
        <v>1220</v>
      </c>
      <c r="J68" s="115">
        <v>-15</v>
      </c>
      <c r="K68" s="116">
        <v>-1.2295081967213115</v>
      </c>
    </row>
    <row r="69" spans="1:11" ht="14.1" customHeight="1" x14ac:dyDescent="0.2">
      <c r="A69" s="306">
        <v>83</v>
      </c>
      <c r="B69" s="307" t="s">
        <v>304</v>
      </c>
      <c r="C69" s="308"/>
      <c r="D69" s="113">
        <v>6.2294800249631432</v>
      </c>
      <c r="E69" s="115">
        <v>13775</v>
      </c>
      <c r="F69" s="114">
        <v>13732</v>
      </c>
      <c r="G69" s="114">
        <v>13637</v>
      </c>
      <c r="H69" s="114">
        <v>13250</v>
      </c>
      <c r="I69" s="140">
        <v>13282</v>
      </c>
      <c r="J69" s="115">
        <v>493</v>
      </c>
      <c r="K69" s="116">
        <v>3.7117903930131004</v>
      </c>
    </row>
    <row r="70" spans="1:11" ht="14.1" customHeight="1" x14ac:dyDescent="0.2">
      <c r="A70" s="306" t="s">
        <v>305</v>
      </c>
      <c r="B70" s="307" t="s">
        <v>306</v>
      </c>
      <c r="C70" s="308"/>
      <c r="D70" s="113">
        <v>5.1255845083798377</v>
      </c>
      <c r="E70" s="115">
        <v>11334</v>
      </c>
      <c r="F70" s="114">
        <v>11310</v>
      </c>
      <c r="G70" s="114">
        <v>11236</v>
      </c>
      <c r="H70" s="114">
        <v>10869</v>
      </c>
      <c r="I70" s="140">
        <v>10911</v>
      </c>
      <c r="J70" s="115">
        <v>423</v>
      </c>
      <c r="K70" s="116">
        <v>3.87682155622766</v>
      </c>
    </row>
    <row r="71" spans="1:11" ht="14.1" customHeight="1" x14ac:dyDescent="0.2">
      <c r="A71" s="306"/>
      <c r="B71" s="307" t="s">
        <v>307</v>
      </c>
      <c r="C71" s="308"/>
      <c r="D71" s="113">
        <v>2.9078443964074783</v>
      </c>
      <c r="E71" s="115">
        <v>6430</v>
      </c>
      <c r="F71" s="114">
        <v>6403</v>
      </c>
      <c r="G71" s="114">
        <v>6383</v>
      </c>
      <c r="H71" s="114">
        <v>6177</v>
      </c>
      <c r="I71" s="140">
        <v>6191</v>
      </c>
      <c r="J71" s="115">
        <v>239</v>
      </c>
      <c r="K71" s="116">
        <v>3.860442577935713</v>
      </c>
    </row>
    <row r="72" spans="1:11" ht="14.1" customHeight="1" x14ac:dyDescent="0.2">
      <c r="A72" s="306">
        <v>84</v>
      </c>
      <c r="B72" s="307" t="s">
        <v>308</v>
      </c>
      <c r="C72" s="308"/>
      <c r="D72" s="113">
        <v>1.2979025532954063</v>
      </c>
      <c r="E72" s="115">
        <v>2870</v>
      </c>
      <c r="F72" s="114">
        <v>2833</v>
      </c>
      <c r="G72" s="114">
        <v>2783</v>
      </c>
      <c r="H72" s="114">
        <v>2859</v>
      </c>
      <c r="I72" s="140">
        <v>2849</v>
      </c>
      <c r="J72" s="115">
        <v>21</v>
      </c>
      <c r="K72" s="116">
        <v>0.73710073710073709</v>
      </c>
    </row>
    <row r="73" spans="1:11" ht="14.1" customHeight="1" x14ac:dyDescent="0.2">
      <c r="A73" s="306" t="s">
        <v>309</v>
      </c>
      <c r="B73" s="307" t="s">
        <v>310</v>
      </c>
      <c r="C73" s="308"/>
      <c r="D73" s="113">
        <v>0.51825655960854899</v>
      </c>
      <c r="E73" s="115">
        <v>1146</v>
      </c>
      <c r="F73" s="114">
        <v>1142</v>
      </c>
      <c r="G73" s="114">
        <v>1124</v>
      </c>
      <c r="H73" s="114">
        <v>1158</v>
      </c>
      <c r="I73" s="140">
        <v>1164</v>
      </c>
      <c r="J73" s="115">
        <v>-18</v>
      </c>
      <c r="K73" s="116">
        <v>-1.5463917525773196</v>
      </c>
    </row>
    <row r="74" spans="1:11" ht="14.1" customHeight="1" x14ac:dyDescent="0.2">
      <c r="A74" s="306" t="s">
        <v>311</v>
      </c>
      <c r="B74" s="307" t="s">
        <v>312</v>
      </c>
      <c r="C74" s="308"/>
      <c r="D74" s="113">
        <v>0.27586082143212465</v>
      </c>
      <c r="E74" s="115">
        <v>610</v>
      </c>
      <c r="F74" s="114">
        <v>594</v>
      </c>
      <c r="G74" s="114">
        <v>592</v>
      </c>
      <c r="H74" s="114">
        <v>615</v>
      </c>
      <c r="I74" s="140">
        <v>627</v>
      </c>
      <c r="J74" s="115">
        <v>-17</v>
      </c>
      <c r="K74" s="116">
        <v>-2.7113237639553427</v>
      </c>
    </row>
    <row r="75" spans="1:11" ht="14.1" customHeight="1" x14ac:dyDescent="0.2">
      <c r="A75" s="306" t="s">
        <v>313</v>
      </c>
      <c r="B75" s="307" t="s">
        <v>314</v>
      </c>
      <c r="C75" s="308"/>
      <c r="D75" s="113">
        <v>0.17003880140734243</v>
      </c>
      <c r="E75" s="115">
        <v>376</v>
      </c>
      <c r="F75" s="114">
        <v>368</v>
      </c>
      <c r="G75" s="114">
        <v>354</v>
      </c>
      <c r="H75" s="114">
        <v>348</v>
      </c>
      <c r="I75" s="140">
        <v>343</v>
      </c>
      <c r="J75" s="115">
        <v>33</v>
      </c>
      <c r="K75" s="116">
        <v>9.6209912536443145</v>
      </c>
    </row>
    <row r="76" spans="1:11" ht="14.1" customHeight="1" x14ac:dyDescent="0.2">
      <c r="A76" s="306">
        <v>91</v>
      </c>
      <c r="B76" s="307" t="s">
        <v>315</v>
      </c>
      <c r="C76" s="308"/>
      <c r="D76" s="113">
        <v>0.34233875708871864</v>
      </c>
      <c r="E76" s="115">
        <v>757</v>
      </c>
      <c r="F76" s="114">
        <v>753</v>
      </c>
      <c r="G76" s="114">
        <v>716</v>
      </c>
      <c r="H76" s="114">
        <v>648</v>
      </c>
      <c r="I76" s="140">
        <v>665</v>
      </c>
      <c r="J76" s="115">
        <v>92</v>
      </c>
      <c r="K76" s="116">
        <v>13.834586466165414</v>
      </c>
    </row>
    <row r="77" spans="1:11" ht="14.1" customHeight="1" x14ac:dyDescent="0.2">
      <c r="A77" s="306">
        <v>92</v>
      </c>
      <c r="B77" s="307" t="s">
        <v>316</v>
      </c>
      <c r="C77" s="308"/>
      <c r="D77" s="113">
        <v>0.88863362969528681</v>
      </c>
      <c r="E77" s="115">
        <v>1965</v>
      </c>
      <c r="F77" s="114">
        <v>1985</v>
      </c>
      <c r="G77" s="114">
        <v>2003</v>
      </c>
      <c r="H77" s="114">
        <v>1995</v>
      </c>
      <c r="I77" s="140">
        <v>2007</v>
      </c>
      <c r="J77" s="115">
        <v>-42</v>
      </c>
      <c r="K77" s="116">
        <v>-2.0926756352765321</v>
      </c>
    </row>
    <row r="78" spans="1:11" ht="14.1" customHeight="1" x14ac:dyDescent="0.2">
      <c r="A78" s="306">
        <v>93</v>
      </c>
      <c r="B78" s="307" t="s">
        <v>317</v>
      </c>
      <c r="C78" s="308"/>
      <c r="D78" s="113">
        <v>0.26319835749753534</v>
      </c>
      <c r="E78" s="115">
        <v>582</v>
      </c>
      <c r="F78" s="114">
        <v>574</v>
      </c>
      <c r="G78" s="114">
        <v>583</v>
      </c>
      <c r="H78" s="114">
        <v>569</v>
      </c>
      <c r="I78" s="140">
        <v>567</v>
      </c>
      <c r="J78" s="115">
        <v>15</v>
      </c>
      <c r="K78" s="116">
        <v>2.6455026455026456</v>
      </c>
    </row>
    <row r="79" spans="1:11" ht="14.1" customHeight="1" x14ac:dyDescent="0.2">
      <c r="A79" s="306">
        <v>94</v>
      </c>
      <c r="B79" s="307" t="s">
        <v>318</v>
      </c>
      <c r="C79" s="308"/>
      <c r="D79" s="113">
        <v>7.7331476171956265E-2</v>
      </c>
      <c r="E79" s="115">
        <v>171</v>
      </c>
      <c r="F79" s="114">
        <v>182</v>
      </c>
      <c r="G79" s="114">
        <v>209</v>
      </c>
      <c r="H79" s="114">
        <v>199</v>
      </c>
      <c r="I79" s="140">
        <v>180</v>
      </c>
      <c r="J79" s="115">
        <v>-9</v>
      </c>
      <c r="K79" s="116">
        <v>-5</v>
      </c>
    </row>
    <row r="80" spans="1:11" ht="14.1" customHeight="1" x14ac:dyDescent="0.2">
      <c r="A80" s="306" t="s">
        <v>319</v>
      </c>
      <c r="B80" s="307" t="s">
        <v>320</v>
      </c>
      <c r="C80" s="308"/>
      <c r="D80" s="113">
        <v>4.9745394028743797E-3</v>
      </c>
      <c r="E80" s="115">
        <v>11</v>
      </c>
      <c r="F80" s="114">
        <v>14</v>
      </c>
      <c r="G80" s="114">
        <v>14</v>
      </c>
      <c r="H80" s="114">
        <v>13</v>
      </c>
      <c r="I80" s="140">
        <v>13</v>
      </c>
      <c r="J80" s="115">
        <v>-2</v>
      </c>
      <c r="K80" s="116">
        <v>-15.384615384615385</v>
      </c>
    </row>
    <row r="81" spans="1:11" ht="14.1" customHeight="1" x14ac:dyDescent="0.2">
      <c r="A81" s="310" t="s">
        <v>321</v>
      </c>
      <c r="B81" s="311" t="s">
        <v>224</v>
      </c>
      <c r="C81" s="312"/>
      <c r="D81" s="125">
        <v>0.69598328554760636</v>
      </c>
      <c r="E81" s="143">
        <v>1539</v>
      </c>
      <c r="F81" s="144">
        <v>1557</v>
      </c>
      <c r="G81" s="144">
        <v>1579</v>
      </c>
      <c r="H81" s="144">
        <v>1540</v>
      </c>
      <c r="I81" s="145">
        <v>1576</v>
      </c>
      <c r="J81" s="143">
        <v>-37</v>
      </c>
      <c r="K81" s="146">
        <v>-2.3477157360406093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60754</v>
      </c>
      <c r="E12" s="114">
        <v>63107</v>
      </c>
      <c r="F12" s="114">
        <v>63454</v>
      </c>
      <c r="G12" s="114">
        <v>63707</v>
      </c>
      <c r="H12" s="140">
        <v>62925</v>
      </c>
      <c r="I12" s="115">
        <v>-2171</v>
      </c>
      <c r="J12" s="116">
        <v>-3.4501390544298767</v>
      </c>
      <c r="K12"/>
      <c r="L12"/>
      <c r="M12"/>
      <c r="N12"/>
      <c r="O12"/>
      <c r="P12"/>
    </row>
    <row r="13" spans="1:16" s="110" customFormat="1" ht="14.45" customHeight="1" x14ac:dyDescent="0.2">
      <c r="A13" s="120" t="s">
        <v>105</v>
      </c>
      <c r="B13" s="119" t="s">
        <v>106</v>
      </c>
      <c r="C13" s="113">
        <v>39.620436514468182</v>
      </c>
      <c r="D13" s="115">
        <v>24071</v>
      </c>
      <c r="E13" s="114">
        <v>24828</v>
      </c>
      <c r="F13" s="114">
        <v>24940</v>
      </c>
      <c r="G13" s="114">
        <v>24872</v>
      </c>
      <c r="H13" s="140">
        <v>24470</v>
      </c>
      <c r="I13" s="115">
        <v>-399</v>
      </c>
      <c r="J13" s="116">
        <v>-1.6305680425010216</v>
      </c>
      <c r="K13"/>
      <c r="L13"/>
      <c r="M13"/>
      <c r="N13"/>
      <c r="O13"/>
      <c r="P13"/>
    </row>
    <row r="14" spans="1:16" s="110" customFormat="1" ht="14.45" customHeight="1" x14ac:dyDescent="0.2">
      <c r="A14" s="120"/>
      <c r="B14" s="119" t="s">
        <v>107</v>
      </c>
      <c r="C14" s="113">
        <v>60.379563485531818</v>
      </c>
      <c r="D14" s="115">
        <v>36683</v>
      </c>
      <c r="E14" s="114">
        <v>38279</v>
      </c>
      <c r="F14" s="114">
        <v>38514</v>
      </c>
      <c r="G14" s="114">
        <v>38835</v>
      </c>
      <c r="H14" s="140">
        <v>38455</v>
      </c>
      <c r="I14" s="115">
        <v>-1772</v>
      </c>
      <c r="J14" s="116">
        <v>-4.6079833571707187</v>
      </c>
      <c r="K14"/>
      <c r="L14"/>
      <c r="M14"/>
      <c r="N14"/>
      <c r="O14"/>
      <c r="P14"/>
    </row>
    <row r="15" spans="1:16" s="110" customFormat="1" ht="14.45" customHeight="1" x14ac:dyDescent="0.2">
      <c r="A15" s="118" t="s">
        <v>105</v>
      </c>
      <c r="B15" s="121" t="s">
        <v>108</v>
      </c>
      <c r="C15" s="113">
        <v>17.588965335615761</v>
      </c>
      <c r="D15" s="115">
        <v>10686</v>
      </c>
      <c r="E15" s="114">
        <v>11359</v>
      </c>
      <c r="F15" s="114">
        <v>11420</v>
      </c>
      <c r="G15" s="114">
        <v>11626</v>
      </c>
      <c r="H15" s="140">
        <v>11072</v>
      </c>
      <c r="I15" s="115">
        <v>-386</v>
      </c>
      <c r="J15" s="116">
        <v>-3.4862716763005781</v>
      </c>
      <c r="K15"/>
      <c r="L15"/>
      <c r="M15"/>
      <c r="N15"/>
      <c r="O15"/>
      <c r="P15"/>
    </row>
    <row r="16" spans="1:16" s="110" customFormat="1" ht="14.45" customHeight="1" x14ac:dyDescent="0.2">
      <c r="A16" s="118"/>
      <c r="B16" s="121" t="s">
        <v>109</v>
      </c>
      <c r="C16" s="113">
        <v>46.42163478947888</v>
      </c>
      <c r="D16" s="115">
        <v>28203</v>
      </c>
      <c r="E16" s="114">
        <v>29463</v>
      </c>
      <c r="F16" s="114">
        <v>29776</v>
      </c>
      <c r="G16" s="114">
        <v>29932</v>
      </c>
      <c r="H16" s="140">
        <v>30039</v>
      </c>
      <c r="I16" s="115">
        <v>-1836</v>
      </c>
      <c r="J16" s="116">
        <v>-6.1120543293718166</v>
      </c>
      <c r="K16"/>
      <c r="L16"/>
      <c r="M16"/>
      <c r="N16"/>
      <c r="O16"/>
      <c r="P16"/>
    </row>
    <row r="17" spans="1:16" s="110" customFormat="1" ht="14.45" customHeight="1" x14ac:dyDescent="0.2">
      <c r="A17" s="118"/>
      <c r="B17" s="121" t="s">
        <v>110</v>
      </c>
      <c r="C17" s="113">
        <v>20.146821608453763</v>
      </c>
      <c r="D17" s="115">
        <v>12240</v>
      </c>
      <c r="E17" s="114">
        <v>12506</v>
      </c>
      <c r="F17" s="114">
        <v>12553</v>
      </c>
      <c r="G17" s="114">
        <v>12608</v>
      </c>
      <c r="H17" s="140">
        <v>12417</v>
      </c>
      <c r="I17" s="115">
        <v>-177</v>
      </c>
      <c r="J17" s="116">
        <v>-1.4254650881855522</v>
      </c>
      <c r="K17"/>
      <c r="L17"/>
      <c r="M17"/>
      <c r="N17"/>
      <c r="O17"/>
      <c r="P17"/>
    </row>
    <row r="18" spans="1:16" s="110" customFormat="1" ht="14.45" customHeight="1" x14ac:dyDescent="0.2">
      <c r="A18" s="120"/>
      <c r="B18" s="121" t="s">
        <v>111</v>
      </c>
      <c r="C18" s="113">
        <v>15.842578266451591</v>
      </c>
      <c r="D18" s="115">
        <v>9625</v>
      </c>
      <c r="E18" s="114">
        <v>9779</v>
      </c>
      <c r="F18" s="114">
        <v>9705</v>
      </c>
      <c r="G18" s="114">
        <v>9541</v>
      </c>
      <c r="H18" s="140">
        <v>9397</v>
      </c>
      <c r="I18" s="115">
        <v>228</v>
      </c>
      <c r="J18" s="116">
        <v>2.4263062679578589</v>
      </c>
      <c r="K18"/>
      <c r="L18"/>
      <c r="M18"/>
      <c r="N18"/>
      <c r="O18"/>
      <c r="P18"/>
    </row>
    <row r="19" spans="1:16" s="110" customFormat="1" ht="14.45" customHeight="1" x14ac:dyDescent="0.2">
      <c r="A19" s="120"/>
      <c r="B19" s="121" t="s">
        <v>112</v>
      </c>
      <c r="C19" s="113">
        <v>1.6805477828620339</v>
      </c>
      <c r="D19" s="115">
        <v>1021</v>
      </c>
      <c r="E19" s="114">
        <v>1028</v>
      </c>
      <c r="F19" s="114">
        <v>994</v>
      </c>
      <c r="G19" s="114">
        <v>824</v>
      </c>
      <c r="H19" s="140">
        <v>813</v>
      </c>
      <c r="I19" s="115">
        <v>208</v>
      </c>
      <c r="J19" s="116">
        <v>25.584255842558427</v>
      </c>
      <c r="K19"/>
      <c r="L19"/>
      <c r="M19"/>
      <c r="N19"/>
      <c r="O19"/>
      <c r="P19"/>
    </row>
    <row r="20" spans="1:16" s="110" customFormat="1" ht="14.45" customHeight="1" x14ac:dyDescent="0.2">
      <c r="A20" s="120" t="s">
        <v>113</v>
      </c>
      <c r="B20" s="119" t="s">
        <v>116</v>
      </c>
      <c r="C20" s="113">
        <v>91.501794120551736</v>
      </c>
      <c r="D20" s="115">
        <v>55591</v>
      </c>
      <c r="E20" s="114">
        <v>57783</v>
      </c>
      <c r="F20" s="114">
        <v>58139</v>
      </c>
      <c r="G20" s="114">
        <v>58355</v>
      </c>
      <c r="H20" s="140">
        <v>57600</v>
      </c>
      <c r="I20" s="115">
        <v>-2009</v>
      </c>
      <c r="J20" s="116">
        <v>-3.4878472222222223</v>
      </c>
      <c r="K20"/>
      <c r="L20"/>
      <c r="M20"/>
      <c r="N20"/>
      <c r="O20"/>
      <c r="P20"/>
    </row>
    <row r="21" spans="1:16" s="110" customFormat="1" ht="14.45" customHeight="1" x14ac:dyDescent="0.2">
      <c r="A21" s="123"/>
      <c r="B21" s="124" t="s">
        <v>117</v>
      </c>
      <c r="C21" s="125">
        <v>8.3582973960562263</v>
      </c>
      <c r="D21" s="143">
        <v>5078</v>
      </c>
      <c r="E21" s="144">
        <v>5229</v>
      </c>
      <c r="F21" s="144">
        <v>5222</v>
      </c>
      <c r="G21" s="144">
        <v>5254</v>
      </c>
      <c r="H21" s="145">
        <v>5233</v>
      </c>
      <c r="I21" s="143">
        <v>-155</v>
      </c>
      <c r="J21" s="146">
        <v>-2.9619721001337664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62807</v>
      </c>
      <c r="E56" s="114">
        <v>65204</v>
      </c>
      <c r="F56" s="114">
        <v>65569</v>
      </c>
      <c r="G56" s="114">
        <v>65910</v>
      </c>
      <c r="H56" s="140">
        <v>64947</v>
      </c>
      <c r="I56" s="115">
        <v>-2140</v>
      </c>
      <c r="J56" s="116">
        <v>-3.29499438003295</v>
      </c>
      <c r="K56"/>
      <c r="L56"/>
      <c r="M56"/>
      <c r="N56"/>
      <c r="O56"/>
      <c r="P56"/>
    </row>
    <row r="57" spans="1:16" s="110" customFormat="1" ht="14.45" customHeight="1" x14ac:dyDescent="0.2">
      <c r="A57" s="120" t="s">
        <v>105</v>
      </c>
      <c r="B57" s="119" t="s">
        <v>106</v>
      </c>
      <c r="C57" s="113">
        <v>40.192972120941931</v>
      </c>
      <c r="D57" s="115">
        <v>25244</v>
      </c>
      <c r="E57" s="114">
        <v>26024</v>
      </c>
      <c r="F57" s="114">
        <v>26138</v>
      </c>
      <c r="G57" s="114">
        <v>26109</v>
      </c>
      <c r="H57" s="140">
        <v>25638</v>
      </c>
      <c r="I57" s="115">
        <v>-394</v>
      </c>
      <c r="J57" s="116">
        <v>-1.5367813401981434</v>
      </c>
    </row>
    <row r="58" spans="1:16" s="110" customFormat="1" ht="14.45" customHeight="1" x14ac:dyDescent="0.2">
      <c r="A58" s="120"/>
      <c r="B58" s="119" t="s">
        <v>107</v>
      </c>
      <c r="C58" s="113">
        <v>59.807027879058069</v>
      </c>
      <c r="D58" s="115">
        <v>37563</v>
      </c>
      <c r="E58" s="114">
        <v>39180</v>
      </c>
      <c r="F58" s="114">
        <v>39431</v>
      </c>
      <c r="G58" s="114">
        <v>39801</v>
      </c>
      <c r="H58" s="140">
        <v>39309</v>
      </c>
      <c r="I58" s="115">
        <v>-1746</v>
      </c>
      <c r="J58" s="116">
        <v>-4.4417309013203079</v>
      </c>
    </row>
    <row r="59" spans="1:16" s="110" customFormat="1" ht="14.45" customHeight="1" x14ac:dyDescent="0.2">
      <c r="A59" s="118" t="s">
        <v>105</v>
      </c>
      <c r="B59" s="121" t="s">
        <v>108</v>
      </c>
      <c r="C59" s="113">
        <v>17.348384734185679</v>
      </c>
      <c r="D59" s="115">
        <v>10896</v>
      </c>
      <c r="E59" s="114">
        <v>11613</v>
      </c>
      <c r="F59" s="114">
        <v>11676</v>
      </c>
      <c r="G59" s="114">
        <v>11927</v>
      </c>
      <c r="H59" s="140">
        <v>11260</v>
      </c>
      <c r="I59" s="115">
        <v>-364</v>
      </c>
      <c r="J59" s="116">
        <v>-3.2326820603907636</v>
      </c>
    </row>
    <row r="60" spans="1:16" s="110" customFormat="1" ht="14.45" customHeight="1" x14ac:dyDescent="0.2">
      <c r="A60" s="118"/>
      <c r="B60" s="121" t="s">
        <v>109</v>
      </c>
      <c r="C60" s="113">
        <v>46.755934848026492</v>
      </c>
      <c r="D60" s="115">
        <v>29366</v>
      </c>
      <c r="E60" s="114">
        <v>30631</v>
      </c>
      <c r="F60" s="114">
        <v>30925</v>
      </c>
      <c r="G60" s="114">
        <v>31107</v>
      </c>
      <c r="H60" s="140">
        <v>31133</v>
      </c>
      <c r="I60" s="115">
        <v>-1767</v>
      </c>
      <c r="J60" s="116">
        <v>-5.6756496322230428</v>
      </c>
    </row>
    <row r="61" spans="1:16" s="110" customFormat="1" ht="14.45" customHeight="1" x14ac:dyDescent="0.2">
      <c r="A61" s="118"/>
      <c r="B61" s="121" t="s">
        <v>110</v>
      </c>
      <c r="C61" s="113">
        <v>20.117184390274968</v>
      </c>
      <c r="D61" s="115">
        <v>12635</v>
      </c>
      <c r="E61" s="114">
        <v>12911</v>
      </c>
      <c r="F61" s="114">
        <v>12975</v>
      </c>
      <c r="G61" s="114">
        <v>13032</v>
      </c>
      <c r="H61" s="140">
        <v>12870</v>
      </c>
      <c r="I61" s="115">
        <v>-235</v>
      </c>
      <c r="J61" s="116">
        <v>-1.8259518259518259</v>
      </c>
    </row>
    <row r="62" spans="1:16" s="110" customFormat="1" ht="14.45" customHeight="1" x14ac:dyDescent="0.2">
      <c r="A62" s="120"/>
      <c r="B62" s="121" t="s">
        <v>111</v>
      </c>
      <c r="C62" s="113">
        <v>15.778496027512857</v>
      </c>
      <c r="D62" s="115">
        <v>9910</v>
      </c>
      <c r="E62" s="114">
        <v>10049</v>
      </c>
      <c r="F62" s="114">
        <v>9993</v>
      </c>
      <c r="G62" s="114">
        <v>9844</v>
      </c>
      <c r="H62" s="140">
        <v>9684</v>
      </c>
      <c r="I62" s="115">
        <v>226</v>
      </c>
      <c r="J62" s="116">
        <v>2.3337463857909952</v>
      </c>
    </row>
    <row r="63" spans="1:16" s="110" customFormat="1" ht="14.45" customHeight="1" x14ac:dyDescent="0.2">
      <c r="A63" s="120"/>
      <c r="B63" s="121" t="s">
        <v>112</v>
      </c>
      <c r="C63" s="113">
        <v>1.6128775454965212</v>
      </c>
      <c r="D63" s="115">
        <v>1013</v>
      </c>
      <c r="E63" s="114">
        <v>1044</v>
      </c>
      <c r="F63" s="114">
        <v>1030</v>
      </c>
      <c r="G63" s="114">
        <v>854</v>
      </c>
      <c r="H63" s="140">
        <v>820</v>
      </c>
      <c r="I63" s="115">
        <v>193</v>
      </c>
      <c r="J63" s="116">
        <v>23.536585365853657</v>
      </c>
    </row>
    <row r="64" spans="1:16" s="110" customFormat="1" ht="14.45" customHeight="1" x14ac:dyDescent="0.2">
      <c r="A64" s="120" t="s">
        <v>113</v>
      </c>
      <c r="B64" s="119" t="s">
        <v>116</v>
      </c>
      <c r="C64" s="113">
        <v>91.752511662712749</v>
      </c>
      <c r="D64" s="115">
        <v>57627</v>
      </c>
      <c r="E64" s="114">
        <v>59880</v>
      </c>
      <c r="F64" s="114">
        <v>60239</v>
      </c>
      <c r="G64" s="114">
        <v>60610</v>
      </c>
      <c r="H64" s="140">
        <v>59736</v>
      </c>
      <c r="I64" s="115">
        <v>-2109</v>
      </c>
      <c r="J64" s="116">
        <v>-3.5305343511450382</v>
      </c>
    </row>
    <row r="65" spans="1:10" s="110" customFormat="1" ht="14.45" customHeight="1" x14ac:dyDescent="0.2">
      <c r="A65" s="123"/>
      <c r="B65" s="124" t="s">
        <v>117</v>
      </c>
      <c r="C65" s="125">
        <v>8.1010078494435334</v>
      </c>
      <c r="D65" s="143">
        <v>5088</v>
      </c>
      <c r="E65" s="144">
        <v>5223</v>
      </c>
      <c r="F65" s="144">
        <v>5232</v>
      </c>
      <c r="G65" s="144">
        <v>5203</v>
      </c>
      <c r="H65" s="145">
        <v>5119</v>
      </c>
      <c r="I65" s="143">
        <v>-31</v>
      </c>
      <c r="J65" s="146">
        <v>-0.60558702871654624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60754</v>
      </c>
      <c r="G11" s="114">
        <v>63107</v>
      </c>
      <c r="H11" s="114">
        <v>63454</v>
      </c>
      <c r="I11" s="114">
        <v>63707</v>
      </c>
      <c r="J11" s="140">
        <v>62925</v>
      </c>
      <c r="K11" s="114">
        <v>-2171</v>
      </c>
      <c r="L11" s="116">
        <v>-3.4501390544298767</v>
      </c>
    </row>
    <row r="12" spans="1:17" s="110" customFormat="1" ht="24" customHeight="1" x14ac:dyDescent="0.2">
      <c r="A12" s="604" t="s">
        <v>185</v>
      </c>
      <c r="B12" s="605"/>
      <c r="C12" s="605"/>
      <c r="D12" s="606"/>
      <c r="E12" s="113">
        <v>39.620436514468182</v>
      </c>
      <c r="F12" s="115">
        <v>24071</v>
      </c>
      <c r="G12" s="114">
        <v>24828</v>
      </c>
      <c r="H12" s="114">
        <v>24940</v>
      </c>
      <c r="I12" s="114">
        <v>24872</v>
      </c>
      <c r="J12" s="140">
        <v>24470</v>
      </c>
      <c r="K12" s="114">
        <v>-399</v>
      </c>
      <c r="L12" s="116">
        <v>-1.6305680425010216</v>
      </c>
    </row>
    <row r="13" spans="1:17" s="110" customFormat="1" ht="15" customHeight="1" x14ac:dyDescent="0.2">
      <c r="A13" s="120"/>
      <c r="B13" s="612" t="s">
        <v>107</v>
      </c>
      <c r="C13" s="612"/>
      <c r="E13" s="113">
        <v>60.379563485531818</v>
      </c>
      <c r="F13" s="115">
        <v>36683</v>
      </c>
      <c r="G13" s="114">
        <v>38279</v>
      </c>
      <c r="H13" s="114">
        <v>38514</v>
      </c>
      <c r="I13" s="114">
        <v>38835</v>
      </c>
      <c r="J13" s="140">
        <v>38455</v>
      </c>
      <c r="K13" s="114">
        <v>-1772</v>
      </c>
      <c r="L13" s="116">
        <v>-4.6079833571707187</v>
      </c>
    </row>
    <row r="14" spans="1:17" s="110" customFormat="1" ht="22.5" customHeight="1" x14ac:dyDescent="0.2">
      <c r="A14" s="604" t="s">
        <v>186</v>
      </c>
      <c r="B14" s="605"/>
      <c r="C14" s="605"/>
      <c r="D14" s="606"/>
      <c r="E14" s="113">
        <v>17.588965335615761</v>
      </c>
      <c r="F14" s="115">
        <v>10686</v>
      </c>
      <c r="G14" s="114">
        <v>11359</v>
      </c>
      <c r="H14" s="114">
        <v>11420</v>
      </c>
      <c r="I14" s="114">
        <v>11626</v>
      </c>
      <c r="J14" s="140">
        <v>11072</v>
      </c>
      <c r="K14" s="114">
        <v>-386</v>
      </c>
      <c r="L14" s="116">
        <v>-3.4862716763005781</v>
      </c>
    </row>
    <row r="15" spans="1:17" s="110" customFormat="1" ht="15" customHeight="1" x14ac:dyDescent="0.2">
      <c r="A15" s="120"/>
      <c r="B15" s="119"/>
      <c r="C15" s="258" t="s">
        <v>106</v>
      </c>
      <c r="E15" s="113">
        <v>46.181920269511508</v>
      </c>
      <c r="F15" s="115">
        <v>4935</v>
      </c>
      <c r="G15" s="114">
        <v>5141</v>
      </c>
      <c r="H15" s="114">
        <v>5094</v>
      </c>
      <c r="I15" s="114">
        <v>5188</v>
      </c>
      <c r="J15" s="140">
        <v>4976</v>
      </c>
      <c r="K15" s="114">
        <v>-41</v>
      </c>
      <c r="L15" s="116">
        <v>-0.82395498392282962</v>
      </c>
    </row>
    <row r="16" spans="1:17" s="110" customFormat="1" ht="15" customHeight="1" x14ac:dyDescent="0.2">
      <c r="A16" s="120"/>
      <c r="B16" s="119"/>
      <c r="C16" s="258" t="s">
        <v>107</v>
      </c>
      <c r="E16" s="113">
        <v>53.818079730488492</v>
      </c>
      <c r="F16" s="115">
        <v>5751</v>
      </c>
      <c r="G16" s="114">
        <v>6218</v>
      </c>
      <c r="H16" s="114">
        <v>6326</v>
      </c>
      <c r="I16" s="114">
        <v>6438</v>
      </c>
      <c r="J16" s="140">
        <v>6096</v>
      </c>
      <c r="K16" s="114">
        <v>-345</v>
      </c>
      <c r="L16" s="116">
        <v>-5.659448818897638</v>
      </c>
    </row>
    <row r="17" spans="1:12" s="110" customFormat="1" ht="15" customHeight="1" x14ac:dyDescent="0.2">
      <c r="A17" s="120"/>
      <c r="B17" s="121" t="s">
        <v>109</v>
      </c>
      <c r="C17" s="258"/>
      <c r="E17" s="113">
        <v>46.42163478947888</v>
      </c>
      <c r="F17" s="115">
        <v>28203</v>
      </c>
      <c r="G17" s="114">
        <v>29463</v>
      </c>
      <c r="H17" s="114">
        <v>29776</v>
      </c>
      <c r="I17" s="114">
        <v>29932</v>
      </c>
      <c r="J17" s="140">
        <v>30039</v>
      </c>
      <c r="K17" s="114">
        <v>-1836</v>
      </c>
      <c r="L17" s="116">
        <v>-6.1120543293718166</v>
      </c>
    </row>
    <row r="18" spans="1:12" s="110" customFormat="1" ht="15" customHeight="1" x14ac:dyDescent="0.2">
      <c r="A18" s="120"/>
      <c r="B18" s="119"/>
      <c r="C18" s="258" t="s">
        <v>106</v>
      </c>
      <c r="E18" s="113">
        <v>34.694890614473636</v>
      </c>
      <c r="F18" s="115">
        <v>9785</v>
      </c>
      <c r="G18" s="114">
        <v>10200</v>
      </c>
      <c r="H18" s="114">
        <v>10284</v>
      </c>
      <c r="I18" s="114">
        <v>10213</v>
      </c>
      <c r="J18" s="140">
        <v>10210</v>
      </c>
      <c r="K18" s="114">
        <v>-425</v>
      </c>
      <c r="L18" s="116">
        <v>-4.16258570029383</v>
      </c>
    </row>
    <row r="19" spans="1:12" s="110" customFormat="1" ht="15" customHeight="1" x14ac:dyDescent="0.2">
      <c r="A19" s="120"/>
      <c r="B19" s="119"/>
      <c r="C19" s="258" t="s">
        <v>107</v>
      </c>
      <c r="E19" s="113">
        <v>65.305109385526364</v>
      </c>
      <c r="F19" s="115">
        <v>18418</v>
      </c>
      <c r="G19" s="114">
        <v>19263</v>
      </c>
      <c r="H19" s="114">
        <v>19492</v>
      </c>
      <c r="I19" s="114">
        <v>19719</v>
      </c>
      <c r="J19" s="140">
        <v>19829</v>
      </c>
      <c r="K19" s="114">
        <v>-1411</v>
      </c>
      <c r="L19" s="116">
        <v>-7.1158404357254526</v>
      </c>
    </row>
    <row r="20" spans="1:12" s="110" customFormat="1" ht="15" customHeight="1" x14ac:dyDescent="0.2">
      <c r="A20" s="120"/>
      <c r="B20" s="121" t="s">
        <v>110</v>
      </c>
      <c r="C20" s="258"/>
      <c r="E20" s="113">
        <v>20.146821608453763</v>
      </c>
      <c r="F20" s="115">
        <v>12240</v>
      </c>
      <c r="G20" s="114">
        <v>12506</v>
      </c>
      <c r="H20" s="114">
        <v>12553</v>
      </c>
      <c r="I20" s="114">
        <v>12608</v>
      </c>
      <c r="J20" s="140">
        <v>12417</v>
      </c>
      <c r="K20" s="114">
        <v>-177</v>
      </c>
      <c r="L20" s="116">
        <v>-1.4254650881855522</v>
      </c>
    </row>
    <row r="21" spans="1:12" s="110" customFormat="1" ht="15" customHeight="1" x14ac:dyDescent="0.2">
      <c r="A21" s="120"/>
      <c r="B21" s="119"/>
      <c r="C21" s="258" t="s">
        <v>106</v>
      </c>
      <c r="E21" s="113">
        <v>32.875816993464049</v>
      </c>
      <c r="F21" s="115">
        <v>4024</v>
      </c>
      <c r="G21" s="114">
        <v>4086</v>
      </c>
      <c r="H21" s="114">
        <v>4150</v>
      </c>
      <c r="I21" s="114">
        <v>4169</v>
      </c>
      <c r="J21" s="140">
        <v>4063</v>
      </c>
      <c r="K21" s="114">
        <v>-39</v>
      </c>
      <c r="L21" s="116">
        <v>-0.95988186069406845</v>
      </c>
    </row>
    <row r="22" spans="1:12" s="110" customFormat="1" ht="15" customHeight="1" x14ac:dyDescent="0.2">
      <c r="A22" s="120"/>
      <c r="B22" s="119"/>
      <c r="C22" s="258" t="s">
        <v>107</v>
      </c>
      <c r="E22" s="113">
        <v>67.124183006535944</v>
      </c>
      <c r="F22" s="115">
        <v>8216</v>
      </c>
      <c r="G22" s="114">
        <v>8420</v>
      </c>
      <c r="H22" s="114">
        <v>8403</v>
      </c>
      <c r="I22" s="114">
        <v>8439</v>
      </c>
      <c r="J22" s="140">
        <v>8354</v>
      </c>
      <c r="K22" s="114">
        <v>-138</v>
      </c>
      <c r="L22" s="116">
        <v>-1.6519032798659326</v>
      </c>
    </row>
    <row r="23" spans="1:12" s="110" customFormat="1" ht="15" customHeight="1" x14ac:dyDescent="0.2">
      <c r="A23" s="120"/>
      <c r="B23" s="121" t="s">
        <v>111</v>
      </c>
      <c r="C23" s="258"/>
      <c r="E23" s="113">
        <v>15.842578266451591</v>
      </c>
      <c r="F23" s="115">
        <v>9625</v>
      </c>
      <c r="G23" s="114">
        <v>9779</v>
      </c>
      <c r="H23" s="114">
        <v>9705</v>
      </c>
      <c r="I23" s="114">
        <v>9541</v>
      </c>
      <c r="J23" s="140">
        <v>9397</v>
      </c>
      <c r="K23" s="114">
        <v>228</v>
      </c>
      <c r="L23" s="116">
        <v>2.4263062679578589</v>
      </c>
    </row>
    <row r="24" spans="1:12" s="110" customFormat="1" ht="15" customHeight="1" x14ac:dyDescent="0.2">
      <c r="A24" s="120"/>
      <c r="B24" s="119"/>
      <c r="C24" s="258" t="s">
        <v>106</v>
      </c>
      <c r="E24" s="113">
        <v>55.345454545454544</v>
      </c>
      <c r="F24" s="115">
        <v>5327</v>
      </c>
      <c r="G24" s="114">
        <v>5401</v>
      </c>
      <c r="H24" s="114">
        <v>5412</v>
      </c>
      <c r="I24" s="114">
        <v>5302</v>
      </c>
      <c r="J24" s="140">
        <v>5221</v>
      </c>
      <c r="K24" s="114">
        <v>106</v>
      </c>
      <c r="L24" s="116">
        <v>2.0302624018387281</v>
      </c>
    </row>
    <row r="25" spans="1:12" s="110" customFormat="1" ht="15" customHeight="1" x14ac:dyDescent="0.2">
      <c r="A25" s="120"/>
      <c r="B25" s="119"/>
      <c r="C25" s="258" t="s">
        <v>107</v>
      </c>
      <c r="E25" s="113">
        <v>44.654545454545456</v>
      </c>
      <c r="F25" s="115">
        <v>4298</v>
      </c>
      <c r="G25" s="114">
        <v>4378</v>
      </c>
      <c r="H25" s="114">
        <v>4293</v>
      </c>
      <c r="I25" s="114">
        <v>4239</v>
      </c>
      <c r="J25" s="140">
        <v>4176</v>
      </c>
      <c r="K25" s="114">
        <v>122</v>
      </c>
      <c r="L25" s="116">
        <v>2.921455938697318</v>
      </c>
    </row>
    <row r="26" spans="1:12" s="110" customFormat="1" ht="15" customHeight="1" x14ac:dyDescent="0.2">
      <c r="A26" s="120"/>
      <c r="C26" s="121" t="s">
        <v>187</v>
      </c>
      <c r="D26" s="110" t="s">
        <v>188</v>
      </c>
      <c r="E26" s="113">
        <v>1.6805477828620339</v>
      </c>
      <c r="F26" s="115">
        <v>1021</v>
      </c>
      <c r="G26" s="114">
        <v>1028</v>
      </c>
      <c r="H26" s="114">
        <v>994</v>
      </c>
      <c r="I26" s="114">
        <v>824</v>
      </c>
      <c r="J26" s="140">
        <v>813</v>
      </c>
      <c r="K26" s="114">
        <v>208</v>
      </c>
      <c r="L26" s="116">
        <v>25.584255842558427</v>
      </c>
    </row>
    <row r="27" spans="1:12" s="110" customFormat="1" ht="15" customHeight="1" x14ac:dyDescent="0.2">
      <c r="A27" s="120"/>
      <c r="B27" s="119"/>
      <c r="D27" s="259" t="s">
        <v>106</v>
      </c>
      <c r="E27" s="113">
        <v>48.873653281096963</v>
      </c>
      <c r="F27" s="115">
        <v>499</v>
      </c>
      <c r="G27" s="114">
        <v>492</v>
      </c>
      <c r="H27" s="114">
        <v>511</v>
      </c>
      <c r="I27" s="114">
        <v>415</v>
      </c>
      <c r="J27" s="140">
        <v>418</v>
      </c>
      <c r="K27" s="114">
        <v>81</v>
      </c>
      <c r="L27" s="116">
        <v>19.37799043062201</v>
      </c>
    </row>
    <row r="28" spans="1:12" s="110" customFormat="1" ht="15" customHeight="1" x14ac:dyDescent="0.2">
      <c r="A28" s="120"/>
      <c r="B28" s="119"/>
      <c r="D28" s="259" t="s">
        <v>107</v>
      </c>
      <c r="E28" s="113">
        <v>51.126346718903037</v>
      </c>
      <c r="F28" s="115">
        <v>522</v>
      </c>
      <c r="G28" s="114">
        <v>536</v>
      </c>
      <c r="H28" s="114">
        <v>483</v>
      </c>
      <c r="I28" s="114">
        <v>409</v>
      </c>
      <c r="J28" s="140">
        <v>395</v>
      </c>
      <c r="K28" s="114">
        <v>127</v>
      </c>
      <c r="L28" s="116">
        <v>32.151898734177216</v>
      </c>
    </row>
    <row r="29" spans="1:12" s="110" customFormat="1" ht="24" customHeight="1" x14ac:dyDescent="0.2">
      <c r="A29" s="604" t="s">
        <v>189</v>
      </c>
      <c r="B29" s="605"/>
      <c r="C29" s="605"/>
      <c r="D29" s="606"/>
      <c r="E29" s="113">
        <v>91.501794120551736</v>
      </c>
      <c r="F29" s="115">
        <v>55591</v>
      </c>
      <c r="G29" s="114">
        <v>57783</v>
      </c>
      <c r="H29" s="114">
        <v>58139</v>
      </c>
      <c r="I29" s="114">
        <v>58355</v>
      </c>
      <c r="J29" s="140">
        <v>57600</v>
      </c>
      <c r="K29" s="114">
        <v>-2009</v>
      </c>
      <c r="L29" s="116">
        <v>-3.4878472222222223</v>
      </c>
    </row>
    <row r="30" spans="1:12" s="110" customFormat="1" ht="15" customHeight="1" x14ac:dyDescent="0.2">
      <c r="A30" s="120"/>
      <c r="B30" s="119"/>
      <c r="C30" s="258" t="s">
        <v>106</v>
      </c>
      <c r="E30" s="113">
        <v>39.796010145527156</v>
      </c>
      <c r="F30" s="115">
        <v>22123</v>
      </c>
      <c r="G30" s="114">
        <v>22813</v>
      </c>
      <c r="H30" s="114">
        <v>22902</v>
      </c>
      <c r="I30" s="114">
        <v>22857</v>
      </c>
      <c r="J30" s="140">
        <v>22516</v>
      </c>
      <c r="K30" s="114">
        <v>-393</v>
      </c>
      <c r="L30" s="116">
        <v>-1.745425475217623</v>
      </c>
    </row>
    <row r="31" spans="1:12" s="110" customFormat="1" ht="15" customHeight="1" x14ac:dyDescent="0.2">
      <c r="A31" s="120"/>
      <c r="B31" s="119"/>
      <c r="C31" s="258" t="s">
        <v>107</v>
      </c>
      <c r="E31" s="113">
        <v>60.203989854472844</v>
      </c>
      <c r="F31" s="115">
        <v>33468</v>
      </c>
      <c r="G31" s="114">
        <v>34970</v>
      </c>
      <c r="H31" s="114">
        <v>35237</v>
      </c>
      <c r="I31" s="114">
        <v>35498</v>
      </c>
      <c r="J31" s="140">
        <v>35084</v>
      </c>
      <c r="K31" s="114">
        <v>-1616</v>
      </c>
      <c r="L31" s="116">
        <v>-4.606088245354008</v>
      </c>
    </row>
    <row r="32" spans="1:12" s="110" customFormat="1" ht="15" customHeight="1" x14ac:dyDescent="0.2">
      <c r="A32" s="120"/>
      <c r="B32" s="119" t="s">
        <v>117</v>
      </c>
      <c r="C32" s="258"/>
      <c r="E32" s="113">
        <v>8.3582973960562263</v>
      </c>
      <c r="F32" s="114">
        <v>5078</v>
      </c>
      <c r="G32" s="114">
        <v>5229</v>
      </c>
      <c r="H32" s="114">
        <v>5222</v>
      </c>
      <c r="I32" s="114">
        <v>5254</v>
      </c>
      <c r="J32" s="140">
        <v>5233</v>
      </c>
      <c r="K32" s="114">
        <v>-155</v>
      </c>
      <c r="L32" s="116">
        <v>-2.9619721001337664</v>
      </c>
    </row>
    <row r="33" spans="1:12" s="110" customFormat="1" ht="15" customHeight="1" x14ac:dyDescent="0.2">
      <c r="A33" s="120"/>
      <c r="B33" s="119"/>
      <c r="C33" s="258" t="s">
        <v>106</v>
      </c>
      <c r="E33" s="113">
        <v>37.751083103584087</v>
      </c>
      <c r="F33" s="114">
        <v>1917</v>
      </c>
      <c r="G33" s="114">
        <v>1986</v>
      </c>
      <c r="H33" s="114">
        <v>2007</v>
      </c>
      <c r="I33" s="114">
        <v>1983</v>
      </c>
      <c r="J33" s="140">
        <v>1923</v>
      </c>
      <c r="K33" s="114">
        <v>-6</v>
      </c>
      <c r="L33" s="116">
        <v>-0.31201248049921998</v>
      </c>
    </row>
    <row r="34" spans="1:12" s="110" customFormat="1" ht="15" customHeight="1" x14ac:dyDescent="0.2">
      <c r="A34" s="120"/>
      <c r="B34" s="119"/>
      <c r="C34" s="258" t="s">
        <v>107</v>
      </c>
      <c r="E34" s="113">
        <v>62.248916896415913</v>
      </c>
      <c r="F34" s="114">
        <v>3161</v>
      </c>
      <c r="G34" s="114">
        <v>3243</v>
      </c>
      <c r="H34" s="114">
        <v>3215</v>
      </c>
      <c r="I34" s="114">
        <v>3271</v>
      </c>
      <c r="J34" s="140">
        <v>3310</v>
      </c>
      <c r="K34" s="114">
        <v>-149</v>
      </c>
      <c r="L34" s="116">
        <v>-4.5015105740181269</v>
      </c>
    </row>
    <row r="35" spans="1:12" s="110" customFormat="1" ht="24" customHeight="1" x14ac:dyDescent="0.2">
      <c r="A35" s="604" t="s">
        <v>192</v>
      </c>
      <c r="B35" s="605"/>
      <c r="C35" s="605"/>
      <c r="D35" s="606"/>
      <c r="E35" s="113">
        <v>20.183033215919938</v>
      </c>
      <c r="F35" s="114">
        <v>12262</v>
      </c>
      <c r="G35" s="114">
        <v>12649</v>
      </c>
      <c r="H35" s="114">
        <v>12847</v>
      </c>
      <c r="I35" s="114">
        <v>13215</v>
      </c>
      <c r="J35" s="114">
        <v>12788</v>
      </c>
      <c r="K35" s="318">
        <v>-526</v>
      </c>
      <c r="L35" s="319">
        <v>-4.1132311542070692</v>
      </c>
    </row>
    <row r="36" spans="1:12" s="110" customFormat="1" ht="15" customHeight="1" x14ac:dyDescent="0.2">
      <c r="A36" s="120"/>
      <c r="B36" s="119"/>
      <c r="C36" s="258" t="s">
        <v>106</v>
      </c>
      <c r="E36" s="113">
        <v>40.156581308106347</v>
      </c>
      <c r="F36" s="114">
        <v>4924</v>
      </c>
      <c r="G36" s="114">
        <v>5050</v>
      </c>
      <c r="H36" s="114">
        <v>5104</v>
      </c>
      <c r="I36" s="114">
        <v>5284</v>
      </c>
      <c r="J36" s="114">
        <v>5111</v>
      </c>
      <c r="K36" s="318">
        <v>-187</v>
      </c>
      <c r="L36" s="116">
        <v>-3.6587751907650166</v>
      </c>
    </row>
    <row r="37" spans="1:12" s="110" customFormat="1" ht="15" customHeight="1" x14ac:dyDescent="0.2">
      <c r="A37" s="120"/>
      <c r="B37" s="119"/>
      <c r="C37" s="258" t="s">
        <v>107</v>
      </c>
      <c r="E37" s="113">
        <v>59.843418691893653</v>
      </c>
      <c r="F37" s="114">
        <v>7338</v>
      </c>
      <c r="G37" s="114">
        <v>7599</v>
      </c>
      <c r="H37" s="114">
        <v>7743</v>
      </c>
      <c r="I37" s="114">
        <v>7931</v>
      </c>
      <c r="J37" s="140">
        <v>7677</v>
      </c>
      <c r="K37" s="114">
        <v>-339</v>
      </c>
      <c r="L37" s="116">
        <v>-4.4157874169597502</v>
      </c>
    </row>
    <row r="38" spans="1:12" s="110" customFormat="1" ht="15" customHeight="1" x14ac:dyDescent="0.2">
      <c r="A38" s="120"/>
      <c r="B38" s="119" t="s">
        <v>329</v>
      </c>
      <c r="C38" s="258"/>
      <c r="E38" s="113">
        <v>54.085327715047569</v>
      </c>
      <c r="F38" s="114">
        <v>32859</v>
      </c>
      <c r="G38" s="114">
        <v>33917</v>
      </c>
      <c r="H38" s="114">
        <v>34063</v>
      </c>
      <c r="I38" s="114">
        <v>33984</v>
      </c>
      <c r="J38" s="140">
        <v>33646</v>
      </c>
      <c r="K38" s="114">
        <v>-787</v>
      </c>
      <c r="L38" s="116">
        <v>-2.3390596207572965</v>
      </c>
    </row>
    <row r="39" spans="1:12" s="110" customFormat="1" ht="15" customHeight="1" x14ac:dyDescent="0.2">
      <c r="A39" s="120"/>
      <c r="B39" s="119"/>
      <c r="C39" s="258" t="s">
        <v>106</v>
      </c>
      <c r="E39" s="113">
        <v>42.332389908396479</v>
      </c>
      <c r="F39" s="115">
        <v>13910</v>
      </c>
      <c r="G39" s="114">
        <v>14275</v>
      </c>
      <c r="H39" s="114">
        <v>14347</v>
      </c>
      <c r="I39" s="114">
        <v>14198</v>
      </c>
      <c r="J39" s="140">
        <v>14041</v>
      </c>
      <c r="K39" s="114">
        <v>-131</v>
      </c>
      <c r="L39" s="116">
        <v>-0.93298198134036037</v>
      </c>
    </row>
    <row r="40" spans="1:12" s="110" customFormat="1" ht="15" customHeight="1" x14ac:dyDescent="0.2">
      <c r="A40" s="120"/>
      <c r="B40" s="119"/>
      <c r="C40" s="258" t="s">
        <v>107</v>
      </c>
      <c r="E40" s="113">
        <v>57.667610091603521</v>
      </c>
      <c r="F40" s="115">
        <v>18949</v>
      </c>
      <c r="G40" s="114">
        <v>19642</v>
      </c>
      <c r="H40" s="114">
        <v>19716</v>
      </c>
      <c r="I40" s="114">
        <v>19786</v>
      </c>
      <c r="J40" s="140">
        <v>19605</v>
      </c>
      <c r="K40" s="114">
        <v>-656</v>
      </c>
      <c r="L40" s="116">
        <v>-3.346085182351441</v>
      </c>
    </row>
    <row r="41" spans="1:12" s="110" customFormat="1" ht="15" customHeight="1" x14ac:dyDescent="0.2">
      <c r="A41" s="120"/>
      <c r="B41" s="320" t="s">
        <v>516</v>
      </c>
      <c r="C41" s="258"/>
      <c r="E41" s="113">
        <v>5.2276393323896366</v>
      </c>
      <c r="F41" s="115">
        <v>3176</v>
      </c>
      <c r="G41" s="114">
        <v>3261</v>
      </c>
      <c r="H41" s="114">
        <v>3240</v>
      </c>
      <c r="I41" s="114">
        <v>3175</v>
      </c>
      <c r="J41" s="140">
        <v>3066</v>
      </c>
      <c r="K41" s="114">
        <v>110</v>
      </c>
      <c r="L41" s="116">
        <v>3.5877364644487932</v>
      </c>
    </row>
    <row r="42" spans="1:12" s="110" customFormat="1" ht="15" customHeight="1" x14ac:dyDescent="0.2">
      <c r="A42" s="120"/>
      <c r="B42" s="119"/>
      <c r="C42" s="268" t="s">
        <v>106</v>
      </c>
      <c r="D42" s="182"/>
      <c r="E42" s="113">
        <v>43.513853904282115</v>
      </c>
      <c r="F42" s="115">
        <v>1382</v>
      </c>
      <c r="G42" s="114">
        <v>1399</v>
      </c>
      <c r="H42" s="114">
        <v>1407</v>
      </c>
      <c r="I42" s="114">
        <v>1361</v>
      </c>
      <c r="J42" s="140">
        <v>1320</v>
      </c>
      <c r="K42" s="114">
        <v>62</v>
      </c>
      <c r="L42" s="116">
        <v>4.6969696969696972</v>
      </c>
    </row>
    <row r="43" spans="1:12" s="110" customFormat="1" ht="15" customHeight="1" x14ac:dyDescent="0.2">
      <c r="A43" s="120"/>
      <c r="B43" s="119"/>
      <c r="C43" s="268" t="s">
        <v>107</v>
      </c>
      <c r="D43" s="182"/>
      <c r="E43" s="113">
        <v>56.486146095717885</v>
      </c>
      <c r="F43" s="115">
        <v>1794</v>
      </c>
      <c r="G43" s="114">
        <v>1862</v>
      </c>
      <c r="H43" s="114">
        <v>1833</v>
      </c>
      <c r="I43" s="114">
        <v>1814</v>
      </c>
      <c r="J43" s="140">
        <v>1746</v>
      </c>
      <c r="K43" s="114">
        <v>48</v>
      </c>
      <c r="L43" s="116">
        <v>2.7491408934707904</v>
      </c>
    </row>
    <row r="44" spans="1:12" s="110" customFormat="1" ht="15" customHeight="1" x14ac:dyDescent="0.2">
      <c r="A44" s="120"/>
      <c r="B44" s="119" t="s">
        <v>205</v>
      </c>
      <c r="C44" s="268"/>
      <c r="D44" s="182"/>
      <c r="E44" s="113">
        <v>20.503999736642854</v>
      </c>
      <c r="F44" s="115">
        <v>12457</v>
      </c>
      <c r="G44" s="114">
        <v>13280</v>
      </c>
      <c r="H44" s="114">
        <v>13304</v>
      </c>
      <c r="I44" s="114">
        <v>13333</v>
      </c>
      <c r="J44" s="140">
        <v>13425</v>
      </c>
      <c r="K44" s="114">
        <v>-968</v>
      </c>
      <c r="L44" s="116">
        <v>-7.2104283054003728</v>
      </c>
    </row>
    <row r="45" spans="1:12" s="110" customFormat="1" ht="15" customHeight="1" x14ac:dyDescent="0.2">
      <c r="A45" s="120"/>
      <c r="B45" s="119"/>
      <c r="C45" s="268" t="s">
        <v>106</v>
      </c>
      <c r="D45" s="182"/>
      <c r="E45" s="113">
        <v>30.946455807979451</v>
      </c>
      <c r="F45" s="115">
        <v>3855</v>
      </c>
      <c r="G45" s="114">
        <v>4104</v>
      </c>
      <c r="H45" s="114">
        <v>4082</v>
      </c>
      <c r="I45" s="114">
        <v>4029</v>
      </c>
      <c r="J45" s="140">
        <v>3998</v>
      </c>
      <c r="K45" s="114">
        <v>-143</v>
      </c>
      <c r="L45" s="116">
        <v>-3.5767883941970986</v>
      </c>
    </row>
    <row r="46" spans="1:12" s="110" customFormat="1" ht="15" customHeight="1" x14ac:dyDescent="0.2">
      <c r="A46" s="123"/>
      <c r="B46" s="124"/>
      <c r="C46" s="260" t="s">
        <v>107</v>
      </c>
      <c r="D46" s="261"/>
      <c r="E46" s="125">
        <v>69.053544192020553</v>
      </c>
      <c r="F46" s="143">
        <v>8602</v>
      </c>
      <c r="G46" s="144">
        <v>9176</v>
      </c>
      <c r="H46" s="144">
        <v>9222</v>
      </c>
      <c r="I46" s="144">
        <v>9304</v>
      </c>
      <c r="J46" s="145">
        <v>9427</v>
      </c>
      <c r="K46" s="144">
        <v>-825</v>
      </c>
      <c r="L46" s="146">
        <v>-8.7514585764294051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60754</v>
      </c>
      <c r="E11" s="114">
        <v>63107</v>
      </c>
      <c r="F11" s="114">
        <v>63454</v>
      </c>
      <c r="G11" s="114">
        <v>63707</v>
      </c>
      <c r="H11" s="140">
        <v>62925</v>
      </c>
      <c r="I11" s="115">
        <v>-2171</v>
      </c>
      <c r="J11" s="116">
        <v>-3.4501390544298767</v>
      </c>
    </row>
    <row r="12" spans="1:15" s="110" customFormat="1" ht="24.95" customHeight="1" x14ac:dyDescent="0.2">
      <c r="A12" s="193" t="s">
        <v>132</v>
      </c>
      <c r="B12" s="194" t="s">
        <v>133</v>
      </c>
      <c r="C12" s="113">
        <v>2.2714553774237087</v>
      </c>
      <c r="D12" s="115">
        <v>1380</v>
      </c>
      <c r="E12" s="114">
        <v>1404</v>
      </c>
      <c r="F12" s="114">
        <v>1424</v>
      </c>
      <c r="G12" s="114">
        <v>1405</v>
      </c>
      <c r="H12" s="140">
        <v>1313</v>
      </c>
      <c r="I12" s="115">
        <v>67</v>
      </c>
      <c r="J12" s="116">
        <v>5.1028179741051032</v>
      </c>
    </row>
    <row r="13" spans="1:15" s="110" customFormat="1" ht="24.95" customHeight="1" x14ac:dyDescent="0.2">
      <c r="A13" s="193" t="s">
        <v>134</v>
      </c>
      <c r="B13" s="199" t="s">
        <v>214</v>
      </c>
      <c r="C13" s="113">
        <v>0.73081607795371495</v>
      </c>
      <c r="D13" s="115">
        <v>444</v>
      </c>
      <c r="E13" s="114">
        <v>445</v>
      </c>
      <c r="F13" s="114">
        <v>439</v>
      </c>
      <c r="G13" s="114">
        <v>444</v>
      </c>
      <c r="H13" s="140">
        <v>446</v>
      </c>
      <c r="I13" s="115">
        <v>-2</v>
      </c>
      <c r="J13" s="116">
        <v>-0.44843049327354262</v>
      </c>
    </row>
    <row r="14" spans="1:15" s="287" customFormat="1" ht="24.95" customHeight="1" x14ac:dyDescent="0.2">
      <c r="A14" s="193" t="s">
        <v>215</v>
      </c>
      <c r="B14" s="199" t="s">
        <v>137</v>
      </c>
      <c r="C14" s="113">
        <v>11.151529117424367</v>
      </c>
      <c r="D14" s="115">
        <v>6775</v>
      </c>
      <c r="E14" s="114">
        <v>6997</v>
      </c>
      <c r="F14" s="114">
        <v>7327</v>
      </c>
      <c r="G14" s="114">
        <v>7403</v>
      </c>
      <c r="H14" s="140">
        <v>7480</v>
      </c>
      <c r="I14" s="115">
        <v>-705</v>
      </c>
      <c r="J14" s="116">
        <v>-9.4251336898395728</v>
      </c>
      <c r="K14" s="110"/>
      <c r="L14" s="110"/>
      <c r="M14" s="110"/>
      <c r="N14" s="110"/>
      <c r="O14" s="110"/>
    </row>
    <row r="15" spans="1:15" s="110" customFormat="1" ht="24.95" customHeight="1" x14ac:dyDescent="0.2">
      <c r="A15" s="193" t="s">
        <v>216</v>
      </c>
      <c r="B15" s="199" t="s">
        <v>217</v>
      </c>
      <c r="C15" s="113">
        <v>3.4615004773348259</v>
      </c>
      <c r="D15" s="115">
        <v>2103</v>
      </c>
      <c r="E15" s="114">
        <v>2212</v>
      </c>
      <c r="F15" s="114">
        <v>2335</v>
      </c>
      <c r="G15" s="114">
        <v>2311</v>
      </c>
      <c r="H15" s="140">
        <v>2347</v>
      </c>
      <c r="I15" s="115">
        <v>-244</v>
      </c>
      <c r="J15" s="116">
        <v>-10.396250532594802</v>
      </c>
    </row>
    <row r="16" spans="1:15" s="287" customFormat="1" ht="24.95" customHeight="1" x14ac:dyDescent="0.2">
      <c r="A16" s="193" t="s">
        <v>218</v>
      </c>
      <c r="B16" s="199" t="s">
        <v>141</v>
      </c>
      <c r="C16" s="113">
        <v>6.0934259472627312</v>
      </c>
      <c r="D16" s="115">
        <v>3702</v>
      </c>
      <c r="E16" s="114">
        <v>3800</v>
      </c>
      <c r="F16" s="114">
        <v>3943</v>
      </c>
      <c r="G16" s="114">
        <v>3996</v>
      </c>
      <c r="H16" s="140">
        <v>4064</v>
      </c>
      <c r="I16" s="115">
        <v>-362</v>
      </c>
      <c r="J16" s="116">
        <v>-8.9074803149606296</v>
      </c>
      <c r="K16" s="110"/>
      <c r="L16" s="110"/>
      <c r="M16" s="110"/>
      <c r="N16" s="110"/>
      <c r="O16" s="110"/>
    </row>
    <row r="17" spans="1:15" s="110" customFormat="1" ht="24.95" customHeight="1" x14ac:dyDescent="0.2">
      <c r="A17" s="193" t="s">
        <v>142</v>
      </c>
      <c r="B17" s="199" t="s">
        <v>220</v>
      </c>
      <c r="C17" s="113">
        <v>1.5966026928268098</v>
      </c>
      <c r="D17" s="115">
        <v>970</v>
      </c>
      <c r="E17" s="114">
        <v>985</v>
      </c>
      <c r="F17" s="114">
        <v>1049</v>
      </c>
      <c r="G17" s="114">
        <v>1096</v>
      </c>
      <c r="H17" s="140">
        <v>1069</v>
      </c>
      <c r="I17" s="115">
        <v>-99</v>
      </c>
      <c r="J17" s="116">
        <v>-9.2609915809167447</v>
      </c>
    </row>
    <row r="18" spans="1:15" s="287" customFormat="1" ht="24.95" customHeight="1" x14ac:dyDescent="0.2">
      <c r="A18" s="201" t="s">
        <v>144</v>
      </c>
      <c r="B18" s="202" t="s">
        <v>145</v>
      </c>
      <c r="C18" s="113">
        <v>4.3552687888863284</v>
      </c>
      <c r="D18" s="115">
        <v>2646</v>
      </c>
      <c r="E18" s="114">
        <v>2679</v>
      </c>
      <c r="F18" s="114">
        <v>2718</v>
      </c>
      <c r="G18" s="114">
        <v>2719</v>
      </c>
      <c r="H18" s="140">
        <v>2652</v>
      </c>
      <c r="I18" s="115">
        <v>-6</v>
      </c>
      <c r="J18" s="116">
        <v>-0.22624434389140272</v>
      </c>
      <c r="K18" s="110"/>
      <c r="L18" s="110"/>
      <c r="M18" s="110"/>
      <c r="N18" s="110"/>
      <c r="O18" s="110"/>
    </row>
    <row r="19" spans="1:15" s="110" customFormat="1" ht="24.95" customHeight="1" x14ac:dyDescent="0.2">
      <c r="A19" s="193" t="s">
        <v>146</v>
      </c>
      <c r="B19" s="199" t="s">
        <v>147</v>
      </c>
      <c r="C19" s="113">
        <v>17.047437205780689</v>
      </c>
      <c r="D19" s="115">
        <v>10357</v>
      </c>
      <c r="E19" s="114">
        <v>10658</v>
      </c>
      <c r="F19" s="114">
        <v>10532</v>
      </c>
      <c r="G19" s="114">
        <v>10674</v>
      </c>
      <c r="H19" s="140">
        <v>10609</v>
      </c>
      <c r="I19" s="115">
        <v>-252</v>
      </c>
      <c r="J19" s="116">
        <v>-2.3753416910170611</v>
      </c>
    </row>
    <row r="20" spans="1:15" s="287" customFormat="1" ht="24.95" customHeight="1" x14ac:dyDescent="0.2">
      <c r="A20" s="193" t="s">
        <v>148</v>
      </c>
      <c r="B20" s="199" t="s">
        <v>149</v>
      </c>
      <c r="C20" s="113">
        <v>6.0160647858577212</v>
      </c>
      <c r="D20" s="115">
        <v>3655</v>
      </c>
      <c r="E20" s="114">
        <v>3732</v>
      </c>
      <c r="F20" s="114">
        <v>3686</v>
      </c>
      <c r="G20" s="114">
        <v>3623</v>
      </c>
      <c r="H20" s="140">
        <v>3625</v>
      </c>
      <c r="I20" s="115">
        <v>30</v>
      </c>
      <c r="J20" s="116">
        <v>0.82758620689655171</v>
      </c>
      <c r="K20" s="110"/>
      <c r="L20" s="110"/>
      <c r="M20" s="110"/>
      <c r="N20" s="110"/>
      <c r="O20" s="110"/>
    </row>
    <row r="21" spans="1:15" s="110" customFormat="1" ht="24.95" customHeight="1" x14ac:dyDescent="0.2">
      <c r="A21" s="201" t="s">
        <v>150</v>
      </c>
      <c r="B21" s="202" t="s">
        <v>151</v>
      </c>
      <c r="C21" s="113">
        <v>13.378542976594133</v>
      </c>
      <c r="D21" s="115">
        <v>8128</v>
      </c>
      <c r="E21" s="114">
        <v>9030</v>
      </c>
      <c r="F21" s="114">
        <v>9310</v>
      </c>
      <c r="G21" s="114">
        <v>9325</v>
      </c>
      <c r="H21" s="140">
        <v>8934</v>
      </c>
      <c r="I21" s="115">
        <v>-806</v>
      </c>
      <c r="J21" s="116">
        <v>-9.0217147974031793</v>
      </c>
    </row>
    <row r="22" spans="1:15" s="110" customFormat="1" ht="24.95" customHeight="1" x14ac:dyDescent="0.2">
      <c r="A22" s="201" t="s">
        <v>152</v>
      </c>
      <c r="B22" s="199" t="s">
        <v>153</v>
      </c>
      <c r="C22" s="113">
        <v>1.4616321559074299</v>
      </c>
      <c r="D22" s="115">
        <v>888</v>
      </c>
      <c r="E22" s="114">
        <v>1011</v>
      </c>
      <c r="F22" s="114">
        <v>872</v>
      </c>
      <c r="G22" s="114">
        <v>829</v>
      </c>
      <c r="H22" s="140">
        <v>822</v>
      </c>
      <c r="I22" s="115">
        <v>66</v>
      </c>
      <c r="J22" s="116">
        <v>8.0291970802919703</v>
      </c>
    </row>
    <row r="23" spans="1:15" s="110" customFormat="1" ht="24.95" customHeight="1" x14ac:dyDescent="0.2">
      <c r="A23" s="193" t="s">
        <v>154</v>
      </c>
      <c r="B23" s="199" t="s">
        <v>155</v>
      </c>
      <c r="C23" s="113">
        <v>1.0567205451492905</v>
      </c>
      <c r="D23" s="115">
        <v>642</v>
      </c>
      <c r="E23" s="114">
        <v>644</v>
      </c>
      <c r="F23" s="114">
        <v>649</v>
      </c>
      <c r="G23" s="114">
        <v>651</v>
      </c>
      <c r="H23" s="140">
        <v>649</v>
      </c>
      <c r="I23" s="115">
        <v>-7</v>
      </c>
      <c r="J23" s="116">
        <v>-1.078582434514638</v>
      </c>
    </row>
    <row r="24" spans="1:15" s="110" customFormat="1" ht="24.95" customHeight="1" x14ac:dyDescent="0.2">
      <c r="A24" s="193" t="s">
        <v>156</v>
      </c>
      <c r="B24" s="199" t="s">
        <v>221</v>
      </c>
      <c r="C24" s="113">
        <v>7.4990947098133454</v>
      </c>
      <c r="D24" s="115">
        <v>4556</v>
      </c>
      <c r="E24" s="114">
        <v>4680</v>
      </c>
      <c r="F24" s="114">
        <v>4774</v>
      </c>
      <c r="G24" s="114">
        <v>4810</v>
      </c>
      <c r="H24" s="140">
        <v>4736</v>
      </c>
      <c r="I24" s="115">
        <v>-180</v>
      </c>
      <c r="J24" s="116">
        <v>-3.8006756756756759</v>
      </c>
    </row>
    <row r="25" spans="1:15" s="110" customFormat="1" ht="24.95" customHeight="1" x14ac:dyDescent="0.2">
      <c r="A25" s="193" t="s">
        <v>222</v>
      </c>
      <c r="B25" s="204" t="s">
        <v>159</v>
      </c>
      <c r="C25" s="113">
        <v>10.443756789676399</v>
      </c>
      <c r="D25" s="115">
        <v>6345</v>
      </c>
      <c r="E25" s="114">
        <v>6517</v>
      </c>
      <c r="F25" s="114">
        <v>6418</v>
      </c>
      <c r="G25" s="114">
        <v>6474</v>
      </c>
      <c r="H25" s="140">
        <v>6580</v>
      </c>
      <c r="I25" s="115">
        <v>-235</v>
      </c>
      <c r="J25" s="116">
        <v>-3.5714285714285716</v>
      </c>
    </row>
    <row r="26" spans="1:15" s="110" customFormat="1" ht="24.95" customHeight="1" x14ac:dyDescent="0.2">
      <c r="A26" s="201">
        <v>782.78300000000002</v>
      </c>
      <c r="B26" s="203" t="s">
        <v>160</v>
      </c>
      <c r="C26" s="113">
        <v>0.52506830825953843</v>
      </c>
      <c r="D26" s="115">
        <v>319</v>
      </c>
      <c r="E26" s="114">
        <v>340</v>
      </c>
      <c r="F26" s="114">
        <v>334</v>
      </c>
      <c r="G26" s="114">
        <v>336</v>
      </c>
      <c r="H26" s="140">
        <v>358</v>
      </c>
      <c r="I26" s="115">
        <v>-39</v>
      </c>
      <c r="J26" s="116">
        <v>-10.893854748603353</v>
      </c>
    </row>
    <row r="27" spans="1:15" s="110" customFormat="1" ht="24.95" customHeight="1" x14ac:dyDescent="0.2">
      <c r="A27" s="193" t="s">
        <v>161</v>
      </c>
      <c r="B27" s="199" t="s">
        <v>162</v>
      </c>
      <c r="C27" s="113">
        <v>0.77690357836521051</v>
      </c>
      <c r="D27" s="115">
        <v>472</v>
      </c>
      <c r="E27" s="114">
        <v>479</v>
      </c>
      <c r="F27" s="114">
        <v>503</v>
      </c>
      <c r="G27" s="114">
        <v>509</v>
      </c>
      <c r="H27" s="140">
        <v>485</v>
      </c>
      <c r="I27" s="115">
        <v>-13</v>
      </c>
      <c r="J27" s="116">
        <v>-2.6804123711340204</v>
      </c>
    </row>
    <row r="28" spans="1:15" s="110" customFormat="1" ht="24.95" customHeight="1" x14ac:dyDescent="0.2">
      <c r="A28" s="193" t="s">
        <v>163</v>
      </c>
      <c r="B28" s="199" t="s">
        <v>164</v>
      </c>
      <c r="C28" s="113">
        <v>2.4163018072884088</v>
      </c>
      <c r="D28" s="115">
        <v>1468</v>
      </c>
      <c r="E28" s="114">
        <v>1507</v>
      </c>
      <c r="F28" s="114">
        <v>1443</v>
      </c>
      <c r="G28" s="114">
        <v>1254</v>
      </c>
      <c r="H28" s="140">
        <v>1267</v>
      </c>
      <c r="I28" s="115">
        <v>201</v>
      </c>
      <c r="J28" s="116">
        <v>15.864246250986582</v>
      </c>
    </row>
    <row r="29" spans="1:15" s="110" customFormat="1" ht="24.95" customHeight="1" x14ac:dyDescent="0.2">
      <c r="A29" s="193">
        <v>86</v>
      </c>
      <c r="B29" s="199" t="s">
        <v>165</v>
      </c>
      <c r="C29" s="113">
        <v>5.270434868486026</v>
      </c>
      <c r="D29" s="115">
        <v>3202</v>
      </c>
      <c r="E29" s="114">
        <v>3206</v>
      </c>
      <c r="F29" s="114">
        <v>3203</v>
      </c>
      <c r="G29" s="114">
        <v>3210</v>
      </c>
      <c r="H29" s="140">
        <v>3211</v>
      </c>
      <c r="I29" s="115">
        <v>-9</v>
      </c>
      <c r="J29" s="116">
        <v>-0.28028651510432889</v>
      </c>
    </row>
    <row r="30" spans="1:15" s="110" customFormat="1" ht="24.95" customHeight="1" x14ac:dyDescent="0.2">
      <c r="A30" s="193">
        <v>87.88</v>
      </c>
      <c r="B30" s="204" t="s">
        <v>166</v>
      </c>
      <c r="C30" s="113">
        <v>4.2976594133719592</v>
      </c>
      <c r="D30" s="115">
        <v>2611</v>
      </c>
      <c r="E30" s="114">
        <v>2558</v>
      </c>
      <c r="F30" s="114">
        <v>2542</v>
      </c>
      <c r="G30" s="114">
        <v>2821</v>
      </c>
      <c r="H30" s="140">
        <v>2815</v>
      </c>
      <c r="I30" s="115">
        <v>-204</v>
      </c>
      <c r="J30" s="116">
        <v>-7.2468916518650088</v>
      </c>
    </row>
    <row r="31" spans="1:15" s="110" customFormat="1" ht="24.95" customHeight="1" x14ac:dyDescent="0.2">
      <c r="A31" s="193" t="s">
        <v>167</v>
      </c>
      <c r="B31" s="199" t="s">
        <v>168</v>
      </c>
      <c r="C31" s="113">
        <v>11.301313493761727</v>
      </c>
      <c r="D31" s="115">
        <v>6866</v>
      </c>
      <c r="E31" s="114">
        <v>7220</v>
      </c>
      <c r="F31" s="114">
        <v>7279</v>
      </c>
      <c r="G31" s="114">
        <v>7219</v>
      </c>
      <c r="H31" s="140">
        <v>6941</v>
      </c>
      <c r="I31" s="115">
        <v>-75</v>
      </c>
      <c r="J31" s="116">
        <v>-1.0805359458291313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2.2714553774237087</v>
      </c>
      <c r="D34" s="115">
        <v>1380</v>
      </c>
      <c r="E34" s="114">
        <v>1404</v>
      </c>
      <c r="F34" s="114">
        <v>1424</v>
      </c>
      <c r="G34" s="114">
        <v>1405</v>
      </c>
      <c r="H34" s="140">
        <v>1313</v>
      </c>
      <c r="I34" s="115">
        <v>67</v>
      </c>
      <c r="J34" s="116">
        <v>5.1028179741051032</v>
      </c>
    </row>
    <row r="35" spans="1:10" s="110" customFormat="1" ht="24.95" customHeight="1" x14ac:dyDescent="0.2">
      <c r="A35" s="292" t="s">
        <v>171</v>
      </c>
      <c r="B35" s="293" t="s">
        <v>172</v>
      </c>
      <c r="C35" s="113">
        <v>16.23761398426441</v>
      </c>
      <c r="D35" s="115">
        <v>9865</v>
      </c>
      <c r="E35" s="114">
        <v>10121</v>
      </c>
      <c r="F35" s="114">
        <v>10484</v>
      </c>
      <c r="G35" s="114">
        <v>10566</v>
      </c>
      <c r="H35" s="140">
        <v>10578</v>
      </c>
      <c r="I35" s="115">
        <v>-713</v>
      </c>
      <c r="J35" s="116">
        <v>-6.740404613348459</v>
      </c>
    </row>
    <row r="36" spans="1:10" s="110" customFormat="1" ht="24.95" customHeight="1" x14ac:dyDescent="0.2">
      <c r="A36" s="294" t="s">
        <v>173</v>
      </c>
      <c r="B36" s="295" t="s">
        <v>174</v>
      </c>
      <c r="C36" s="125">
        <v>81.49093063831188</v>
      </c>
      <c r="D36" s="143">
        <v>49509</v>
      </c>
      <c r="E36" s="144">
        <v>51582</v>
      </c>
      <c r="F36" s="144">
        <v>51545</v>
      </c>
      <c r="G36" s="144">
        <v>51735</v>
      </c>
      <c r="H36" s="145">
        <v>51032</v>
      </c>
      <c r="I36" s="143">
        <v>-1523</v>
      </c>
      <c r="J36" s="146">
        <v>-2.9844019438783507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60754</v>
      </c>
      <c r="F11" s="264">
        <v>63107</v>
      </c>
      <c r="G11" s="264">
        <v>63454</v>
      </c>
      <c r="H11" s="264">
        <v>63707</v>
      </c>
      <c r="I11" s="265">
        <v>62925</v>
      </c>
      <c r="J11" s="263">
        <v>-2171</v>
      </c>
      <c r="K11" s="266">
        <v>-3.4501390544298767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41.738815551239426</v>
      </c>
      <c r="E13" s="115">
        <v>25358</v>
      </c>
      <c r="F13" s="114">
        <v>26380</v>
      </c>
      <c r="G13" s="114">
        <v>26574</v>
      </c>
      <c r="H13" s="114">
        <v>26559</v>
      </c>
      <c r="I13" s="140">
        <v>26221</v>
      </c>
      <c r="J13" s="115">
        <v>-863</v>
      </c>
      <c r="K13" s="116">
        <v>-3.2912551008733457</v>
      </c>
    </row>
    <row r="14" spans="1:15" ht="15.95" customHeight="1" x14ac:dyDescent="0.2">
      <c r="A14" s="306" t="s">
        <v>230</v>
      </c>
      <c r="B14" s="307"/>
      <c r="C14" s="308"/>
      <c r="D14" s="113">
        <v>47.682457122164799</v>
      </c>
      <c r="E14" s="115">
        <v>28969</v>
      </c>
      <c r="F14" s="114">
        <v>30106</v>
      </c>
      <c r="G14" s="114">
        <v>30307</v>
      </c>
      <c r="H14" s="114">
        <v>30543</v>
      </c>
      <c r="I14" s="140">
        <v>30233</v>
      </c>
      <c r="J14" s="115">
        <v>-1264</v>
      </c>
      <c r="K14" s="116">
        <v>-4.1808619720173317</v>
      </c>
    </row>
    <row r="15" spans="1:15" ht="15.95" customHeight="1" x14ac:dyDescent="0.2">
      <c r="A15" s="306" t="s">
        <v>231</v>
      </c>
      <c r="B15" s="307"/>
      <c r="C15" s="308"/>
      <c r="D15" s="113">
        <v>4.3470388780985614</v>
      </c>
      <c r="E15" s="115">
        <v>2641</v>
      </c>
      <c r="F15" s="114">
        <v>2666</v>
      </c>
      <c r="G15" s="114">
        <v>2662</v>
      </c>
      <c r="H15" s="114">
        <v>2613</v>
      </c>
      <c r="I15" s="140">
        <v>2627</v>
      </c>
      <c r="J15" s="115">
        <v>14</v>
      </c>
      <c r="K15" s="116">
        <v>0.5329272934906738</v>
      </c>
    </row>
    <row r="16" spans="1:15" ht="15.95" customHeight="1" x14ac:dyDescent="0.2">
      <c r="A16" s="306" t="s">
        <v>232</v>
      </c>
      <c r="B16" s="307"/>
      <c r="C16" s="308"/>
      <c r="D16" s="113">
        <v>2.4080718965006418</v>
      </c>
      <c r="E16" s="115">
        <v>1463</v>
      </c>
      <c r="F16" s="114">
        <v>1521</v>
      </c>
      <c r="G16" s="114">
        <v>1475</v>
      </c>
      <c r="H16" s="114">
        <v>1500</v>
      </c>
      <c r="I16" s="140">
        <v>1449</v>
      </c>
      <c r="J16" s="115">
        <v>14</v>
      </c>
      <c r="K16" s="116">
        <v>0.96618357487922701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1.8188102840965203</v>
      </c>
      <c r="E18" s="115">
        <v>1105</v>
      </c>
      <c r="F18" s="114">
        <v>1107</v>
      </c>
      <c r="G18" s="114">
        <v>1146</v>
      </c>
      <c r="H18" s="114">
        <v>1136</v>
      </c>
      <c r="I18" s="140">
        <v>1058</v>
      </c>
      <c r="J18" s="115">
        <v>47</v>
      </c>
      <c r="K18" s="116">
        <v>4.4423440453686203</v>
      </c>
    </row>
    <row r="19" spans="1:11" ht="14.1" customHeight="1" x14ac:dyDescent="0.2">
      <c r="A19" s="306" t="s">
        <v>235</v>
      </c>
      <c r="B19" s="307" t="s">
        <v>236</v>
      </c>
      <c r="C19" s="308"/>
      <c r="D19" s="113">
        <v>1.3546433156664581</v>
      </c>
      <c r="E19" s="115">
        <v>823</v>
      </c>
      <c r="F19" s="114">
        <v>833</v>
      </c>
      <c r="G19" s="114">
        <v>862</v>
      </c>
      <c r="H19" s="114">
        <v>853</v>
      </c>
      <c r="I19" s="140">
        <v>798</v>
      </c>
      <c r="J19" s="115">
        <v>25</v>
      </c>
      <c r="K19" s="116">
        <v>3.1328320802005014</v>
      </c>
    </row>
    <row r="20" spans="1:11" ht="14.1" customHeight="1" x14ac:dyDescent="0.2">
      <c r="A20" s="306">
        <v>12</v>
      </c>
      <c r="B20" s="307" t="s">
        <v>237</v>
      </c>
      <c r="C20" s="308"/>
      <c r="D20" s="113">
        <v>1.5208875135793527</v>
      </c>
      <c r="E20" s="115">
        <v>924</v>
      </c>
      <c r="F20" s="114">
        <v>940</v>
      </c>
      <c r="G20" s="114">
        <v>995</v>
      </c>
      <c r="H20" s="114">
        <v>988</v>
      </c>
      <c r="I20" s="140">
        <v>936</v>
      </c>
      <c r="J20" s="115">
        <v>-12</v>
      </c>
      <c r="K20" s="116">
        <v>-1.2820512820512822</v>
      </c>
    </row>
    <row r="21" spans="1:11" ht="14.1" customHeight="1" x14ac:dyDescent="0.2">
      <c r="A21" s="306">
        <v>21</v>
      </c>
      <c r="B21" s="307" t="s">
        <v>238</v>
      </c>
      <c r="C21" s="308"/>
      <c r="D21" s="113">
        <v>0.13826250123448661</v>
      </c>
      <c r="E21" s="115">
        <v>84</v>
      </c>
      <c r="F21" s="114">
        <v>93</v>
      </c>
      <c r="G21" s="114">
        <v>94</v>
      </c>
      <c r="H21" s="114">
        <v>96</v>
      </c>
      <c r="I21" s="140">
        <v>94</v>
      </c>
      <c r="J21" s="115">
        <v>-10</v>
      </c>
      <c r="K21" s="116">
        <v>-10.638297872340425</v>
      </c>
    </row>
    <row r="22" spans="1:11" ht="14.1" customHeight="1" x14ac:dyDescent="0.2">
      <c r="A22" s="306">
        <v>22</v>
      </c>
      <c r="B22" s="307" t="s">
        <v>239</v>
      </c>
      <c r="C22" s="308"/>
      <c r="D22" s="113">
        <v>1.0106330447377951</v>
      </c>
      <c r="E22" s="115">
        <v>614</v>
      </c>
      <c r="F22" s="114">
        <v>616</v>
      </c>
      <c r="G22" s="114">
        <v>640</v>
      </c>
      <c r="H22" s="114">
        <v>664</v>
      </c>
      <c r="I22" s="140">
        <v>655</v>
      </c>
      <c r="J22" s="115">
        <v>-41</v>
      </c>
      <c r="K22" s="116">
        <v>-6.2595419847328246</v>
      </c>
    </row>
    <row r="23" spans="1:11" ht="14.1" customHeight="1" x14ac:dyDescent="0.2">
      <c r="A23" s="306">
        <v>23</v>
      </c>
      <c r="B23" s="307" t="s">
        <v>240</v>
      </c>
      <c r="C23" s="308"/>
      <c r="D23" s="113">
        <v>0.37692991407973137</v>
      </c>
      <c r="E23" s="115">
        <v>229</v>
      </c>
      <c r="F23" s="114">
        <v>238</v>
      </c>
      <c r="G23" s="114">
        <v>250</v>
      </c>
      <c r="H23" s="114">
        <v>235</v>
      </c>
      <c r="I23" s="140">
        <v>248</v>
      </c>
      <c r="J23" s="115">
        <v>-19</v>
      </c>
      <c r="K23" s="116">
        <v>-7.661290322580645</v>
      </c>
    </row>
    <row r="24" spans="1:11" ht="14.1" customHeight="1" x14ac:dyDescent="0.2">
      <c r="A24" s="306">
        <v>24</v>
      </c>
      <c r="B24" s="307" t="s">
        <v>241</v>
      </c>
      <c r="C24" s="308"/>
      <c r="D24" s="113">
        <v>2.4014879678704282</v>
      </c>
      <c r="E24" s="115">
        <v>1459</v>
      </c>
      <c r="F24" s="114">
        <v>1490</v>
      </c>
      <c r="G24" s="114">
        <v>1567</v>
      </c>
      <c r="H24" s="114">
        <v>1619</v>
      </c>
      <c r="I24" s="140">
        <v>1655</v>
      </c>
      <c r="J24" s="115">
        <v>-196</v>
      </c>
      <c r="K24" s="116">
        <v>-11.842900302114804</v>
      </c>
    </row>
    <row r="25" spans="1:11" ht="14.1" customHeight="1" x14ac:dyDescent="0.2">
      <c r="A25" s="306">
        <v>25</v>
      </c>
      <c r="B25" s="307" t="s">
        <v>242</v>
      </c>
      <c r="C25" s="308"/>
      <c r="D25" s="113">
        <v>2.5463343977351287</v>
      </c>
      <c r="E25" s="115">
        <v>1547</v>
      </c>
      <c r="F25" s="114">
        <v>1633</v>
      </c>
      <c r="G25" s="114">
        <v>1654</v>
      </c>
      <c r="H25" s="114">
        <v>1696</v>
      </c>
      <c r="I25" s="140">
        <v>1651</v>
      </c>
      <c r="J25" s="115">
        <v>-104</v>
      </c>
      <c r="K25" s="116">
        <v>-6.2992125984251972</v>
      </c>
    </row>
    <row r="26" spans="1:11" ht="14.1" customHeight="1" x14ac:dyDescent="0.2">
      <c r="A26" s="306">
        <v>26</v>
      </c>
      <c r="B26" s="307" t="s">
        <v>243</v>
      </c>
      <c r="C26" s="308"/>
      <c r="D26" s="113">
        <v>0.99088125884715406</v>
      </c>
      <c r="E26" s="115">
        <v>602</v>
      </c>
      <c r="F26" s="114">
        <v>617</v>
      </c>
      <c r="G26" s="114">
        <v>630</v>
      </c>
      <c r="H26" s="114">
        <v>646</v>
      </c>
      <c r="I26" s="140">
        <v>662</v>
      </c>
      <c r="J26" s="115">
        <v>-60</v>
      </c>
      <c r="K26" s="116">
        <v>-9.0634441087613293</v>
      </c>
    </row>
    <row r="27" spans="1:11" ht="14.1" customHeight="1" x14ac:dyDescent="0.2">
      <c r="A27" s="306">
        <v>27</v>
      </c>
      <c r="B27" s="307" t="s">
        <v>244</v>
      </c>
      <c r="C27" s="308"/>
      <c r="D27" s="113">
        <v>0.49873259373868389</v>
      </c>
      <c r="E27" s="115">
        <v>303</v>
      </c>
      <c r="F27" s="114">
        <v>336</v>
      </c>
      <c r="G27" s="114">
        <v>324</v>
      </c>
      <c r="H27" s="114">
        <v>356</v>
      </c>
      <c r="I27" s="140">
        <v>391</v>
      </c>
      <c r="J27" s="115">
        <v>-88</v>
      </c>
      <c r="K27" s="116">
        <v>-22.506393861892583</v>
      </c>
    </row>
    <row r="28" spans="1:11" ht="14.1" customHeight="1" x14ac:dyDescent="0.2">
      <c r="A28" s="306">
        <v>28</v>
      </c>
      <c r="B28" s="307" t="s">
        <v>245</v>
      </c>
      <c r="C28" s="308"/>
      <c r="D28" s="113">
        <v>0.26006518089343911</v>
      </c>
      <c r="E28" s="115">
        <v>158</v>
      </c>
      <c r="F28" s="114">
        <v>178</v>
      </c>
      <c r="G28" s="114">
        <v>177</v>
      </c>
      <c r="H28" s="114">
        <v>182</v>
      </c>
      <c r="I28" s="140">
        <v>177</v>
      </c>
      <c r="J28" s="115">
        <v>-19</v>
      </c>
      <c r="K28" s="116">
        <v>-10.734463276836157</v>
      </c>
    </row>
    <row r="29" spans="1:11" ht="14.1" customHeight="1" x14ac:dyDescent="0.2">
      <c r="A29" s="306">
        <v>29</v>
      </c>
      <c r="B29" s="307" t="s">
        <v>246</v>
      </c>
      <c r="C29" s="308"/>
      <c r="D29" s="113">
        <v>3.1290120815090363</v>
      </c>
      <c r="E29" s="115">
        <v>1901</v>
      </c>
      <c r="F29" s="114">
        <v>2065</v>
      </c>
      <c r="G29" s="114">
        <v>2096</v>
      </c>
      <c r="H29" s="114">
        <v>2073</v>
      </c>
      <c r="I29" s="140">
        <v>2039</v>
      </c>
      <c r="J29" s="115">
        <v>-138</v>
      </c>
      <c r="K29" s="116">
        <v>-6.7680235409514466</v>
      </c>
    </row>
    <row r="30" spans="1:11" ht="14.1" customHeight="1" x14ac:dyDescent="0.2">
      <c r="A30" s="306" t="s">
        <v>247</v>
      </c>
      <c r="B30" s="307" t="s">
        <v>248</v>
      </c>
      <c r="C30" s="308"/>
      <c r="D30" s="113">
        <v>0.57773973730124761</v>
      </c>
      <c r="E30" s="115">
        <v>351</v>
      </c>
      <c r="F30" s="114">
        <v>363</v>
      </c>
      <c r="G30" s="114">
        <v>378</v>
      </c>
      <c r="H30" s="114">
        <v>354</v>
      </c>
      <c r="I30" s="140">
        <v>343</v>
      </c>
      <c r="J30" s="115">
        <v>8</v>
      </c>
      <c r="K30" s="116">
        <v>2.3323615160349855</v>
      </c>
    </row>
    <row r="31" spans="1:11" ht="14.1" customHeight="1" x14ac:dyDescent="0.2">
      <c r="A31" s="306" t="s">
        <v>249</v>
      </c>
      <c r="B31" s="307" t="s">
        <v>250</v>
      </c>
      <c r="C31" s="308"/>
      <c r="D31" s="113">
        <v>2.4953089508509727</v>
      </c>
      <c r="E31" s="115">
        <v>1516</v>
      </c>
      <c r="F31" s="114">
        <v>1670</v>
      </c>
      <c r="G31" s="114">
        <v>1687</v>
      </c>
      <c r="H31" s="114">
        <v>1690</v>
      </c>
      <c r="I31" s="140">
        <v>1672</v>
      </c>
      <c r="J31" s="115">
        <v>-156</v>
      </c>
      <c r="K31" s="116">
        <v>-9.330143540669857</v>
      </c>
    </row>
    <row r="32" spans="1:11" ht="14.1" customHeight="1" x14ac:dyDescent="0.2">
      <c r="A32" s="306">
        <v>31</v>
      </c>
      <c r="B32" s="307" t="s">
        <v>251</v>
      </c>
      <c r="C32" s="308"/>
      <c r="D32" s="113">
        <v>0.15636830496757415</v>
      </c>
      <c r="E32" s="115">
        <v>95</v>
      </c>
      <c r="F32" s="114">
        <v>95</v>
      </c>
      <c r="G32" s="114">
        <v>97</v>
      </c>
      <c r="H32" s="114">
        <v>94</v>
      </c>
      <c r="I32" s="140">
        <v>98</v>
      </c>
      <c r="J32" s="115">
        <v>-3</v>
      </c>
      <c r="K32" s="116">
        <v>-3.0612244897959182</v>
      </c>
    </row>
    <row r="33" spans="1:11" ht="14.1" customHeight="1" x14ac:dyDescent="0.2">
      <c r="A33" s="306">
        <v>32</v>
      </c>
      <c r="B33" s="307" t="s">
        <v>252</v>
      </c>
      <c r="C33" s="308"/>
      <c r="D33" s="113">
        <v>0.99581920531981438</v>
      </c>
      <c r="E33" s="115">
        <v>605</v>
      </c>
      <c r="F33" s="114">
        <v>574</v>
      </c>
      <c r="G33" s="114">
        <v>602</v>
      </c>
      <c r="H33" s="114">
        <v>602</v>
      </c>
      <c r="I33" s="140">
        <v>558</v>
      </c>
      <c r="J33" s="115">
        <v>47</v>
      </c>
      <c r="K33" s="116">
        <v>8.4229390681003586</v>
      </c>
    </row>
    <row r="34" spans="1:11" ht="14.1" customHeight="1" x14ac:dyDescent="0.2">
      <c r="A34" s="306">
        <v>33</v>
      </c>
      <c r="B34" s="307" t="s">
        <v>253</v>
      </c>
      <c r="C34" s="308"/>
      <c r="D34" s="113">
        <v>0.59749152319188858</v>
      </c>
      <c r="E34" s="115">
        <v>363</v>
      </c>
      <c r="F34" s="114">
        <v>364</v>
      </c>
      <c r="G34" s="114">
        <v>375</v>
      </c>
      <c r="H34" s="114">
        <v>389</v>
      </c>
      <c r="I34" s="140">
        <v>377</v>
      </c>
      <c r="J34" s="115">
        <v>-14</v>
      </c>
      <c r="K34" s="116">
        <v>-3.7135278514588861</v>
      </c>
    </row>
    <row r="35" spans="1:11" ht="14.1" customHeight="1" x14ac:dyDescent="0.2">
      <c r="A35" s="306">
        <v>34</v>
      </c>
      <c r="B35" s="307" t="s">
        <v>254</v>
      </c>
      <c r="C35" s="308"/>
      <c r="D35" s="113">
        <v>4.1034335187806565</v>
      </c>
      <c r="E35" s="115">
        <v>2493</v>
      </c>
      <c r="F35" s="114">
        <v>2528</v>
      </c>
      <c r="G35" s="114">
        <v>2535</v>
      </c>
      <c r="H35" s="114">
        <v>2488</v>
      </c>
      <c r="I35" s="140">
        <v>2454</v>
      </c>
      <c r="J35" s="115">
        <v>39</v>
      </c>
      <c r="K35" s="116">
        <v>1.5892420537897312</v>
      </c>
    </row>
    <row r="36" spans="1:11" ht="14.1" customHeight="1" x14ac:dyDescent="0.2">
      <c r="A36" s="306">
        <v>41</v>
      </c>
      <c r="B36" s="307" t="s">
        <v>255</v>
      </c>
      <c r="C36" s="308"/>
      <c r="D36" s="113">
        <v>9.7112947295651314E-2</v>
      </c>
      <c r="E36" s="115">
        <v>59</v>
      </c>
      <c r="F36" s="114">
        <v>65</v>
      </c>
      <c r="G36" s="114">
        <v>75</v>
      </c>
      <c r="H36" s="114">
        <v>79</v>
      </c>
      <c r="I36" s="140">
        <v>83</v>
      </c>
      <c r="J36" s="115">
        <v>-24</v>
      </c>
      <c r="K36" s="116">
        <v>-28.91566265060241</v>
      </c>
    </row>
    <row r="37" spans="1:11" ht="14.1" customHeight="1" x14ac:dyDescent="0.2">
      <c r="A37" s="306">
        <v>42</v>
      </c>
      <c r="B37" s="307" t="s">
        <v>256</v>
      </c>
      <c r="C37" s="308"/>
      <c r="D37" s="113">
        <v>3.1273660993514828E-2</v>
      </c>
      <c r="E37" s="115">
        <v>19</v>
      </c>
      <c r="F37" s="114">
        <v>19</v>
      </c>
      <c r="G37" s="114">
        <v>22</v>
      </c>
      <c r="H37" s="114">
        <v>19</v>
      </c>
      <c r="I37" s="140">
        <v>15</v>
      </c>
      <c r="J37" s="115">
        <v>4</v>
      </c>
      <c r="K37" s="116">
        <v>26.666666666666668</v>
      </c>
    </row>
    <row r="38" spans="1:11" ht="14.1" customHeight="1" x14ac:dyDescent="0.2">
      <c r="A38" s="306">
        <v>43</v>
      </c>
      <c r="B38" s="307" t="s">
        <v>257</v>
      </c>
      <c r="C38" s="308"/>
      <c r="D38" s="113">
        <v>0.3012147348322744</v>
      </c>
      <c r="E38" s="115">
        <v>183</v>
      </c>
      <c r="F38" s="114">
        <v>189</v>
      </c>
      <c r="G38" s="114">
        <v>174</v>
      </c>
      <c r="H38" s="114">
        <v>177</v>
      </c>
      <c r="I38" s="140">
        <v>166</v>
      </c>
      <c r="J38" s="115">
        <v>17</v>
      </c>
      <c r="K38" s="116">
        <v>10.240963855421686</v>
      </c>
    </row>
    <row r="39" spans="1:11" ht="14.1" customHeight="1" x14ac:dyDescent="0.2">
      <c r="A39" s="306">
        <v>51</v>
      </c>
      <c r="B39" s="307" t="s">
        <v>258</v>
      </c>
      <c r="C39" s="308"/>
      <c r="D39" s="113">
        <v>6.0868420186325176</v>
      </c>
      <c r="E39" s="115">
        <v>3698</v>
      </c>
      <c r="F39" s="114">
        <v>3878</v>
      </c>
      <c r="G39" s="114">
        <v>3831</v>
      </c>
      <c r="H39" s="114">
        <v>3721</v>
      </c>
      <c r="I39" s="140">
        <v>3773</v>
      </c>
      <c r="J39" s="115">
        <v>-75</v>
      </c>
      <c r="K39" s="116">
        <v>-1.9878081102570899</v>
      </c>
    </row>
    <row r="40" spans="1:11" ht="14.1" customHeight="1" x14ac:dyDescent="0.2">
      <c r="A40" s="306" t="s">
        <v>259</v>
      </c>
      <c r="B40" s="307" t="s">
        <v>260</v>
      </c>
      <c r="C40" s="308"/>
      <c r="D40" s="113">
        <v>5.8629884452052536</v>
      </c>
      <c r="E40" s="115">
        <v>3562</v>
      </c>
      <c r="F40" s="114">
        <v>3740</v>
      </c>
      <c r="G40" s="114">
        <v>3704</v>
      </c>
      <c r="H40" s="114">
        <v>3615</v>
      </c>
      <c r="I40" s="140">
        <v>3671</v>
      </c>
      <c r="J40" s="115">
        <v>-109</v>
      </c>
      <c r="K40" s="116">
        <v>-2.9692181966766547</v>
      </c>
    </row>
    <row r="41" spans="1:11" ht="14.1" customHeight="1" x14ac:dyDescent="0.2">
      <c r="A41" s="306"/>
      <c r="B41" s="307" t="s">
        <v>261</v>
      </c>
      <c r="C41" s="308"/>
      <c r="D41" s="113">
        <v>3.435164762813971</v>
      </c>
      <c r="E41" s="115">
        <v>2087</v>
      </c>
      <c r="F41" s="114">
        <v>2165</v>
      </c>
      <c r="G41" s="114">
        <v>2178</v>
      </c>
      <c r="H41" s="114">
        <v>2194</v>
      </c>
      <c r="I41" s="140">
        <v>2247</v>
      </c>
      <c r="J41" s="115">
        <v>-160</v>
      </c>
      <c r="K41" s="116">
        <v>-7.1206052514463734</v>
      </c>
    </row>
    <row r="42" spans="1:11" ht="14.1" customHeight="1" x14ac:dyDescent="0.2">
      <c r="A42" s="306">
        <v>52</v>
      </c>
      <c r="B42" s="307" t="s">
        <v>262</v>
      </c>
      <c r="C42" s="308"/>
      <c r="D42" s="113">
        <v>6.1576192514073149</v>
      </c>
      <c r="E42" s="115">
        <v>3741</v>
      </c>
      <c r="F42" s="114">
        <v>3764</v>
      </c>
      <c r="G42" s="114">
        <v>3730</v>
      </c>
      <c r="H42" s="114">
        <v>3713</v>
      </c>
      <c r="I42" s="140">
        <v>3720</v>
      </c>
      <c r="J42" s="115">
        <v>21</v>
      </c>
      <c r="K42" s="116">
        <v>0.56451612903225812</v>
      </c>
    </row>
    <row r="43" spans="1:11" ht="14.1" customHeight="1" x14ac:dyDescent="0.2">
      <c r="A43" s="306" t="s">
        <v>263</v>
      </c>
      <c r="B43" s="307" t="s">
        <v>264</v>
      </c>
      <c r="C43" s="308"/>
      <c r="D43" s="113">
        <v>5.839944694999506</v>
      </c>
      <c r="E43" s="115">
        <v>3548</v>
      </c>
      <c r="F43" s="114">
        <v>3573</v>
      </c>
      <c r="G43" s="114">
        <v>3536</v>
      </c>
      <c r="H43" s="114">
        <v>3502</v>
      </c>
      <c r="I43" s="140">
        <v>3480</v>
      </c>
      <c r="J43" s="115">
        <v>68</v>
      </c>
      <c r="K43" s="116">
        <v>1.9540229885057472</v>
      </c>
    </row>
    <row r="44" spans="1:11" ht="14.1" customHeight="1" x14ac:dyDescent="0.2">
      <c r="A44" s="306">
        <v>53</v>
      </c>
      <c r="B44" s="307" t="s">
        <v>265</v>
      </c>
      <c r="C44" s="308"/>
      <c r="D44" s="113">
        <v>1.3743951015570992</v>
      </c>
      <c r="E44" s="115">
        <v>835</v>
      </c>
      <c r="F44" s="114">
        <v>829</v>
      </c>
      <c r="G44" s="114">
        <v>867</v>
      </c>
      <c r="H44" s="114">
        <v>867</v>
      </c>
      <c r="I44" s="140">
        <v>804</v>
      </c>
      <c r="J44" s="115">
        <v>31</v>
      </c>
      <c r="K44" s="116">
        <v>3.855721393034826</v>
      </c>
    </row>
    <row r="45" spans="1:11" ht="14.1" customHeight="1" x14ac:dyDescent="0.2">
      <c r="A45" s="306" t="s">
        <v>266</v>
      </c>
      <c r="B45" s="307" t="s">
        <v>267</v>
      </c>
      <c r="C45" s="308"/>
      <c r="D45" s="113">
        <v>1.3546433156664581</v>
      </c>
      <c r="E45" s="115">
        <v>823</v>
      </c>
      <c r="F45" s="114">
        <v>817</v>
      </c>
      <c r="G45" s="114">
        <v>855</v>
      </c>
      <c r="H45" s="114">
        <v>852</v>
      </c>
      <c r="I45" s="140">
        <v>789</v>
      </c>
      <c r="J45" s="115">
        <v>34</v>
      </c>
      <c r="K45" s="116">
        <v>4.3092522179974653</v>
      </c>
    </row>
    <row r="46" spans="1:11" ht="14.1" customHeight="1" x14ac:dyDescent="0.2">
      <c r="A46" s="306">
        <v>54</v>
      </c>
      <c r="B46" s="307" t="s">
        <v>268</v>
      </c>
      <c r="C46" s="308"/>
      <c r="D46" s="113">
        <v>16.593146130295949</v>
      </c>
      <c r="E46" s="115">
        <v>10081</v>
      </c>
      <c r="F46" s="114">
        <v>10357</v>
      </c>
      <c r="G46" s="114">
        <v>10384</v>
      </c>
      <c r="H46" s="114">
        <v>10420</v>
      </c>
      <c r="I46" s="140">
        <v>10535</v>
      </c>
      <c r="J46" s="115">
        <v>-454</v>
      </c>
      <c r="K46" s="116">
        <v>-4.3094447081158043</v>
      </c>
    </row>
    <row r="47" spans="1:11" ht="14.1" customHeight="1" x14ac:dyDescent="0.2">
      <c r="A47" s="306">
        <v>61</v>
      </c>
      <c r="B47" s="307" t="s">
        <v>269</v>
      </c>
      <c r="C47" s="308"/>
      <c r="D47" s="113">
        <v>0.63699509497317053</v>
      </c>
      <c r="E47" s="115">
        <v>387</v>
      </c>
      <c r="F47" s="114">
        <v>396</v>
      </c>
      <c r="G47" s="114">
        <v>409</v>
      </c>
      <c r="H47" s="114">
        <v>420</v>
      </c>
      <c r="I47" s="140">
        <v>402</v>
      </c>
      <c r="J47" s="115">
        <v>-15</v>
      </c>
      <c r="K47" s="116">
        <v>-3.7313432835820897</v>
      </c>
    </row>
    <row r="48" spans="1:11" ht="14.1" customHeight="1" x14ac:dyDescent="0.2">
      <c r="A48" s="306">
        <v>62</v>
      </c>
      <c r="B48" s="307" t="s">
        <v>270</v>
      </c>
      <c r="C48" s="308"/>
      <c r="D48" s="113">
        <v>10.31372419922968</v>
      </c>
      <c r="E48" s="115">
        <v>6266</v>
      </c>
      <c r="F48" s="114">
        <v>6576</v>
      </c>
      <c r="G48" s="114">
        <v>6465</v>
      </c>
      <c r="H48" s="114">
        <v>6574</v>
      </c>
      <c r="I48" s="140">
        <v>6478</v>
      </c>
      <c r="J48" s="115">
        <v>-212</v>
      </c>
      <c r="K48" s="116">
        <v>-3.2726150046310591</v>
      </c>
    </row>
    <row r="49" spans="1:11" ht="14.1" customHeight="1" x14ac:dyDescent="0.2">
      <c r="A49" s="306">
        <v>63</v>
      </c>
      <c r="B49" s="307" t="s">
        <v>271</v>
      </c>
      <c r="C49" s="308"/>
      <c r="D49" s="113">
        <v>10.354873753168516</v>
      </c>
      <c r="E49" s="115">
        <v>6291</v>
      </c>
      <c r="F49" s="114">
        <v>7099</v>
      </c>
      <c r="G49" s="114">
        <v>7390</v>
      </c>
      <c r="H49" s="114">
        <v>7382</v>
      </c>
      <c r="I49" s="140">
        <v>7001</v>
      </c>
      <c r="J49" s="115">
        <v>-710</v>
      </c>
      <c r="K49" s="116">
        <v>-10.141408370232824</v>
      </c>
    </row>
    <row r="50" spans="1:11" ht="14.1" customHeight="1" x14ac:dyDescent="0.2">
      <c r="A50" s="306" t="s">
        <v>272</v>
      </c>
      <c r="B50" s="307" t="s">
        <v>273</v>
      </c>
      <c r="C50" s="308"/>
      <c r="D50" s="113">
        <v>0.7143562563781809</v>
      </c>
      <c r="E50" s="115">
        <v>434</v>
      </c>
      <c r="F50" s="114">
        <v>476</v>
      </c>
      <c r="G50" s="114">
        <v>499</v>
      </c>
      <c r="H50" s="114">
        <v>497</v>
      </c>
      <c r="I50" s="140">
        <v>505</v>
      </c>
      <c r="J50" s="115">
        <v>-71</v>
      </c>
      <c r="K50" s="116">
        <v>-14.059405940594059</v>
      </c>
    </row>
    <row r="51" spans="1:11" ht="14.1" customHeight="1" x14ac:dyDescent="0.2">
      <c r="A51" s="306" t="s">
        <v>274</v>
      </c>
      <c r="B51" s="307" t="s">
        <v>275</v>
      </c>
      <c r="C51" s="308"/>
      <c r="D51" s="113">
        <v>9.0825295453797281</v>
      </c>
      <c r="E51" s="115">
        <v>5518</v>
      </c>
      <c r="F51" s="114">
        <v>6249</v>
      </c>
      <c r="G51" s="114">
        <v>6519</v>
      </c>
      <c r="H51" s="114">
        <v>6516</v>
      </c>
      <c r="I51" s="140">
        <v>6144</v>
      </c>
      <c r="J51" s="115">
        <v>-626</v>
      </c>
      <c r="K51" s="116">
        <v>-10.188802083333334</v>
      </c>
    </row>
    <row r="52" spans="1:11" ht="14.1" customHeight="1" x14ac:dyDescent="0.2">
      <c r="A52" s="306">
        <v>71</v>
      </c>
      <c r="B52" s="307" t="s">
        <v>276</v>
      </c>
      <c r="C52" s="308"/>
      <c r="D52" s="113">
        <v>10.182045626625408</v>
      </c>
      <c r="E52" s="115">
        <v>6186</v>
      </c>
      <c r="F52" s="114">
        <v>6267</v>
      </c>
      <c r="G52" s="114">
        <v>6242</v>
      </c>
      <c r="H52" s="114">
        <v>6286</v>
      </c>
      <c r="I52" s="140">
        <v>6238</v>
      </c>
      <c r="J52" s="115">
        <v>-52</v>
      </c>
      <c r="K52" s="116">
        <v>-0.8336005129849311</v>
      </c>
    </row>
    <row r="53" spans="1:11" ht="14.1" customHeight="1" x14ac:dyDescent="0.2">
      <c r="A53" s="306" t="s">
        <v>277</v>
      </c>
      <c r="B53" s="307" t="s">
        <v>278</v>
      </c>
      <c r="C53" s="308"/>
      <c r="D53" s="113">
        <v>0.9168120617572505</v>
      </c>
      <c r="E53" s="115">
        <v>557</v>
      </c>
      <c r="F53" s="114">
        <v>558</v>
      </c>
      <c r="G53" s="114">
        <v>561</v>
      </c>
      <c r="H53" s="114">
        <v>566</v>
      </c>
      <c r="I53" s="140">
        <v>561</v>
      </c>
      <c r="J53" s="115">
        <v>-4</v>
      </c>
      <c r="K53" s="116">
        <v>-0.71301247771836007</v>
      </c>
    </row>
    <row r="54" spans="1:11" ht="14.1" customHeight="1" x14ac:dyDescent="0.2">
      <c r="A54" s="306" t="s">
        <v>279</v>
      </c>
      <c r="B54" s="307" t="s">
        <v>280</v>
      </c>
      <c r="C54" s="308"/>
      <c r="D54" s="113">
        <v>8.9788326694538636</v>
      </c>
      <c r="E54" s="115">
        <v>5455</v>
      </c>
      <c r="F54" s="114">
        <v>5534</v>
      </c>
      <c r="G54" s="114">
        <v>5508</v>
      </c>
      <c r="H54" s="114">
        <v>5556</v>
      </c>
      <c r="I54" s="140">
        <v>5510</v>
      </c>
      <c r="J54" s="115">
        <v>-55</v>
      </c>
      <c r="K54" s="116">
        <v>-0.99818511796733211</v>
      </c>
    </row>
    <row r="55" spans="1:11" ht="14.1" customHeight="1" x14ac:dyDescent="0.2">
      <c r="A55" s="306">
        <v>72</v>
      </c>
      <c r="B55" s="307" t="s">
        <v>281</v>
      </c>
      <c r="C55" s="308"/>
      <c r="D55" s="113">
        <v>1.1077459920334463</v>
      </c>
      <c r="E55" s="115">
        <v>673</v>
      </c>
      <c r="F55" s="114">
        <v>690</v>
      </c>
      <c r="G55" s="114">
        <v>694</v>
      </c>
      <c r="H55" s="114">
        <v>688</v>
      </c>
      <c r="I55" s="140">
        <v>682</v>
      </c>
      <c r="J55" s="115">
        <v>-9</v>
      </c>
      <c r="K55" s="116">
        <v>-1.3196480938416422</v>
      </c>
    </row>
    <row r="56" spans="1:11" ht="14.1" customHeight="1" x14ac:dyDescent="0.2">
      <c r="A56" s="306" t="s">
        <v>282</v>
      </c>
      <c r="B56" s="307" t="s">
        <v>283</v>
      </c>
      <c r="C56" s="308"/>
      <c r="D56" s="113">
        <v>0.21891562695460381</v>
      </c>
      <c r="E56" s="115">
        <v>133</v>
      </c>
      <c r="F56" s="114">
        <v>141</v>
      </c>
      <c r="G56" s="114">
        <v>140</v>
      </c>
      <c r="H56" s="114">
        <v>141</v>
      </c>
      <c r="I56" s="140">
        <v>137</v>
      </c>
      <c r="J56" s="115">
        <v>-4</v>
      </c>
      <c r="K56" s="116">
        <v>-2.9197080291970803</v>
      </c>
    </row>
    <row r="57" spans="1:11" ht="14.1" customHeight="1" x14ac:dyDescent="0.2">
      <c r="A57" s="306" t="s">
        <v>284</v>
      </c>
      <c r="B57" s="307" t="s">
        <v>285</v>
      </c>
      <c r="C57" s="308"/>
      <c r="D57" s="113">
        <v>0.61559732692497615</v>
      </c>
      <c r="E57" s="115">
        <v>374</v>
      </c>
      <c r="F57" s="114">
        <v>385</v>
      </c>
      <c r="G57" s="114">
        <v>385</v>
      </c>
      <c r="H57" s="114">
        <v>374</v>
      </c>
      <c r="I57" s="140">
        <v>368</v>
      </c>
      <c r="J57" s="115">
        <v>6</v>
      </c>
      <c r="K57" s="116">
        <v>1.6304347826086956</v>
      </c>
    </row>
    <row r="58" spans="1:11" ht="14.1" customHeight="1" x14ac:dyDescent="0.2">
      <c r="A58" s="306">
        <v>73</v>
      </c>
      <c r="B58" s="307" t="s">
        <v>286</v>
      </c>
      <c r="C58" s="308"/>
      <c r="D58" s="113">
        <v>0.75221384600190933</v>
      </c>
      <c r="E58" s="115">
        <v>457</v>
      </c>
      <c r="F58" s="114">
        <v>458</v>
      </c>
      <c r="G58" s="114">
        <v>467</v>
      </c>
      <c r="H58" s="114">
        <v>456</v>
      </c>
      <c r="I58" s="140">
        <v>437</v>
      </c>
      <c r="J58" s="115">
        <v>20</v>
      </c>
      <c r="K58" s="116">
        <v>4.5766590389016022</v>
      </c>
    </row>
    <row r="59" spans="1:11" ht="14.1" customHeight="1" x14ac:dyDescent="0.2">
      <c r="A59" s="306" t="s">
        <v>287</v>
      </c>
      <c r="B59" s="307" t="s">
        <v>288</v>
      </c>
      <c r="C59" s="308"/>
      <c r="D59" s="113">
        <v>0.53494420120485897</v>
      </c>
      <c r="E59" s="115">
        <v>325</v>
      </c>
      <c r="F59" s="114">
        <v>327</v>
      </c>
      <c r="G59" s="114">
        <v>330</v>
      </c>
      <c r="H59" s="114">
        <v>317</v>
      </c>
      <c r="I59" s="140">
        <v>314</v>
      </c>
      <c r="J59" s="115">
        <v>11</v>
      </c>
      <c r="K59" s="116">
        <v>3.5031847133757963</v>
      </c>
    </row>
    <row r="60" spans="1:11" ht="14.1" customHeight="1" x14ac:dyDescent="0.2">
      <c r="A60" s="306">
        <v>81</v>
      </c>
      <c r="B60" s="307" t="s">
        <v>289</v>
      </c>
      <c r="C60" s="308"/>
      <c r="D60" s="113">
        <v>3.3215919939427856</v>
      </c>
      <c r="E60" s="115">
        <v>2018</v>
      </c>
      <c r="F60" s="114">
        <v>2056</v>
      </c>
      <c r="G60" s="114">
        <v>2034</v>
      </c>
      <c r="H60" s="114">
        <v>2061</v>
      </c>
      <c r="I60" s="140">
        <v>2048</v>
      </c>
      <c r="J60" s="115">
        <v>-30</v>
      </c>
      <c r="K60" s="116">
        <v>-1.46484375</v>
      </c>
    </row>
    <row r="61" spans="1:11" ht="14.1" customHeight="1" x14ac:dyDescent="0.2">
      <c r="A61" s="306" t="s">
        <v>290</v>
      </c>
      <c r="B61" s="307" t="s">
        <v>291</v>
      </c>
      <c r="C61" s="308"/>
      <c r="D61" s="113">
        <v>1.3447674227211377</v>
      </c>
      <c r="E61" s="115">
        <v>817</v>
      </c>
      <c r="F61" s="114">
        <v>832</v>
      </c>
      <c r="G61" s="114">
        <v>826</v>
      </c>
      <c r="H61" s="114">
        <v>830</v>
      </c>
      <c r="I61" s="140">
        <v>842</v>
      </c>
      <c r="J61" s="115">
        <v>-25</v>
      </c>
      <c r="K61" s="116">
        <v>-2.9691211401425179</v>
      </c>
    </row>
    <row r="62" spans="1:11" ht="14.1" customHeight="1" x14ac:dyDescent="0.2">
      <c r="A62" s="306" t="s">
        <v>292</v>
      </c>
      <c r="B62" s="307" t="s">
        <v>293</v>
      </c>
      <c r="C62" s="308"/>
      <c r="D62" s="113">
        <v>0.93327188333278466</v>
      </c>
      <c r="E62" s="115">
        <v>567</v>
      </c>
      <c r="F62" s="114">
        <v>550</v>
      </c>
      <c r="G62" s="114">
        <v>552</v>
      </c>
      <c r="H62" s="114">
        <v>560</v>
      </c>
      <c r="I62" s="140">
        <v>552</v>
      </c>
      <c r="J62" s="115">
        <v>15</v>
      </c>
      <c r="K62" s="116">
        <v>2.7173913043478262</v>
      </c>
    </row>
    <row r="63" spans="1:11" ht="14.1" customHeight="1" x14ac:dyDescent="0.2">
      <c r="A63" s="306"/>
      <c r="B63" s="307" t="s">
        <v>294</v>
      </c>
      <c r="C63" s="308"/>
      <c r="D63" s="113">
        <v>0.77031964973499689</v>
      </c>
      <c r="E63" s="115">
        <v>468</v>
      </c>
      <c r="F63" s="114">
        <v>460</v>
      </c>
      <c r="G63" s="114">
        <v>464</v>
      </c>
      <c r="H63" s="114">
        <v>473</v>
      </c>
      <c r="I63" s="140">
        <v>466</v>
      </c>
      <c r="J63" s="115">
        <v>2</v>
      </c>
      <c r="K63" s="116">
        <v>0.42918454935622319</v>
      </c>
    </row>
    <row r="64" spans="1:11" ht="14.1" customHeight="1" x14ac:dyDescent="0.2">
      <c r="A64" s="306" t="s">
        <v>295</v>
      </c>
      <c r="B64" s="307" t="s">
        <v>296</v>
      </c>
      <c r="C64" s="308"/>
      <c r="D64" s="113">
        <v>7.736116140501037E-2</v>
      </c>
      <c r="E64" s="115">
        <v>47</v>
      </c>
      <c r="F64" s="114">
        <v>50</v>
      </c>
      <c r="G64" s="114">
        <v>50</v>
      </c>
      <c r="H64" s="114">
        <v>50</v>
      </c>
      <c r="I64" s="140">
        <v>47</v>
      </c>
      <c r="J64" s="115">
        <v>0</v>
      </c>
      <c r="K64" s="116">
        <v>0</v>
      </c>
    </row>
    <row r="65" spans="1:11" ht="14.1" customHeight="1" x14ac:dyDescent="0.2">
      <c r="A65" s="306" t="s">
        <v>297</v>
      </c>
      <c r="B65" s="307" t="s">
        <v>298</v>
      </c>
      <c r="C65" s="308"/>
      <c r="D65" s="113">
        <v>0.65674688086381139</v>
      </c>
      <c r="E65" s="115">
        <v>399</v>
      </c>
      <c r="F65" s="114">
        <v>419</v>
      </c>
      <c r="G65" s="114">
        <v>416</v>
      </c>
      <c r="H65" s="114">
        <v>425</v>
      </c>
      <c r="I65" s="140">
        <v>417</v>
      </c>
      <c r="J65" s="115">
        <v>-18</v>
      </c>
      <c r="K65" s="116">
        <v>-4.3165467625899279</v>
      </c>
    </row>
    <row r="66" spans="1:11" ht="14.1" customHeight="1" x14ac:dyDescent="0.2">
      <c r="A66" s="306">
        <v>82</v>
      </c>
      <c r="B66" s="307" t="s">
        <v>299</v>
      </c>
      <c r="C66" s="308"/>
      <c r="D66" s="113">
        <v>1.892879481186424</v>
      </c>
      <c r="E66" s="115">
        <v>1150</v>
      </c>
      <c r="F66" s="114">
        <v>1173</v>
      </c>
      <c r="G66" s="114">
        <v>1195</v>
      </c>
      <c r="H66" s="114">
        <v>1196</v>
      </c>
      <c r="I66" s="140">
        <v>1209</v>
      </c>
      <c r="J66" s="115">
        <v>-59</v>
      </c>
      <c r="K66" s="116">
        <v>-4.8800661703887513</v>
      </c>
    </row>
    <row r="67" spans="1:11" ht="14.1" customHeight="1" x14ac:dyDescent="0.2">
      <c r="A67" s="306" t="s">
        <v>300</v>
      </c>
      <c r="B67" s="307" t="s">
        <v>301</v>
      </c>
      <c r="C67" s="308"/>
      <c r="D67" s="113">
        <v>0.72423214932350133</v>
      </c>
      <c r="E67" s="115">
        <v>440</v>
      </c>
      <c r="F67" s="114">
        <v>443</v>
      </c>
      <c r="G67" s="114">
        <v>445</v>
      </c>
      <c r="H67" s="114">
        <v>439</v>
      </c>
      <c r="I67" s="140">
        <v>460</v>
      </c>
      <c r="J67" s="115">
        <v>-20</v>
      </c>
      <c r="K67" s="116">
        <v>-4.3478260869565215</v>
      </c>
    </row>
    <row r="68" spans="1:11" ht="14.1" customHeight="1" x14ac:dyDescent="0.2">
      <c r="A68" s="306" t="s">
        <v>302</v>
      </c>
      <c r="B68" s="307" t="s">
        <v>303</v>
      </c>
      <c r="C68" s="308"/>
      <c r="D68" s="113">
        <v>0.73904598874148208</v>
      </c>
      <c r="E68" s="115">
        <v>449</v>
      </c>
      <c r="F68" s="114">
        <v>490</v>
      </c>
      <c r="G68" s="114">
        <v>489</v>
      </c>
      <c r="H68" s="114">
        <v>495</v>
      </c>
      <c r="I68" s="140">
        <v>490</v>
      </c>
      <c r="J68" s="115">
        <v>-41</v>
      </c>
      <c r="K68" s="116">
        <v>-8.3673469387755102</v>
      </c>
    </row>
    <row r="69" spans="1:11" ht="14.1" customHeight="1" x14ac:dyDescent="0.2">
      <c r="A69" s="306">
        <v>83</v>
      </c>
      <c r="B69" s="307" t="s">
        <v>304</v>
      </c>
      <c r="C69" s="308"/>
      <c r="D69" s="113">
        <v>3.710043783125391</v>
      </c>
      <c r="E69" s="115">
        <v>2254</v>
      </c>
      <c r="F69" s="114">
        <v>2263</v>
      </c>
      <c r="G69" s="114">
        <v>2203</v>
      </c>
      <c r="H69" s="114">
        <v>2240</v>
      </c>
      <c r="I69" s="140">
        <v>2243</v>
      </c>
      <c r="J69" s="115">
        <v>11</v>
      </c>
      <c r="K69" s="116">
        <v>0.49041462327240304</v>
      </c>
    </row>
    <row r="70" spans="1:11" ht="14.1" customHeight="1" x14ac:dyDescent="0.2">
      <c r="A70" s="306" t="s">
        <v>305</v>
      </c>
      <c r="B70" s="307" t="s">
        <v>306</v>
      </c>
      <c r="C70" s="308"/>
      <c r="D70" s="113">
        <v>2.164466537182737</v>
      </c>
      <c r="E70" s="115">
        <v>1315</v>
      </c>
      <c r="F70" s="114">
        <v>1318</v>
      </c>
      <c r="G70" s="114">
        <v>1275</v>
      </c>
      <c r="H70" s="114">
        <v>1315</v>
      </c>
      <c r="I70" s="140">
        <v>1311</v>
      </c>
      <c r="J70" s="115">
        <v>4</v>
      </c>
      <c r="K70" s="116">
        <v>0.30511060259344014</v>
      </c>
    </row>
    <row r="71" spans="1:11" ht="14.1" customHeight="1" x14ac:dyDescent="0.2">
      <c r="A71" s="306"/>
      <c r="B71" s="307" t="s">
        <v>307</v>
      </c>
      <c r="C71" s="308"/>
      <c r="D71" s="113">
        <v>1.2180267965895251</v>
      </c>
      <c r="E71" s="115">
        <v>740</v>
      </c>
      <c r="F71" s="114">
        <v>755</v>
      </c>
      <c r="G71" s="114">
        <v>730</v>
      </c>
      <c r="H71" s="114">
        <v>774</v>
      </c>
      <c r="I71" s="140">
        <v>775</v>
      </c>
      <c r="J71" s="115">
        <v>-35</v>
      </c>
      <c r="K71" s="116">
        <v>-4.5161290322580649</v>
      </c>
    </row>
    <row r="72" spans="1:11" ht="14.1" customHeight="1" x14ac:dyDescent="0.2">
      <c r="A72" s="306">
        <v>84</v>
      </c>
      <c r="B72" s="307" t="s">
        <v>308</v>
      </c>
      <c r="C72" s="308"/>
      <c r="D72" s="113">
        <v>1.2460084932679329</v>
      </c>
      <c r="E72" s="115">
        <v>757</v>
      </c>
      <c r="F72" s="114">
        <v>783</v>
      </c>
      <c r="G72" s="114">
        <v>727</v>
      </c>
      <c r="H72" s="114">
        <v>781</v>
      </c>
      <c r="I72" s="140">
        <v>798</v>
      </c>
      <c r="J72" s="115">
        <v>-41</v>
      </c>
      <c r="K72" s="116">
        <v>-5.1378446115288217</v>
      </c>
    </row>
    <row r="73" spans="1:11" ht="14.1" customHeight="1" x14ac:dyDescent="0.2">
      <c r="A73" s="306" t="s">
        <v>309</v>
      </c>
      <c r="B73" s="307" t="s">
        <v>310</v>
      </c>
      <c r="C73" s="308"/>
      <c r="D73" s="113">
        <v>0.10040491161075814</v>
      </c>
      <c r="E73" s="115">
        <v>61</v>
      </c>
      <c r="F73" s="114">
        <v>60</v>
      </c>
      <c r="G73" s="114">
        <v>62</v>
      </c>
      <c r="H73" s="114">
        <v>69</v>
      </c>
      <c r="I73" s="140">
        <v>69</v>
      </c>
      <c r="J73" s="115">
        <v>-8</v>
      </c>
      <c r="K73" s="116">
        <v>-11.594202898550725</v>
      </c>
    </row>
    <row r="74" spans="1:11" ht="14.1" customHeight="1" x14ac:dyDescent="0.2">
      <c r="A74" s="306" t="s">
        <v>311</v>
      </c>
      <c r="B74" s="307" t="s">
        <v>312</v>
      </c>
      <c r="C74" s="308"/>
      <c r="D74" s="113">
        <v>2.7981696678408007E-2</v>
      </c>
      <c r="E74" s="115">
        <v>17</v>
      </c>
      <c r="F74" s="114">
        <v>14</v>
      </c>
      <c r="G74" s="114">
        <v>15</v>
      </c>
      <c r="H74" s="114">
        <v>18</v>
      </c>
      <c r="I74" s="140">
        <v>17</v>
      </c>
      <c r="J74" s="115">
        <v>0</v>
      </c>
      <c r="K74" s="116">
        <v>0</v>
      </c>
    </row>
    <row r="75" spans="1:11" ht="14.1" customHeight="1" x14ac:dyDescent="0.2">
      <c r="A75" s="306" t="s">
        <v>313</v>
      </c>
      <c r="B75" s="307" t="s">
        <v>314</v>
      </c>
      <c r="C75" s="308"/>
      <c r="D75" s="113">
        <v>0.18105803733087533</v>
      </c>
      <c r="E75" s="115">
        <v>110</v>
      </c>
      <c r="F75" s="114">
        <v>135</v>
      </c>
      <c r="G75" s="114">
        <v>106</v>
      </c>
      <c r="H75" s="114">
        <v>158</v>
      </c>
      <c r="I75" s="140">
        <v>123</v>
      </c>
      <c r="J75" s="115">
        <v>-13</v>
      </c>
      <c r="K75" s="116">
        <v>-10.56910569105691</v>
      </c>
    </row>
    <row r="76" spans="1:11" ht="14.1" customHeight="1" x14ac:dyDescent="0.2">
      <c r="A76" s="306">
        <v>91</v>
      </c>
      <c r="B76" s="307" t="s">
        <v>315</v>
      </c>
      <c r="C76" s="308"/>
      <c r="D76" s="113">
        <v>0.53329821904730557</v>
      </c>
      <c r="E76" s="115">
        <v>324</v>
      </c>
      <c r="F76" s="114">
        <v>325</v>
      </c>
      <c r="G76" s="114">
        <v>314</v>
      </c>
      <c r="H76" s="114">
        <v>301</v>
      </c>
      <c r="I76" s="140">
        <v>290</v>
      </c>
      <c r="J76" s="115">
        <v>34</v>
      </c>
      <c r="K76" s="116">
        <v>11.724137931034482</v>
      </c>
    </row>
    <row r="77" spans="1:11" ht="14.1" customHeight="1" x14ac:dyDescent="0.2">
      <c r="A77" s="306">
        <v>92</v>
      </c>
      <c r="B77" s="307" t="s">
        <v>316</v>
      </c>
      <c r="C77" s="308"/>
      <c r="D77" s="113">
        <v>0.21233169832439017</v>
      </c>
      <c r="E77" s="115">
        <v>129</v>
      </c>
      <c r="F77" s="114">
        <v>130</v>
      </c>
      <c r="G77" s="114">
        <v>130</v>
      </c>
      <c r="H77" s="114">
        <v>125</v>
      </c>
      <c r="I77" s="140">
        <v>123</v>
      </c>
      <c r="J77" s="115">
        <v>6</v>
      </c>
      <c r="K77" s="116">
        <v>4.8780487804878048</v>
      </c>
    </row>
    <row r="78" spans="1:11" ht="14.1" customHeight="1" x14ac:dyDescent="0.2">
      <c r="A78" s="306">
        <v>93</v>
      </c>
      <c r="B78" s="307" t="s">
        <v>317</v>
      </c>
      <c r="C78" s="308"/>
      <c r="D78" s="113">
        <v>0.11851071534384568</v>
      </c>
      <c r="E78" s="115">
        <v>72</v>
      </c>
      <c r="F78" s="114">
        <v>77</v>
      </c>
      <c r="G78" s="114">
        <v>72</v>
      </c>
      <c r="H78" s="114">
        <v>71</v>
      </c>
      <c r="I78" s="140">
        <v>66</v>
      </c>
      <c r="J78" s="115">
        <v>6</v>
      </c>
      <c r="K78" s="116">
        <v>9.0909090909090917</v>
      </c>
    </row>
    <row r="79" spans="1:11" ht="14.1" customHeight="1" x14ac:dyDescent="0.2">
      <c r="A79" s="306">
        <v>94</v>
      </c>
      <c r="B79" s="307" t="s">
        <v>318</v>
      </c>
      <c r="C79" s="308"/>
      <c r="D79" s="113">
        <v>0.6007834875069954</v>
      </c>
      <c r="E79" s="115">
        <v>365</v>
      </c>
      <c r="F79" s="114">
        <v>401</v>
      </c>
      <c r="G79" s="114">
        <v>407</v>
      </c>
      <c r="H79" s="114">
        <v>369</v>
      </c>
      <c r="I79" s="140">
        <v>361</v>
      </c>
      <c r="J79" s="115">
        <v>4</v>
      </c>
      <c r="K79" s="116">
        <v>1.10803324099723</v>
      </c>
    </row>
    <row r="80" spans="1:11" ht="14.1" customHeight="1" x14ac:dyDescent="0.2">
      <c r="A80" s="306" t="s">
        <v>319</v>
      </c>
      <c r="B80" s="307" t="s">
        <v>320</v>
      </c>
      <c r="C80" s="308"/>
      <c r="D80" s="113">
        <v>6.5839286302136488E-3</v>
      </c>
      <c r="E80" s="115">
        <v>4</v>
      </c>
      <c r="F80" s="114">
        <v>4</v>
      </c>
      <c r="G80" s="114">
        <v>4</v>
      </c>
      <c r="H80" s="114">
        <v>5</v>
      </c>
      <c r="I80" s="140">
        <v>5</v>
      </c>
      <c r="J80" s="115">
        <v>-1</v>
      </c>
      <c r="K80" s="116">
        <v>-20</v>
      </c>
    </row>
    <row r="81" spans="1:11" ht="14.1" customHeight="1" x14ac:dyDescent="0.2">
      <c r="A81" s="310" t="s">
        <v>321</v>
      </c>
      <c r="B81" s="311" t="s">
        <v>334</v>
      </c>
      <c r="C81" s="312"/>
      <c r="D81" s="125">
        <v>3.8236165519965764</v>
      </c>
      <c r="E81" s="143">
        <v>2323</v>
      </c>
      <c r="F81" s="144">
        <v>2434</v>
      </c>
      <c r="G81" s="144">
        <v>2436</v>
      </c>
      <c r="H81" s="144">
        <v>2492</v>
      </c>
      <c r="I81" s="145">
        <v>2395</v>
      </c>
      <c r="J81" s="143">
        <v>-72</v>
      </c>
      <c r="K81" s="146">
        <v>-3.0062630480167014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14814</v>
      </c>
      <c r="G12" s="536">
        <v>11923</v>
      </c>
      <c r="H12" s="536">
        <v>20000</v>
      </c>
      <c r="I12" s="536">
        <v>13616</v>
      </c>
      <c r="J12" s="537">
        <v>15272</v>
      </c>
      <c r="K12" s="538">
        <v>-458</v>
      </c>
      <c r="L12" s="349">
        <v>-2.9989523310633839</v>
      </c>
    </row>
    <row r="13" spans="1:17" s="110" customFormat="1" ht="15" customHeight="1" x14ac:dyDescent="0.2">
      <c r="A13" s="350" t="s">
        <v>345</v>
      </c>
      <c r="B13" s="351" t="s">
        <v>346</v>
      </c>
      <c r="C13" s="347"/>
      <c r="D13" s="347"/>
      <c r="E13" s="348"/>
      <c r="F13" s="536">
        <v>8428</v>
      </c>
      <c r="G13" s="536">
        <v>6405</v>
      </c>
      <c r="H13" s="536">
        <v>11426</v>
      </c>
      <c r="I13" s="536">
        <v>7992</v>
      </c>
      <c r="J13" s="537">
        <v>9020</v>
      </c>
      <c r="K13" s="538">
        <v>-592</v>
      </c>
      <c r="L13" s="349">
        <v>-6.5631929046563195</v>
      </c>
    </row>
    <row r="14" spans="1:17" s="110" customFormat="1" ht="22.5" customHeight="1" x14ac:dyDescent="0.2">
      <c r="A14" s="350"/>
      <c r="B14" s="351" t="s">
        <v>347</v>
      </c>
      <c r="C14" s="347"/>
      <c r="D14" s="347"/>
      <c r="E14" s="348"/>
      <c r="F14" s="536">
        <v>6386</v>
      </c>
      <c r="G14" s="536">
        <v>5518</v>
      </c>
      <c r="H14" s="536">
        <v>8574</v>
      </c>
      <c r="I14" s="536">
        <v>5624</v>
      </c>
      <c r="J14" s="537">
        <v>6252</v>
      </c>
      <c r="K14" s="538">
        <v>134</v>
      </c>
      <c r="L14" s="349">
        <v>2.1433141394753679</v>
      </c>
    </row>
    <row r="15" spans="1:17" s="110" customFormat="1" ht="15" customHeight="1" x14ac:dyDescent="0.2">
      <c r="A15" s="350" t="s">
        <v>348</v>
      </c>
      <c r="B15" s="351" t="s">
        <v>108</v>
      </c>
      <c r="C15" s="347"/>
      <c r="D15" s="347"/>
      <c r="E15" s="348"/>
      <c r="F15" s="536">
        <v>3234</v>
      </c>
      <c r="G15" s="536">
        <v>2907</v>
      </c>
      <c r="H15" s="536">
        <v>8722</v>
      </c>
      <c r="I15" s="536">
        <v>3196</v>
      </c>
      <c r="J15" s="537">
        <v>3473</v>
      </c>
      <c r="K15" s="538">
        <v>-239</v>
      </c>
      <c r="L15" s="349">
        <v>-6.8816585084940973</v>
      </c>
    </row>
    <row r="16" spans="1:17" s="110" customFormat="1" ht="15" customHeight="1" x14ac:dyDescent="0.2">
      <c r="A16" s="350"/>
      <c r="B16" s="351" t="s">
        <v>109</v>
      </c>
      <c r="C16" s="347"/>
      <c r="D16" s="347"/>
      <c r="E16" s="348"/>
      <c r="F16" s="536">
        <v>9895</v>
      </c>
      <c r="G16" s="536">
        <v>7684</v>
      </c>
      <c r="H16" s="536">
        <v>9767</v>
      </c>
      <c r="I16" s="536">
        <v>9116</v>
      </c>
      <c r="J16" s="537">
        <v>9995</v>
      </c>
      <c r="K16" s="538">
        <v>-100</v>
      </c>
      <c r="L16" s="349">
        <v>-1.0005002501250626</v>
      </c>
    </row>
    <row r="17" spans="1:12" s="110" customFormat="1" ht="15" customHeight="1" x14ac:dyDescent="0.2">
      <c r="A17" s="350"/>
      <c r="B17" s="351" t="s">
        <v>110</v>
      </c>
      <c r="C17" s="347"/>
      <c r="D17" s="347"/>
      <c r="E17" s="348"/>
      <c r="F17" s="536">
        <v>1499</v>
      </c>
      <c r="G17" s="536">
        <v>1182</v>
      </c>
      <c r="H17" s="536">
        <v>1342</v>
      </c>
      <c r="I17" s="536">
        <v>1177</v>
      </c>
      <c r="J17" s="537">
        <v>1587</v>
      </c>
      <c r="K17" s="538">
        <v>-88</v>
      </c>
      <c r="L17" s="349">
        <v>-5.5450535601764335</v>
      </c>
    </row>
    <row r="18" spans="1:12" s="110" customFormat="1" ht="15" customHeight="1" x14ac:dyDescent="0.2">
      <c r="A18" s="350"/>
      <c r="B18" s="351" t="s">
        <v>111</v>
      </c>
      <c r="C18" s="347"/>
      <c r="D18" s="347"/>
      <c r="E18" s="348"/>
      <c r="F18" s="536">
        <v>186</v>
      </c>
      <c r="G18" s="536">
        <v>150</v>
      </c>
      <c r="H18" s="536">
        <v>169</v>
      </c>
      <c r="I18" s="536">
        <v>127</v>
      </c>
      <c r="J18" s="537">
        <v>217</v>
      </c>
      <c r="K18" s="538">
        <v>-31</v>
      </c>
      <c r="L18" s="349">
        <v>-14.285714285714286</v>
      </c>
    </row>
    <row r="19" spans="1:12" s="110" customFormat="1" ht="15" customHeight="1" x14ac:dyDescent="0.2">
      <c r="A19" s="118" t="s">
        <v>113</v>
      </c>
      <c r="B19" s="119" t="s">
        <v>181</v>
      </c>
      <c r="C19" s="347"/>
      <c r="D19" s="347"/>
      <c r="E19" s="348"/>
      <c r="F19" s="536">
        <v>10245</v>
      </c>
      <c r="G19" s="536">
        <v>7986</v>
      </c>
      <c r="H19" s="536">
        <v>15160</v>
      </c>
      <c r="I19" s="536">
        <v>9750</v>
      </c>
      <c r="J19" s="537">
        <v>10879</v>
      </c>
      <c r="K19" s="538">
        <v>-634</v>
      </c>
      <c r="L19" s="349">
        <v>-5.8277415203603269</v>
      </c>
    </row>
    <row r="20" spans="1:12" s="110" customFormat="1" ht="15" customHeight="1" x14ac:dyDescent="0.2">
      <c r="A20" s="118"/>
      <c r="B20" s="119" t="s">
        <v>182</v>
      </c>
      <c r="C20" s="347"/>
      <c r="D20" s="347"/>
      <c r="E20" s="348"/>
      <c r="F20" s="536">
        <v>4569</v>
      </c>
      <c r="G20" s="536">
        <v>3937</v>
      </c>
      <c r="H20" s="536">
        <v>4840</v>
      </c>
      <c r="I20" s="536">
        <v>3866</v>
      </c>
      <c r="J20" s="537">
        <v>4393</v>
      </c>
      <c r="K20" s="538">
        <v>176</v>
      </c>
      <c r="L20" s="349">
        <v>4.0063737764625538</v>
      </c>
    </row>
    <row r="21" spans="1:12" s="110" customFormat="1" ht="15" customHeight="1" x14ac:dyDescent="0.2">
      <c r="A21" s="118" t="s">
        <v>113</v>
      </c>
      <c r="B21" s="119" t="s">
        <v>116</v>
      </c>
      <c r="C21" s="347"/>
      <c r="D21" s="347"/>
      <c r="E21" s="348"/>
      <c r="F21" s="536">
        <v>12192</v>
      </c>
      <c r="G21" s="536">
        <v>9524</v>
      </c>
      <c r="H21" s="536">
        <v>16822</v>
      </c>
      <c r="I21" s="536">
        <v>10915</v>
      </c>
      <c r="J21" s="537">
        <v>12390</v>
      </c>
      <c r="K21" s="538">
        <v>-198</v>
      </c>
      <c r="L21" s="349">
        <v>-1.5980629539951574</v>
      </c>
    </row>
    <row r="22" spans="1:12" s="110" customFormat="1" ht="15" customHeight="1" x14ac:dyDescent="0.2">
      <c r="A22" s="118"/>
      <c r="B22" s="119" t="s">
        <v>117</v>
      </c>
      <c r="C22" s="347"/>
      <c r="D22" s="347"/>
      <c r="E22" s="348"/>
      <c r="F22" s="536">
        <v>2611</v>
      </c>
      <c r="G22" s="536">
        <v>2392</v>
      </c>
      <c r="H22" s="536">
        <v>3161</v>
      </c>
      <c r="I22" s="536">
        <v>2689</v>
      </c>
      <c r="J22" s="537">
        <v>2865</v>
      </c>
      <c r="K22" s="538">
        <v>-254</v>
      </c>
      <c r="L22" s="349">
        <v>-8.8656195462478191</v>
      </c>
    </row>
    <row r="23" spans="1:12" s="110" customFormat="1" ht="15" customHeight="1" x14ac:dyDescent="0.2">
      <c r="A23" s="352" t="s">
        <v>348</v>
      </c>
      <c r="B23" s="353" t="s">
        <v>193</v>
      </c>
      <c r="C23" s="354"/>
      <c r="D23" s="354"/>
      <c r="E23" s="355"/>
      <c r="F23" s="539">
        <v>327</v>
      </c>
      <c r="G23" s="539">
        <v>837</v>
      </c>
      <c r="H23" s="539">
        <v>4458</v>
      </c>
      <c r="I23" s="539">
        <v>307</v>
      </c>
      <c r="J23" s="540">
        <v>315</v>
      </c>
      <c r="K23" s="541">
        <v>12</v>
      </c>
      <c r="L23" s="356">
        <v>3.8095238095238093</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v>
      </c>
      <c r="G25" s="542">
        <v>40.1</v>
      </c>
      <c r="H25" s="542">
        <v>41.6</v>
      </c>
      <c r="I25" s="542">
        <v>42.4</v>
      </c>
      <c r="J25" s="542">
        <v>37.799999999999997</v>
      </c>
      <c r="K25" s="543" t="s">
        <v>350</v>
      </c>
      <c r="L25" s="364">
        <v>-1.7999999999999972</v>
      </c>
    </row>
    <row r="26" spans="1:12" s="110" customFormat="1" ht="15" customHeight="1" x14ac:dyDescent="0.2">
      <c r="A26" s="365" t="s">
        <v>105</v>
      </c>
      <c r="B26" s="366" t="s">
        <v>346</v>
      </c>
      <c r="C26" s="362"/>
      <c r="D26" s="362"/>
      <c r="E26" s="363"/>
      <c r="F26" s="542">
        <v>36.299999999999997</v>
      </c>
      <c r="G26" s="542">
        <v>38.700000000000003</v>
      </c>
      <c r="H26" s="542">
        <v>39.799999999999997</v>
      </c>
      <c r="I26" s="542">
        <v>41.8</v>
      </c>
      <c r="J26" s="544">
        <v>37.6</v>
      </c>
      <c r="K26" s="543" t="s">
        <v>350</v>
      </c>
      <c r="L26" s="364">
        <v>-1.3000000000000043</v>
      </c>
    </row>
    <row r="27" spans="1:12" s="110" customFormat="1" ht="15" customHeight="1" x14ac:dyDescent="0.2">
      <c r="A27" s="365"/>
      <c r="B27" s="366" t="s">
        <v>347</v>
      </c>
      <c r="C27" s="362"/>
      <c r="D27" s="362"/>
      <c r="E27" s="363"/>
      <c r="F27" s="542">
        <v>35.6</v>
      </c>
      <c r="G27" s="542">
        <v>41.8</v>
      </c>
      <c r="H27" s="542">
        <v>43.9</v>
      </c>
      <c r="I27" s="542">
        <v>43.2</v>
      </c>
      <c r="J27" s="542">
        <v>38</v>
      </c>
      <c r="K27" s="543" t="s">
        <v>350</v>
      </c>
      <c r="L27" s="364">
        <v>-2.3999999999999986</v>
      </c>
    </row>
    <row r="28" spans="1:12" s="110" customFormat="1" ht="15" customHeight="1" x14ac:dyDescent="0.2">
      <c r="A28" s="365" t="s">
        <v>113</v>
      </c>
      <c r="B28" s="366" t="s">
        <v>108</v>
      </c>
      <c r="C28" s="362"/>
      <c r="D28" s="362"/>
      <c r="E28" s="363"/>
      <c r="F28" s="542">
        <v>49.9</v>
      </c>
      <c r="G28" s="542">
        <v>49.3</v>
      </c>
      <c r="H28" s="542">
        <v>53.4</v>
      </c>
      <c r="I28" s="542">
        <v>55.6</v>
      </c>
      <c r="J28" s="542">
        <v>51.8</v>
      </c>
      <c r="K28" s="543" t="s">
        <v>350</v>
      </c>
      <c r="L28" s="364">
        <v>-1.8999999999999986</v>
      </c>
    </row>
    <row r="29" spans="1:12" s="110" customFormat="1" ht="11.25" x14ac:dyDescent="0.2">
      <c r="A29" s="365"/>
      <c r="B29" s="366" t="s">
        <v>109</v>
      </c>
      <c r="C29" s="362"/>
      <c r="D29" s="362"/>
      <c r="E29" s="363"/>
      <c r="F29" s="542">
        <v>33.4</v>
      </c>
      <c r="G29" s="542">
        <v>38.9</v>
      </c>
      <c r="H29" s="542">
        <v>38.200000000000003</v>
      </c>
      <c r="I29" s="542">
        <v>38.799999999999997</v>
      </c>
      <c r="J29" s="544">
        <v>35.6</v>
      </c>
      <c r="K29" s="543" t="s">
        <v>350</v>
      </c>
      <c r="L29" s="364">
        <v>-2.2000000000000028</v>
      </c>
    </row>
    <row r="30" spans="1:12" s="110" customFormat="1" ht="15" customHeight="1" x14ac:dyDescent="0.2">
      <c r="A30" s="365"/>
      <c r="B30" s="366" t="s">
        <v>110</v>
      </c>
      <c r="C30" s="362"/>
      <c r="D30" s="362"/>
      <c r="E30" s="363"/>
      <c r="F30" s="542">
        <v>27.2</v>
      </c>
      <c r="G30" s="542">
        <v>30.7</v>
      </c>
      <c r="H30" s="542">
        <v>30.9</v>
      </c>
      <c r="I30" s="542">
        <v>37.5</v>
      </c>
      <c r="J30" s="542">
        <v>24.9</v>
      </c>
      <c r="K30" s="543" t="s">
        <v>350</v>
      </c>
      <c r="L30" s="364">
        <v>2.3000000000000007</v>
      </c>
    </row>
    <row r="31" spans="1:12" s="110" customFormat="1" ht="15" customHeight="1" x14ac:dyDescent="0.2">
      <c r="A31" s="365"/>
      <c r="B31" s="366" t="s">
        <v>111</v>
      </c>
      <c r="C31" s="362"/>
      <c r="D31" s="362"/>
      <c r="E31" s="363"/>
      <c r="F31" s="542">
        <v>29.6</v>
      </c>
      <c r="G31" s="542">
        <v>41.3</v>
      </c>
      <c r="H31" s="542">
        <v>40.200000000000003</v>
      </c>
      <c r="I31" s="542">
        <v>37</v>
      </c>
      <c r="J31" s="542">
        <v>32.700000000000003</v>
      </c>
      <c r="K31" s="543" t="s">
        <v>350</v>
      </c>
      <c r="L31" s="364">
        <v>-3.1000000000000014</v>
      </c>
    </row>
    <row r="32" spans="1:12" s="110" customFormat="1" ht="15" customHeight="1" x14ac:dyDescent="0.2">
      <c r="A32" s="367" t="s">
        <v>113</v>
      </c>
      <c r="B32" s="368" t="s">
        <v>181</v>
      </c>
      <c r="C32" s="362"/>
      <c r="D32" s="362"/>
      <c r="E32" s="363"/>
      <c r="F32" s="542">
        <v>34.6</v>
      </c>
      <c r="G32" s="542">
        <v>36.799999999999997</v>
      </c>
      <c r="H32" s="542">
        <v>39.700000000000003</v>
      </c>
      <c r="I32" s="542">
        <v>40.200000000000003</v>
      </c>
      <c r="J32" s="544">
        <v>36.5</v>
      </c>
      <c r="K32" s="543" t="s">
        <v>350</v>
      </c>
      <c r="L32" s="364">
        <v>-1.8999999999999986</v>
      </c>
    </row>
    <row r="33" spans="1:12" s="110" customFormat="1" ht="15" customHeight="1" x14ac:dyDescent="0.2">
      <c r="A33" s="367"/>
      <c r="B33" s="368" t="s">
        <v>182</v>
      </c>
      <c r="C33" s="362"/>
      <c r="D33" s="362"/>
      <c r="E33" s="363"/>
      <c r="F33" s="542">
        <v>39</v>
      </c>
      <c r="G33" s="542">
        <v>46.1</v>
      </c>
      <c r="H33" s="542">
        <v>45.7</v>
      </c>
      <c r="I33" s="542">
        <v>47.6</v>
      </c>
      <c r="J33" s="542">
        <v>40.700000000000003</v>
      </c>
      <c r="K33" s="543" t="s">
        <v>350</v>
      </c>
      <c r="L33" s="364">
        <v>-1.7000000000000028</v>
      </c>
    </row>
    <row r="34" spans="1:12" s="369" customFormat="1" ht="15" customHeight="1" x14ac:dyDescent="0.2">
      <c r="A34" s="367" t="s">
        <v>113</v>
      </c>
      <c r="B34" s="368" t="s">
        <v>116</v>
      </c>
      <c r="C34" s="362"/>
      <c r="D34" s="362"/>
      <c r="E34" s="363"/>
      <c r="F34" s="542">
        <v>33.9</v>
      </c>
      <c r="G34" s="542">
        <v>37</v>
      </c>
      <c r="H34" s="542">
        <v>40.1</v>
      </c>
      <c r="I34" s="542">
        <v>40.799999999999997</v>
      </c>
      <c r="J34" s="542">
        <v>35.700000000000003</v>
      </c>
      <c r="K34" s="543" t="s">
        <v>350</v>
      </c>
      <c r="L34" s="364">
        <v>-1.8000000000000043</v>
      </c>
    </row>
    <row r="35" spans="1:12" s="369" customFormat="1" ht="11.25" x14ac:dyDescent="0.2">
      <c r="A35" s="370"/>
      <c r="B35" s="371" t="s">
        <v>117</v>
      </c>
      <c r="C35" s="372"/>
      <c r="D35" s="372"/>
      <c r="E35" s="373"/>
      <c r="F35" s="545">
        <v>45.8</v>
      </c>
      <c r="G35" s="545">
        <v>51.7</v>
      </c>
      <c r="H35" s="545">
        <v>48</v>
      </c>
      <c r="I35" s="545">
        <v>48.8</v>
      </c>
      <c r="J35" s="546">
        <v>46.6</v>
      </c>
      <c r="K35" s="547" t="s">
        <v>350</v>
      </c>
      <c r="L35" s="374">
        <v>-0.80000000000000426</v>
      </c>
    </row>
    <row r="36" spans="1:12" s="369" customFormat="1" ht="15.95" customHeight="1" x14ac:dyDescent="0.2">
      <c r="A36" s="375" t="s">
        <v>351</v>
      </c>
      <c r="B36" s="376"/>
      <c r="C36" s="377"/>
      <c r="D36" s="376"/>
      <c r="E36" s="378"/>
      <c r="F36" s="548">
        <v>14393</v>
      </c>
      <c r="G36" s="548">
        <v>10940</v>
      </c>
      <c r="H36" s="548">
        <v>14777</v>
      </c>
      <c r="I36" s="548">
        <v>13229</v>
      </c>
      <c r="J36" s="548">
        <v>14785</v>
      </c>
      <c r="K36" s="549">
        <v>-392</v>
      </c>
      <c r="L36" s="380">
        <v>-2.651335813324315</v>
      </c>
    </row>
    <row r="37" spans="1:12" s="369" customFormat="1" ht="15.95" customHeight="1" x14ac:dyDescent="0.2">
      <c r="A37" s="381"/>
      <c r="B37" s="382" t="s">
        <v>113</v>
      </c>
      <c r="C37" s="382" t="s">
        <v>352</v>
      </c>
      <c r="D37" s="382"/>
      <c r="E37" s="383"/>
      <c r="F37" s="548">
        <v>5181</v>
      </c>
      <c r="G37" s="548">
        <v>4387</v>
      </c>
      <c r="H37" s="548">
        <v>6148</v>
      </c>
      <c r="I37" s="548">
        <v>5606</v>
      </c>
      <c r="J37" s="548">
        <v>5583</v>
      </c>
      <c r="K37" s="549">
        <v>-402</v>
      </c>
      <c r="L37" s="380">
        <v>-7.2004298764105323</v>
      </c>
    </row>
    <row r="38" spans="1:12" s="369" customFormat="1" ht="15.95" customHeight="1" x14ac:dyDescent="0.2">
      <c r="A38" s="381"/>
      <c r="B38" s="384" t="s">
        <v>105</v>
      </c>
      <c r="C38" s="384" t="s">
        <v>106</v>
      </c>
      <c r="D38" s="385"/>
      <c r="E38" s="383"/>
      <c r="F38" s="548">
        <v>8219</v>
      </c>
      <c r="G38" s="548">
        <v>6016</v>
      </c>
      <c r="H38" s="548">
        <v>8256</v>
      </c>
      <c r="I38" s="548">
        <v>7796</v>
      </c>
      <c r="J38" s="550">
        <v>8783</v>
      </c>
      <c r="K38" s="549">
        <v>-564</v>
      </c>
      <c r="L38" s="380">
        <v>-6.4214960719571899</v>
      </c>
    </row>
    <row r="39" spans="1:12" s="369" customFormat="1" ht="15.95" customHeight="1" x14ac:dyDescent="0.2">
      <c r="A39" s="381"/>
      <c r="B39" s="385"/>
      <c r="C39" s="382" t="s">
        <v>353</v>
      </c>
      <c r="D39" s="385"/>
      <c r="E39" s="383"/>
      <c r="F39" s="548">
        <v>2982</v>
      </c>
      <c r="G39" s="548">
        <v>2331</v>
      </c>
      <c r="H39" s="548">
        <v>3287</v>
      </c>
      <c r="I39" s="548">
        <v>3260</v>
      </c>
      <c r="J39" s="548">
        <v>3300</v>
      </c>
      <c r="K39" s="549">
        <v>-318</v>
      </c>
      <c r="L39" s="380">
        <v>-9.6363636363636367</v>
      </c>
    </row>
    <row r="40" spans="1:12" s="369" customFormat="1" ht="15.95" customHeight="1" x14ac:dyDescent="0.2">
      <c r="A40" s="381"/>
      <c r="B40" s="384"/>
      <c r="C40" s="384" t="s">
        <v>107</v>
      </c>
      <c r="D40" s="385"/>
      <c r="E40" s="383"/>
      <c r="F40" s="548">
        <v>6174</v>
      </c>
      <c r="G40" s="548">
        <v>4924</v>
      </c>
      <c r="H40" s="548">
        <v>6521</v>
      </c>
      <c r="I40" s="548">
        <v>5433</v>
      </c>
      <c r="J40" s="548">
        <v>6002</v>
      </c>
      <c r="K40" s="549">
        <v>172</v>
      </c>
      <c r="L40" s="380">
        <v>2.865711429523492</v>
      </c>
    </row>
    <row r="41" spans="1:12" s="369" customFormat="1" ht="24" customHeight="1" x14ac:dyDescent="0.2">
      <c r="A41" s="381"/>
      <c r="B41" s="385"/>
      <c r="C41" s="382" t="s">
        <v>353</v>
      </c>
      <c r="D41" s="385"/>
      <c r="E41" s="383"/>
      <c r="F41" s="548">
        <v>2199</v>
      </c>
      <c r="G41" s="548">
        <v>2056</v>
      </c>
      <c r="H41" s="548">
        <v>2861</v>
      </c>
      <c r="I41" s="548">
        <v>2346</v>
      </c>
      <c r="J41" s="550">
        <v>2283</v>
      </c>
      <c r="K41" s="549">
        <v>-84</v>
      </c>
      <c r="L41" s="380">
        <v>-3.6793692509855451</v>
      </c>
    </row>
    <row r="42" spans="1:12" s="110" customFormat="1" ht="15" customHeight="1" x14ac:dyDescent="0.2">
      <c r="A42" s="381"/>
      <c r="B42" s="384" t="s">
        <v>113</v>
      </c>
      <c r="C42" s="384" t="s">
        <v>354</v>
      </c>
      <c r="D42" s="385"/>
      <c r="E42" s="383"/>
      <c r="F42" s="548">
        <v>2884</v>
      </c>
      <c r="G42" s="548">
        <v>2148</v>
      </c>
      <c r="H42" s="548">
        <v>3960</v>
      </c>
      <c r="I42" s="548">
        <v>2914</v>
      </c>
      <c r="J42" s="548">
        <v>3082</v>
      </c>
      <c r="K42" s="549">
        <v>-198</v>
      </c>
      <c r="L42" s="380">
        <v>-6.4243997404282931</v>
      </c>
    </row>
    <row r="43" spans="1:12" s="110" customFormat="1" ht="15" customHeight="1" x14ac:dyDescent="0.2">
      <c r="A43" s="381"/>
      <c r="B43" s="385"/>
      <c r="C43" s="382" t="s">
        <v>353</v>
      </c>
      <c r="D43" s="385"/>
      <c r="E43" s="383"/>
      <c r="F43" s="548">
        <v>1440</v>
      </c>
      <c r="G43" s="548">
        <v>1059</v>
      </c>
      <c r="H43" s="548">
        <v>2113</v>
      </c>
      <c r="I43" s="548">
        <v>1620</v>
      </c>
      <c r="J43" s="548">
        <v>1596</v>
      </c>
      <c r="K43" s="549">
        <v>-156</v>
      </c>
      <c r="L43" s="380">
        <v>-9.7744360902255636</v>
      </c>
    </row>
    <row r="44" spans="1:12" s="110" customFormat="1" ht="15" customHeight="1" x14ac:dyDescent="0.2">
      <c r="A44" s="381"/>
      <c r="B44" s="384"/>
      <c r="C44" s="366" t="s">
        <v>109</v>
      </c>
      <c r="D44" s="385"/>
      <c r="E44" s="383"/>
      <c r="F44" s="548">
        <v>9824</v>
      </c>
      <c r="G44" s="548">
        <v>7461</v>
      </c>
      <c r="H44" s="548">
        <v>9309</v>
      </c>
      <c r="I44" s="548">
        <v>9013</v>
      </c>
      <c r="J44" s="550">
        <v>9899</v>
      </c>
      <c r="K44" s="549">
        <v>-75</v>
      </c>
      <c r="L44" s="380">
        <v>-0.75765228810991014</v>
      </c>
    </row>
    <row r="45" spans="1:12" s="110" customFormat="1" ht="15" customHeight="1" x14ac:dyDescent="0.2">
      <c r="A45" s="381"/>
      <c r="B45" s="385"/>
      <c r="C45" s="382" t="s">
        <v>353</v>
      </c>
      <c r="D45" s="385"/>
      <c r="E45" s="383"/>
      <c r="F45" s="548">
        <v>3278</v>
      </c>
      <c r="G45" s="548">
        <v>2903</v>
      </c>
      <c r="H45" s="548">
        <v>3553</v>
      </c>
      <c r="I45" s="548">
        <v>3498</v>
      </c>
      <c r="J45" s="548">
        <v>3521</v>
      </c>
      <c r="K45" s="549">
        <v>-243</v>
      </c>
      <c r="L45" s="380">
        <v>-6.9014484521442769</v>
      </c>
    </row>
    <row r="46" spans="1:12" s="110" customFormat="1" ht="15" customHeight="1" x14ac:dyDescent="0.2">
      <c r="A46" s="381"/>
      <c r="B46" s="384"/>
      <c r="C46" s="366" t="s">
        <v>110</v>
      </c>
      <c r="D46" s="385"/>
      <c r="E46" s="383"/>
      <c r="F46" s="548">
        <v>1499</v>
      </c>
      <c r="G46" s="548">
        <v>1181</v>
      </c>
      <c r="H46" s="548">
        <v>1339</v>
      </c>
      <c r="I46" s="548">
        <v>1175</v>
      </c>
      <c r="J46" s="548">
        <v>1587</v>
      </c>
      <c r="K46" s="549">
        <v>-88</v>
      </c>
      <c r="L46" s="380">
        <v>-5.5450535601764335</v>
      </c>
    </row>
    <row r="47" spans="1:12" s="110" customFormat="1" ht="15" customHeight="1" x14ac:dyDescent="0.2">
      <c r="A47" s="381"/>
      <c r="B47" s="385"/>
      <c r="C47" s="382" t="s">
        <v>353</v>
      </c>
      <c r="D47" s="385"/>
      <c r="E47" s="383"/>
      <c r="F47" s="548">
        <v>408</v>
      </c>
      <c r="G47" s="548">
        <v>363</v>
      </c>
      <c r="H47" s="548">
        <v>414</v>
      </c>
      <c r="I47" s="548">
        <v>441</v>
      </c>
      <c r="J47" s="550">
        <v>395</v>
      </c>
      <c r="K47" s="549">
        <v>13</v>
      </c>
      <c r="L47" s="380">
        <v>3.2911392405063293</v>
      </c>
    </row>
    <row r="48" spans="1:12" s="110" customFormat="1" ht="15" customHeight="1" x14ac:dyDescent="0.2">
      <c r="A48" s="381"/>
      <c r="B48" s="385"/>
      <c r="C48" s="366" t="s">
        <v>111</v>
      </c>
      <c r="D48" s="386"/>
      <c r="E48" s="387"/>
      <c r="F48" s="548">
        <v>186</v>
      </c>
      <c r="G48" s="548">
        <v>150</v>
      </c>
      <c r="H48" s="548">
        <v>169</v>
      </c>
      <c r="I48" s="548">
        <v>127</v>
      </c>
      <c r="J48" s="548">
        <v>217</v>
      </c>
      <c r="K48" s="549">
        <v>-31</v>
      </c>
      <c r="L48" s="380">
        <v>-14.285714285714286</v>
      </c>
    </row>
    <row r="49" spans="1:12" s="110" customFormat="1" ht="15" customHeight="1" x14ac:dyDescent="0.2">
      <c r="A49" s="381"/>
      <c r="B49" s="385"/>
      <c r="C49" s="382" t="s">
        <v>353</v>
      </c>
      <c r="D49" s="385"/>
      <c r="E49" s="383"/>
      <c r="F49" s="548">
        <v>55</v>
      </c>
      <c r="G49" s="548">
        <v>62</v>
      </c>
      <c r="H49" s="548">
        <v>68</v>
      </c>
      <c r="I49" s="548">
        <v>47</v>
      </c>
      <c r="J49" s="548">
        <v>71</v>
      </c>
      <c r="K49" s="549">
        <v>-16</v>
      </c>
      <c r="L49" s="380">
        <v>-22.535211267605632</v>
      </c>
    </row>
    <row r="50" spans="1:12" s="110" customFormat="1" ht="15" customHeight="1" x14ac:dyDescent="0.2">
      <c r="A50" s="381"/>
      <c r="B50" s="384" t="s">
        <v>113</v>
      </c>
      <c r="C50" s="382" t="s">
        <v>181</v>
      </c>
      <c r="D50" s="385"/>
      <c r="E50" s="383"/>
      <c r="F50" s="548">
        <v>9853</v>
      </c>
      <c r="G50" s="548">
        <v>7068</v>
      </c>
      <c r="H50" s="548">
        <v>10099</v>
      </c>
      <c r="I50" s="548">
        <v>9383</v>
      </c>
      <c r="J50" s="550">
        <v>10421</v>
      </c>
      <c r="K50" s="549">
        <v>-568</v>
      </c>
      <c r="L50" s="380">
        <v>-5.4505325784473655</v>
      </c>
    </row>
    <row r="51" spans="1:12" s="110" customFormat="1" ht="15" customHeight="1" x14ac:dyDescent="0.2">
      <c r="A51" s="381"/>
      <c r="B51" s="385"/>
      <c r="C51" s="382" t="s">
        <v>353</v>
      </c>
      <c r="D51" s="385"/>
      <c r="E51" s="383"/>
      <c r="F51" s="548">
        <v>3412</v>
      </c>
      <c r="G51" s="548">
        <v>2602</v>
      </c>
      <c r="H51" s="548">
        <v>4009</v>
      </c>
      <c r="I51" s="548">
        <v>3775</v>
      </c>
      <c r="J51" s="548">
        <v>3807</v>
      </c>
      <c r="K51" s="549">
        <v>-395</v>
      </c>
      <c r="L51" s="380">
        <v>-10.375623850801155</v>
      </c>
    </row>
    <row r="52" spans="1:12" s="110" customFormat="1" ht="15" customHeight="1" x14ac:dyDescent="0.2">
      <c r="A52" s="381"/>
      <c r="B52" s="384"/>
      <c r="C52" s="382" t="s">
        <v>182</v>
      </c>
      <c r="D52" s="385"/>
      <c r="E52" s="383"/>
      <c r="F52" s="548">
        <v>4540</v>
      </c>
      <c r="G52" s="548">
        <v>3872</v>
      </c>
      <c r="H52" s="548">
        <v>4678</v>
      </c>
      <c r="I52" s="548">
        <v>3846</v>
      </c>
      <c r="J52" s="548">
        <v>4364</v>
      </c>
      <c r="K52" s="549">
        <v>176</v>
      </c>
      <c r="L52" s="380">
        <v>4.0329972502291476</v>
      </c>
    </row>
    <row r="53" spans="1:12" s="269" customFormat="1" ht="11.25" customHeight="1" x14ac:dyDescent="0.2">
      <c r="A53" s="381"/>
      <c r="B53" s="385"/>
      <c r="C53" s="382" t="s">
        <v>353</v>
      </c>
      <c r="D53" s="385"/>
      <c r="E53" s="383"/>
      <c r="F53" s="548">
        <v>1769</v>
      </c>
      <c r="G53" s="548">
        <v>1785</v>
      </c>
      <c r="H53" s="548">
        <v>2139</v>
      </c>
      <c r="I53" s="548">
        <v>1831</v>
      </c>
      <c r="J53" s="550">
        <v>1776</v>
      </c>
      <c r="K53" s="549">
        <v>-7</v>
      </c>
      <c r="L53" s="380">
        <v>-0.39414414414414417</v>
      </c>
    </row>
    <row r="54" spans="1:12" s="151" customFormat="1" ht="12.75" customHeight="1" x14ac:dyDescent="0.2">
      <c r="A54" s="381"/>
      <c r="B54" s="384" t="s">
        <v>113</v>
      </c>
      <c r="C54" s="384" t="s">
        <v>116</v>
      </c>
      <c r="D54" s="385"/>
      <c r="E54" s="383"/>
      <c r="F54" s="548">
        <v>11822</v>
      </c>
      <c r="G54" s="548">
        <v>8664</v>
      </c>
      <c r="H54" s="548">
        <v>12038</v>
      </c>
      <c r="I54" s="548">
        <v>10594</v>
      </c>
      <c r="J54" s="548">
        <v>11958</v>
      </c>
      <c r="K54" s="549">
        <v>-136</v>
      </c>
      <c r="L54" s="380">
        <v>-1.1373139320956682</v>
      </c>
    </row>
    <row r="55" spans="1:12" ht="11.25" x14ac:dyDescent="0.2">
      <c r="A55" s="381"/>
      <c r="B55" s="385"/>
      <c r="C55" s="382" t="s">
        <v>353</v>
      </c>
      <c r="D55" s="385"/>
      <c r="E55" s="383"/>
      <c r="F55" s="548">
        <v>4007</v>
      </c>
      <c r="G55" s="548">
        <v>3210</v>
      </c>
      <c r="H55" s="548">
        <v>4833</v>
      </c>
      <c r="I55" s="548">
        <v>4321</v>
      </c>
      <c r="J55" s="548">
        <v>4270</v>
      </c>
      <c r="K55" s="549">
        <v>-263</v>
      </c>
      <c r="L55" s="380">
        <v>-6.1592505854800939</v>
      </c>
    </row>
    <row r="56" spans="1:12" ht="14.25" customHeight="1" x14ac:dyDescent="0.2">
      <c r="A56" s="381"/>
      <c r="B56" s="385"/>
      <c r="C56" s="384" t="s">
        <v>117</v>
      </c>
      <c r="D56" s="385"/>
      <c r="E56" s="383"/>
      <c r="F56" s="548">
        <v>2560</v>
      </c>
      <c r="G56" s="548">
        <v>2269</v>
      </c>
      <c r="H56" s="548">
        <v>2727</v>
      </c>
      <c r="I56" s="548">
        <v>2623</v>
      </c>
      <c r="J56" s="548">
        <v>2811</v>
      </c>
      <c r="K56" s="549">
        <v>-251</v>
      </c>
      <c r="L56" s="380">
        <v>-8.9292066880113836</v>
      </c>
    </row>
    <row r="57" spans="1:12" ht="18.75" customHeight="1" x14ac:dyDescent="0.2">
      <c r="A57" s="388"/>
      <c r="B57" s="389"/>
      <c r="C57" s="390" t="s">
        <v>353</v>
      </c>
      <c r="D57" s="389"/>
      <c r="E57" s="391"/>
      <c r="F57" s="551">
        <v>1173</v>
      </c>
      <c r="G57" s="552">
        <v>1174</v>
      </c>
      <c r="H57" s="552">
        <v>1309</v>
      </c>
      <c r="I57" s="552">
        <v>1279</v>
      </c>
      <c r="J57" s="552">
        <v>1309</v>
      </c>
      <c r="K57" s="553">
        <f t="shared" ref="K57" si="0">IF(OR(F57=".",J57=".")=TRUE,".",IF(OR(F57="*",J57="*")=TRUE,"*",IF(AND(F57="-",J57="-")=TRUE,"-",IF(AND(ISNUMBER(J57),ISNUMBER(F57))=TRUE,IF(F57-J57=0,0,F57-J57),IF(ISNUMBER(F57)=TRUE,F57,-J57)))))</f>
        <v>-136</v>
      </c>
      <c r="L57" s="392">
        <f t="shared" ref="L57" si="1">IF(K57 =".",".",IF(K57 ="*","*",IF(K57="-","-",IF(K57=0,0,IF(OR(J57="-",J57=".",F57="-",F57=".")=TRUE,"X",IF(J57=0,"0,0",IF(ABS(K57*100/J57)&gt;250,".X",(K57*100/J57))))))))</f>
        <v>-10.38961038961039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14814</v>
      </c>
      <c r="E11" s="114">
        <v>11923</v>
      </c>
      <c r="F11" s="114">
        <v>20000</v>
      </c>
      <c r="G11" s="114">
        <v>13616</v>
      </c>
      <c r="H11" s="140">
        <v>15272</v>
      </c>
      <c r="I11" s="115">
        <v>-458</v>
      </c>
      <c r="J11" s="116">
        <v>-2.9989523310633839</v>
      </c>
    </row>
    <row r="12" spans="1:15" s="110" customFormat="1" ht="24.95" customHeight="1" x14ac:dyDescent="0.2">
      <c r="A12" s="193" t="s">
        <v>132</v>
      </c>
      <c r="B12" s="194" t="s">
        <v>133</v>
      </c>
      <c r="C12" s="113">
        <v>2.5313892264074522</v>
      </c>
      <c r="D12" s="115">
        <v>375</v>
      </c>
      <c r="E12" s="114">
        <v>495</v>
      </c>
      <c r="F12" s="114">
        <v>614</v>
      </c>
      <c r="G12" s="114">
        <v>305</v>
      </c>
      <c r="H12" s="140">
        <v>412</v>
      </c>
      <c r="I12" s="115">
        <v>-37</v>
      </c>
      <c r="J12" s="116">
        <v>-8.9805825242718438</v>
      </c>
    </row>
    <row r="13" spans="1:15" s="110" customFormat="1" ht="24.95" customHeight="1" x14ac:dyDescent="0.2">
      <c r="A13" s="193" t="s">
        <v>134</v>
      </c>
      <c r="B13" s="199" t="s">
        <v>214</v>
      </c>
      <c r="C13" s="113">
        <v>1.1610638585122182</v>
      </c>
      <c r="D13" s="115">
        <v>172</v>
      </c>
      <c r="E13" s="114">
        <v>573</v>
      </c>
      <c r="F13" s="114">
        <v>622</v>
      </c>
      <c r="G13" s="114">
        <v>142</v>
      </c>
      <c r="H13" s="140">
        <v>172</v>
      </c>
      <c r="I13" s="115">
        <v>0</v>
      </c>
      <c r="J13" s="116">
        <v>0</v>
      </c>
    </row>
    <row r="14" spans="1:15" s="287" customFormat="1" ht="24.95" customHeight="1" x14ac:dyDescent="0.2">
      <c r="A14" s="193" t="s">
        <v>215</v>
      </c>
      <c r="B14" s="199" t="s">
        <v>137</v>
      </c>
      <c r="C14" s="113">
        <v>19.569326312947211</v>
      </c>
      <c r="D14" s="115">
        <v>2899</v>
      </c>
      <c r="E14" s="114">
        <v>1926</v>
      </c>
      <c r="F14" s="114">
        <v>3894</v>
      </c>
      <c r="G14" s="114">
        <v>2170</v>
      </c>
      <c r="H14" s="140">
        <v>3452</v>
      </c>
      <c r="I14" s="115">
        <v>-553</v>
      </c>
      <c r="J14" s="116">
        <v>-16.019698725376593</v>
      </c>
      <c r="K14" s="110"/>
      <c r="L14" s="110"/>
      <c r="M14" s="110"/>
      <c r="N14" s="110"/>
      <c r="O14" s="110"/>
    </row>
    <row r="15" spans="1:15" s="110" customFormat="1" ht="24.95" customHeight="1" x14ac:dyDescent="0.2">
      <c r="A15" s="193" t="s">
        <v>216</v>
      </c>
      <c r="B15" s="199" t="s">
        <v>217</v>
      </c>
      <c r="C15" s="113">
        <v>3.0309167004185231</v>
      </c>
      <c r="D15" s="115">
        <v>449</v>
      </c>
      <c r="E15" s="114">
        <v>506</v>
      </c>
      <c r="F15" s="114">
        <v>723</v>
      </c>
      <c r="G15" s="114">
        <v>394</v>
      </c>
      <c r="H15" s="140">
        <v>959</v>
      </c>
      <c r="I15" s="115">
        <v>-510</v>
      </c>
      <c r="J15" s="116">
        <v>-53.180396246089678</v>
      </c>
    </row>
    <row r="16" spans="1:15" s="287" customFormat="1" ht="24.95" customHeight="1" x14ac:dyDescent="0.2">
      <c r="A16" s="193" t="s">
        <v>218</v>
      </c>
      <c r="B16" s="199" t="s">
        <v>141</v>
      </c>
      <c r="C16" s="113">
        <v>12.879708383961118</v>
      </c>
      <c r="D16" s="115">
        <v>1908</v>
      </c>
      <c r="E16" s="114">
        <v>1119</v>
      </c>
      <c r="F16" s="114">
        <v>2405</v>
      </c>
      <c r="G16" s="114">
        <v>1363</v>
      </c>
      <c r="H16" s="140">
        <v>1935</v>
      </c>
      <c r="I16" s="115">
        <v>-27</v>
      </c>
      <c r="J16" s="116">
        <v>-1.3953488372093024</v>
      </c>
      <c r="K16" s="110"/>
      <c r="L16" s="110"/>
      <c r="M16" s="110"/>
      <c r="N16" s="110"/>
      <c r="O16" s="110"/>
    </row>
    <row r="17" spans="1:15" s="110" customFormat="1" ht="24.95" customHeight="1" x14ac:dyDescent="0.2">
      <c r="A17" s="193" t="s">
        <v>142</v>
      </c>
      <c r="B17" s="199" t="s">
        <v>220</v>
      </c>
      <c r="C17" s="113">
        <v>3.6587012285675713</v>
      </c>
      <c r="D17" s="115">
        <v>542</v>
      </c>
      <c r="E17" s="114">
        <v>301</v>
      </c>
      <c r="F17" s="114">
        <v>766</v>
      </c>
      <c r="G17" s="114">
        <v>413</v>
      </c>
      <c r="H17" s="140">
        <v>558</v>
      </c>
      <c r="I17" s="115">
        <v>-16</v>
      </c>
      <c r="J17" s="116">
        <v>-2.8673835125448028</v>
      </c>
    </row>
    <row r="18" spans="1:15" s="287" customFormat="1" ht="24.95" customHeight="1" x14ac:dyDescent="0.2">
      <c r="A18" s="201" t="s">
        <v>144</v>
      </c>
      <c r="B18" s="202" t="s">
        <v>145</v>
      </c>
      <c r="C18" s="113">
        <v>7.0203861212366681</v>
      </c>
      <c r="D18" s="115">
        <v>1040</v>
      </c>
      <c r="E18" s="114">
        <v>539</v>
      </c>
      <c r="F18" s="114">
        <v>1435</v>
      </c>
      <c r="G18" s="114">
        <v>899</v>
      </c>
      <c r="H18" s="140">
        <v>1015</v>
      </c>
      <c r="I18" s="115">
        <v>25</v>
      </c>
      <c r="J18" s="116">
        <v>2.4630541871921183</v>
      </c>
      <c r="K18" s="110"/>
      <c r="L18" s="110"/>
      <c r="M18" s="110"/>
      <c r="N18" s="110"/>
      <c r="O18" s="110"/>
    </row>
    <row r="19" spans="1:15" s="110" customFormat="1" ht="24.95" customHeight="1" x14ac:dyDescent="0.2">
      <c r="A19" s="193" t="s">
        <v>146</v>
      </c>
      <c r="B19" s="199" t="s">
        <v>147</v>
      </c>
      <c r="C19" s="113">
        <v>13.588497367355204</v>
      </c>
      <c r="D19" s="115">
        <v>2013</v>
      </c>
      <c r="E19" s="114">
        <v>1554</v>
      </c>
      <c r="F19" s="114">
        <v>2736</v>
      </c>
      <c r="G19" s="114">
        <v>1481</v>
      </c>
      <c r="H19" s="140">
        <v>1918</v>
      </c>
      <c r="I19" s="115">
        <v>95</v>
      </c>
      <c r="J19" s="116">
        <v>4.9530761209593326</v>
      </c>
    </row>
    <row r="20" spans="1:15" s="287" customFormat="1" ht="24.95" customHeight="1" x14ac:dyDescent="0.2">
      <c r="A20" s="193" t="s">
        <v>148</v>
      </c>
      <c r="B20" s="199" t="s">
        <v>149</v>
      </c>
      <c r="C20" s="113">
        <v>4.7117591467530717</v>
      </c>
      <c r="D20" s="115">
        <v>698</v>
      </c>
      <c r="E20" s="114">
        <v>436</v>
      </c>
      <c r="F20" s="114">
        <v>810</v>
      </c>
      <c r="G20" s="114">
        <v>577</v>
      </c>
      <c r="H20" s="140">
        <v>799</v>
      </c>
      <c r="I20" s="115">
        <v>-101</v>
      </c>
      <c r="J20" s="116">
        <v>-12.640801001251564</v>
      </c>
      <c r="K20" s="110"/>
      <c r="L20" s="110"/>
      <c r="M20" s="110"/>
      <c r="N20" s="110"/>
      <c r="O20" s="110"/>
    </row>
    <row r="21" spans="1:15" s="110" customFormat="1" ht="24.95" customHeight="1" x14ac:dyDescent="0.2">
      <c r="A21" s="201" t="s">
        <v>150</v>
      </c>
      <c r="B21" s="202" t="s">
        <v>151</v>
      </c>
      <c r="C21" s="113">
        <v>6.2643445389496426</v>
      </c>
      <c r="D21" s="115">
        <v>928</v>
      </c>
      <c r="E21" s="114">
        <v>907</v>
      </c>
      <c r="F21" s="114">
        <v>1196</v>
      </c>
      <c r="G21" s="114">
        <v>893</v>
      </c>
      <c r="H21" s="140">
        <v>1095</v>
      </c>
      <c r="I21" s="115">
        <v>-167</v>
      </c>
      <c r="J21" s="116">
        <v>-15.251141552511415</v>
      </c>
    </row>
    <row r="22" spans="1:15" s="110" customFormat="1" ht="24.95" customHeight="1" x14ac:dyDescent="0.2">
      <c r="A22" s="201" t="s">
        <v>152</v>
      </c>
      <c r="B22" s="199" t="s">
        <v>153</v>
      </c>
      <c r="C22" s="113">
        <v>0.68853786958282703</v>
      </c>
      <c r="D22" s="115">
        <v>102</v>
      </c>
      <c r="E22" s="114">
        <v>88</v>
      </c>
      <c r="F22" s="114">
        <v>176</v>
      </c>
      <c r="G22" s="114">
        <v>89</v>
      </c>
      <c r="H22" s="140">
        <v>102</v>
      </c>
      <c r="I22" s="115">
        <v>0</v>
      </c>
      <c r="J22" s="116">
        <v>0</v>
      </c>
    </row>
    <row r="23" spans="1:15" s="110" customFormat="1" ht="24.95" customHeight="1" x14ac:dyDescent="0.2">
      <c r="A23" s="193" t="s">
        <v>154</v>
      </c>
      <c r="B23" s="199" t="s">
        <v>155</v>
      </c>
      <c r="C23" s="113">
        <v>0.95180234912920214</v>
      </c>
      <c r="D23" s="115">
        <v>141</v>
      </c>
      <c r="E23" s="114">
        <v>147</v>
      </c>
      <c r="F23" s="114">
        <v>210</v>
      </c>
      <c r="G23" s="114">
        <v>71</v>
      </c>
      <c r="H23" s="140">
        <v>142</v>
      </c>
      <c r="I23" s="115">
        <v>-1</v>
      </c>
      <c r="J23" s="116">
        <v>-0.70422535211267601</v>
      </c>
    </row>
    <row r="24" spans="1:15" s="110" customFormat="1" ht="24.95" customHeight="1" x14ac:dyDescent="0.2">
      <c r="A24" s="193" t="s">
        <v>156</v>
      </c>
      <c r="B24" s="199" t="s">
        <v>221</v>
      </c>
      <c r="C24" s="113">
        <v>4.6105035776967735</v>
      </c>
      <c r="D24" s="115">
        <v>683</v>
      </c>
      <c r="E24" s="114">
        <v>488</v>
      </c>
      <c r="F24" s="114">
        <v>949</v>
      </c>
      <c r="G24" s="114">
        <v>751</v>
      </c>
      <c r="H24" s="140">
        <v>1010</v>
      </c>
      <c r="I24" s="115">
        <v>-327</v>
      </c>
      <c r="J24" s="116">
        <v>-32.376237623762378</v>
      </c>
    </row>
    <row r="25" spans="1:15" s="110" customFormat="1" ht="24.95" customHeight="1" x14ac:dyDescent="0.2">
      <c r="A25" s="193" t="s">
        <v>222</v>
      </c>
      <c r="B25" s="204" t="s">
        <v>159</v>
      </c>
      <c r="C25" s="113">
        <v>5.0425273390036454</v>
      </c>
      <c r="D25" s="115">
        <v>747</v>
      </c>
      <c r="E25" s="114">
        <v>588</v>
      </c>
      <c r="F25" s="114">
        <v>697</v>
      </c>
      <c r="G25" s="114">
        <v>645</v>
      </c>
      <c r="H25" s="140">
        <v>742</v>
      </c>
      <c r="I25" s="115">
        <v>5</v>
      </c>
      <c r="J25" s="116">
        <v>0.67385444743935308</v>
      </c>
    </row>
    <row r="26" spans="1:15" s="110" customFormat="1" ht="24.95" customHeight="1" x14ac:dyDescent="0.2">
      <c r="A26" s="201">
        <v>782.78300000000002</v>
      </c>
      <c r="B26" s="203" t="s">
        <v>160</v>
      </c>
      <c r="C26" s="113">
        <v>7.7561765897124344</v>
      </c>
      <c r="D26" s="115">
        <v>1149</v>
      </c>
      <c r="E26" s="114">
        <v>816</v>
      </c>
      <c r="F26" s="114">
        <v>1566</v>
      </c>
      <c r="G26" s="114">
        <v>2750</v>
      </c>
      <c r="H26" s="140">
        <v>1276</v>
      </c>
      <c r="I26" s="115">
        <v>-127</v>
      </c>
      <c r="J26" s="116">
        <v>-9.9529780564263319</v>
      </c>
    </row>
    <row r="27" spans="1:15" s="110" customFormat="1" ht="24.95" customHeight="1" x14ac:dyDescent="0.2">
      <c r="A27" s="193" t="s">
        <v>161</v>
      </c>
      <c r="B27" s="199" t="s">
        <v>162</v>
      </c>
      <c r="C27" s="113">
        <v>1.6673417037937086</v>
      </c>
      <c r="D27" s="115">
        <v>247</v>
      </c>
      <c r="E27" s="114">
        <v>196</v>
      </c>
      <c r="F27" s="114">
        <v>521</v>
      </c>
      <c r="G27" s="114">
        <v>246</v>
      </c>
      <c r="H27" s="140">
        <v>235</v>
      </c>
      <c r="I27" s="115">
        <v>12</v>
      </c>
      <c r="J27" s="116">
        <v>5.1063829787234045</v>
      </c>
    </row>
    <row r="28" spans="1:15" s="110" customFormat="1" ht="24.95" customHeight="1" x14ac:dyDescent="0.2">
      <c r="A28" s="193" t="s">
        <v>163</v>
      </c>
      <c r="B28" s="199" t="s">
        <v>164</v>
      </c>
      <c r="C28" s="113">
        <v>3.1524233832860808</v>
      </c>
      <c r="D28" s="115">
        <v>467</v>
      </c>
      <c r="E28" s="114">
        <v>379</v>
      </c>
      <c r="F28" s="114">
        <v>980</v>
      </c>
      <c r="G28" s="114">
        <v>278</v>
      </c>
      <c r="H28" s="140">
        <v>458</v>
      </c>
      <c r="I28" s="115">
        <v>9</v>
      </c>
      <c r="J28" s="116">
        <v>1.965065502183406</v>
      </c>
    </row>
    <row r="29" spans="1:15" s="110" customFormat="1" ht="24.95" customHeight="1" x14ac:dyDescent="0.2">
      <c r="A29" s="193">
        <v>86</v>
      </c>
      <c r="B29" s="199" t="s">
        <v>165</v>
      </c>
      <c r="C29" s="113">
        <v>8.0396921830700681</v>
      </c>
      <c r="D29" s="115">
        <v>1191</v>
      </c>
      <c r="E29" s="114">
        <v>1160</v>
      </c>
      <c r="F29" s="114">
        <v>1164</v>
      </c>
      <c r="G29" s="114">
        <v>867</v>
      </c>
      <c r="H29" s="140">
        <v>845</v>
      </c>
      <c r="I29" s="115">
        <v>346</v>
      </c>
      <c r="J29" s="116">
        <v>40.946745562130175</v>
      </c>
    </row>
    <row r="30" spans="1:15" s="110" customFormat="1" ht="24.95" customHeight="1" x14ac:dyDescent="0.2">
      <c r="A30" s="193">
        <v>87.88</v>
      </c>
      <c r="B30" s="204" t="s">
        <v>166</v>
      </c>
      <c r="C30" s="113">
        <v>9.720534629404618</v>
      </c>
      <c r="D30" s="115">
        <v>1440</v>
      </c>
      <c r="E30" s="114">
        <v>1237</v>
      </c>
      <c r="F30" s="114">
        <v>1733</v>
      </c>
      <c r="G30" s="114">
        <v>1007</v>
      </c>
      <c r="H30" s="140">
        <v>1039</v>
      </c>
      <c r="I30" s="115">
        <v>401</v>
      </c>
      <c r="J30" s="116">
        <v>38.594802694898938</v>
      </c>
    </row>
    <row r="31" spans="1:15" s="110" customFormat="1" ht="24.95" customHeight="1" x14ac:dyDescent="0.2">
      <c r="A31" s="193" t="s">
        <v>167</v>
      </c>
      <c r="B31" s="199" t="s">
        <v>168</v>
      </c>
      <c r="C31" s="113">
        <v>3.510193060618334</v>
      </c>
      <c r="D31" s="115">
        <v>520</v>
      </c>
      <c r="E31" s="114">
        <v>394</v>
      </c>
      <c r="F31" s="114">
        <v>697</v>
      </c>
      <c r="G31" s="114">
        <v>444</v>
      </c>
      <c r="H31" s="140">
        <v>559</v>
      </c>
      <c r="I31" s="115">
        <v>-39</v>
      </c>
      <c r="J31" s="116">
        <v>-6.9767441860465116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2.5313892264074522</v>
      </c>
      <c r="D34" s="115">
        <v>375</v>
      </c>
      <c r="E34" s="114">
        <v>495</v>
      </c>
      <c r="F34" s="114">
        <v>614</v>
      </c>
      <c r="G34" s="114">
        <v>305</v>
      </c>
      <c r="H34" s="140">
        <v>412</v>
      </c>
      <c r="I34" s="115">
        <v>-37</v>
      </c>
      <c r="J34" s="116">
        <v>-8.9805825242718438</v>
      </c>
    </row>
    <row r="35" spans="1:10" s="110" customFormat="1" ht="24.95" customHeight="1" x14ac:dyDescent="0.2">
      <c r="A35" s="292" t="s">
        <v>171</v>
      </c>
      <c r="B35" s="293" t="s">
        <v>172</v>
      </c>
      <c r="C35" s="113">
        <v>27.750776292696099</v>
      </c>
      <c r="D35" s="115">
        <v>4111</v>
      </c>
      <c r="E35" s="114">
        <v>3038</v>
      </c>
      <c r="F35" s="114">
        <v>5951</v>
      </c>
      <c r="G35" s="114">
        <v>3211</v>
      </c>
      <c r="H35" s="140">
        <v>4639</v>
      </c>
      <c r="I35" s="115">
        <v>-528</v>
      </c>
      <c r="J35" s="116">
        <v>-11.381763311058418</v>
      </c>
    </row>
    <row r="36" spans="1:10" s="110" customFormat="1" ht="24.95" customHeight="1" x14ac:dyDescent="0.2">
      <c r="A36" s="294" t="s">
        <v>173</v>
      </c>
      <c r="B36" s="295" t="s">
        <v>174</v>
      </c>
      <c r="C36" s="125">
        <v>69.704333738355615</v>
      </c>
      <c r="D36" s="143">
        <v>10326</v>
      </c>
      <c r="E36" s="144">
        <v>8390</v>
      </c>
      <c r="F36" s="144">
        <v>13435</v>
      </c>
      <c r="G36" s="144">
        <v>10099</v>
      </c>
      <c r="H36" s="145">
        <v>10220</v>
      </c>
      <c r="I36" s="143">
        <v>106</v>
      </c>
      <c r="J36" s="146">
        <v>1.0371819960861057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14814</v>
      </c>
      <c r="F11" s="264">
        <v>11923</v>
      </c>
      <c r="G11" s="264">
        <v>20000</v>
      </c>
      <c r="H11" s="264">
        <v>13616</v>
      </c>
      <c r="I11" s="265">
        <v>15272</v>
      </c>
      <c r="J11" s="263">
        <v>-458</v>
      </c>
      <c r="K11" s="266">
        <v>-2.9989523310633839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26.778722829755637</v>
      </c>
      <c r="E13" s="115">
        <v>3967</v>
      </c>
      <c r="F13" s="114">
        <v>3464</v>
      </c>
      <c r="G13" s="114">
        <v>5102</v>
      </c>
      <c r="H13" s="114">
        <v>4914</v>
      </c>
      <c r="I13" s="140">
        <v>4549</v>
      </c>
      <c r="J13" s="115">
        <v>-582</v>
      </c>
      <c r="K13" s="116">
        <v>-12.794020663882172</v>
      </c>
    </row>
    <row r="14" spans="1:15" ht="15.95" customHeight="1" x14ac:dyDescent="0.2">
      <c r="A14" s="306" t="s">
        <v>230</v>
      </c>
      <c r="B14" s="307"/>
      <c r="C14" s="308"/>
      <c r="D14" s="113">
        <v>55.380045902524635</v>
      </c>
      <c r="E14" s="115">
        <v>8204</v>
      </c>
      <c r="F14" s="114">
        <v>6438</v>
      </c>
      <c r="G14" s="114">
        <v>12208</v>
      </c>
      <c r="H14" s="114">
        <v>6757</v>
      </c>
      <c r="I14" s="140">
        <v>8329</v>
      </c>
      <c r="J14" s="115">
        <v>-125</v>
      </c>
      <c r="K14" s="116">
        <v>-1.5007804058110217</v>
      </c>
    </row>
    <row r="15" spans="1:15" ht="15.95" customHeight="1" x14ac:dyDescent="0.2">
      <c r="A15" s="306" t="s">
        <v>231</v>
      </c>
      <c r="B15" s="307"/>
      <c r="C15" s="308"/>
      <c r="D15" s="113">
        <v>8.5122181719994607</v>
      </c>
      <c r="E15" s="115">
        <v>1261</v>
      </c>
      <c r="F15" s="114">
        <v>972</v>
      </c>
      <c r="G15" s="114">
        <v>1210</v>
      </c>
      <c r="H15" s="114">
        <v>929</v>
      </c>
      <c r="I15" s="140">
        <v>1163</v>
      </c>
      <c r="J15" s="115">
        <v>98</v>
      </c>
      <c r="K15" s="116">
        <v>8.4264832330180575</v>
      </c>
    </row>
    <row r="16" spans="1:15" ht="15.95" customHeight="1" x14ac:dyDescent="0.2">
      <c r="A16" s="306" t="s">
        <v>232</v>
      </c>
      <c r="B16" s="307"/>
      <c r="C16" s="308"/>
      <c r="D16" s="113">
        <v>9.0454975023626307</v>
      </c>
      <c r="E16" s="115">
        <v>1340</v>
      </c>
      <c r="F16" s="114">
        <v>987</v>
      </c>
      <c r="G16" s="114">
        <v>1331</v>
      </c>
      <c r="H16" s="114">
        <v>968</v>
      </c>
      <c r="I16" s="140">
        <v>1182</v>
      </c>
      <c r="J16" s="115">
        <v>158</v>
      </c>
      <c r="K16" s="116">
        <v>13.367174280879865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2.5718914540299718</v>
      </c>
      <c r="E18" s="115">
        <v>381</v>
      </c>
      <c r="F18" s="114">
        <v>458</v>
      </c>
      <c r="G18" s="114">
        <v>603</v>
      </c>
      <c r="H18" s="114">
        <v>289</v>
      </c>
      <c r="I18" s="140">
        <v>372</v>
      </c>
      <c r="J18" s="115">
        <v>9</v>
      </c>
      <c r="K18" s="116">
        <v>2.4193548387096775</v>
      </c>
    </row>
    <row r="19" spans="1:11" ht="14.1" customHeight="1" x14ac:dyDescent="0.2">
      <c r="A19" s="306" t="s">
        <v>235</v>
      </c>
      <c r="B19" s="307" t="s">
        <v>236</v>
      </c>
      <c r="C19" s="308"/>
      <c r="D19" s="113">
        <v>0.98555420548130146</v>
      </c>
      <c r="E19" s="115">
        <v>146</v>
      </c>
      <c r="F19" s="114">
        <v>116</v>
      </c>
      <c r="G19" s="114">
        <v>332</v>
      </c>
      <c r="H19" s="114">
        <v>139</v>
      </c>
      <c r="I19" s="140">
        <v>138</v>
      </c>
      <c r="J19" s="115">
        <v>8</v>
      </c>
      <c r="K19" s="116">
        <v>5.7971014492753623</v>
      </c>
    </row>
    <row r="20" spans="1:11" ht="14.1" customHeight="1" x14ac:dyDescent="0.2">
      <c r="A20" s="306">
        <v>12</v>
      </c>
      <c r="B20" s="307" t="s">
        <v>237</v>
      </c>
      <c r="C20" s="308"/>
      <c r="D20" s="113">
        <v>1.6268394761711895</v>
      </c>
      <c r="E20" s="115">
        <v>241</v>
      </c>
      <c r="F20" s="114">
        <v>146</v>
      </c>
      <c r="G20" s="114">
        <v>308</v>
      </c>
      <c r="H20" s="114">
        <v>228</v>
      </c>
      <c r="I20" s="140">
        <v>251</v>
      </c>
      <c r="J20" s="115">
        <v>-10</v>
      </c>
      <c r="K20" s="116">
        <v>-3.9840637450199203</v>
      </c>
    </row>
    <row r="21" spans="1:11" ht="14.1" customHeight="1" x14ac:dyDescent="0.2">
      <c r="A21" s="306">
        <v>21</v>
      </c>
      <c r="B21" s="307" t="s">
        <v>238</v>
      </c>
      <c r="C21" s="308"/>
      <c r="D21" s="113">
        <v>0.48602673147023084</v>
      </c>
      <c r="E21" s="115">
        <v>72</v>
      </c>
      <c r="F21" s="114">
        <v>34</v>
      </c>
      <c r="G21" s="114">
        <v>78</v>
      </c>
      <c r="H21" s="114">
        <v>62</v>
      </c>
      <c r="I21" s="140">
        <v>61</v>
      </c>
      <c r="J21" s="115">
        <v>11</v>
      </c>
      <c r="K21" s="116">
        <v>18.032786885245901</v>
      </c>
    </row>
    <row r="22" spans="1:11" ht="14.1" customHeight="1" x14ac:dyDescent="0.2">
      <c r="A22" s="306">
        <v>22</v>
      </c>
      <c r="B22" s="307" t="s">
        <v>239</v>
      </c>
      <c r="C22" s="308"/>
      <c r="D22" s="113">
        <v>1.9913595247738625</v>
      </c>
      <c r="E22" s="115">
        <v>295</v>
      </c>
      <c r="F22" s="114">
        <v>247</v>
      </c>
      <c r="G22" s="114">
        <v>521</v>
      </c>
      <c r="H22" s="114">
        <v>352</v>
      </c>
      <c r="I22" s="140">
        <v>427</v>
      </c>
      <c r="J22" s="115">
        <v>-132</v>
      </c>
      <c r="K22" s="116">
        <v>-30.91334894613583</v>
      </c>
    </row>
    <row r="23" spans="1:11" ht="14.1" customHeight="1" x14ac:dyDescent="0.2">
      <c r="A23" s="306">
        <v>23</v>
      </c>
      <c r="B23" s="307" t="s">
        <v>240</v>
      </c>
      <c r="C23" s="308"/>
      <c r="D23" s="113">
        <v>0.66828675577156749</v>
      </c>
      <c r="E23" s="115">
        <v>99</v>
      </c>
      <c r="F23" s="114">
        <v>56</v>
      </c>
      <c r="G23" s="114">
        <v>160</v>
      </c>
      <c r="H23" s="114">
        <v>68</v>
      </c>
      <c r="I23" s="140">
        <v>108</v>
      </c>
      <c r="J23" s="115">
        <v>-9</v>
      </c>
      <c r="K23" s="116">
        <v>-8.3333333333333339</v>
      </c>
    </row>
    <row r="24" spans="1:11" ht="14.1" customHeight="1" x14ac:dyDescent="0.2">
      <c r="A24" s="306">
        <v>24</v>
      </c>
      <c r="B24" s="307" t="s">
        <v>241</v>
      </c>
      <c r="C24" s="308"/>
      <c r="D24" s="113">
        <v>6.6626164439044144</v>
      </c>
      <c r="E24" s="115">
        <v>987</v>
      </c>
      <c r="F24" s="114">
        <v>644</v>
      </c>
      <c r="G24" s="114">
        <v>1463</v>
      </c>
      <c r="H24" s="114">
        <v>1405</v>
      </c>
      <c r="I24" s="140">
        <v>1496</v>
      </c>
      <c r="J24" s="115">
        <v>-509</v>
      </c>
      <c r="K24" s="116">
        <v>-34.024064171122994</v>
      </c>
    </row>
    <row r="25" spans="1:11" ht="14.1" customHeight="1" x14ac:dyDescent="0.2">
      <c r="A25" s="306">
        <v>25</v>
      </c>
      <c r="B25" s="307" t="s">
        <v>242</v>
      </c>
      <c r="C25" s="308"/>
      <c r="D25" s="113">
        <v>5.0965303091670044</v>
      </c>
      <c r="E25" s="115">
        <v>755</v>
      </c>
      <c r="F25" s="114">
        <v>535</v>
      </c>
      <c r="G25" s="114">
        <v>1067</v>
      </c>
      <c r="H25" s="114">
        <v>848</v>
      </c>
      <c r="I25" s="140">
        <v>947</v>
      </c>
      <c r="J25" s="115">
        <v>-192</v>
      </c>
      <c r="K25" s="116">
        <v>-20.274551214361139</v>
      </c>
    </row>
    <row r="26" spans="1:11" ht="14.1" customHeight="1" x14ac:dyDescent="0.2">
      <c r="A26" s="306">
        <v>26</v>
      </c>
      <c r="B26" s="307" t="s">
        <v>243</v>
      </c>
      <c r="C26" s="308"/>
      <c r="D26" s="113">
        <v>5.4137977588767381</v>
      </c>
      <c r="E26" s="115">
        <v>802</v>
      </c>
      <c r="F26" s="114">
        <v>581</v>
      </c>
      <c r="G26" s="114">
        <v>1004</v>
      </c>
      <c r="H26" s="114">
        <v>499</v>
      </c>
      <c r="I26" s="140">
        <v>469</v>
      </c>
      <c r="J26" s="115">
        <v>333</v>
      </c>
      <c r="K26" s="116">
        <v>71.002132196162052</v>
      </c>
    </row>
    <row r="27" spans="1:11" ht="14.1" customHeight="1" x14ac:dyDescent="0.2">
      <c r="A27" s="306">
        <v>27</v>
      </c>
      <c r="B27" s="307" t="s">
        <v>244</v>
      </c>
      <c r="C27" s="308"/>
      <c r="D27" s="113">
        <v>2.7811529634129877</v>
      </c>
      <c r="E27" s="115">
        <v>412</v>
      </c>
      <c r="F27" s="114">
        <v>231</v>
      </c>
      <c r="G27" s="114">
        <v>291</v>
      </c>
      <c r="H27" s="114">
        <v>281</v>
      </c>
      <c r="I27" s="140">
        <v>375</v>
      </c>
      <c r="J27" s="115">
        <v>37</v>
      </c>
      <c r="K27" s="116">
        <v>9.8666666666666671</v>
      </c>
    </row>
    <row r="28" spans="1:11" ht="14.1" customHeight="1" x14ac:dyDescent="0.2">
      <c r="A28" s="306">
        <v>28</v>
      </c>
      <c r="B28" s="307" t="s">
        <v>245</v>
      </c>
      <c r="C28" s="308"/>
      <c r="D28" s="113">
        <v>0.20251113811259619</v>
      </c>
      <c r="E28" s="115">
        <v>30</v>
      </c>
      <c r="F28" s="114">
        <v>14</v>
      </c>
      <c r="G28" s="114">
        <v>35</v>
      </c>
      <c r="H28" s="114">
        <v>34</v>
      </c>
      <c r="I28" s="140">
        <v>54</v>
      </c>
      <c r="J28" s="115">
        <v>-24</v>
      </c>
      <c r="K28" s="116">
        <v>-44.444444444444443</v>
      </c>
    </row>
    <row r="29" spans="1:11" ht="14.1" customHeight="1" x14ac:dyDescent="0.2">
      <c r="A29" s="306">
        <v>29</v>
      </c>
      <c r="B29" s="307" t="s">
        <v>246</v>
      </c>
      <c r="C29" s="308"/>
      <c r="D29" s="113">
        <v>2.8351559335763468</v>
      </c>
      <c r="E29" s="115">
        <v>420</v>
      </c>
      <c r="F29" s="114">
        <v>417</v>
      </c>
      <c r="G29" s="114">
        <v>552</v>
      </c>
      <c r="H29" s="114">
        <v>398</v>
      </c>
      <c r="I29" s="140">
        <v>514</v>
      </c>
      <c r="J29" s="115">
        <v>-94</v>
      </c>
      <c r="K29" s="116">
        <v>-18.28793774319066</v>
      </c>
    </row>
    <row r="30" spans="1:11" ht="14.1" customHeight="1" x14ac:dyDescent="0.2">
      <c r="A30" s="306" t="s">
        <v>247</v>
      </c>
      <c r="B30" s="307" t="s">
        <v>248</v>
      </c>
      <c r="C30" s="308"/>
      <c r="D30" s="113">
        <v>0.66828675577156749</v>
      </c>
      <c r="E30" s="115">
        <v>99</v>
      </c>
      <c r="F30" s="114" t="s">
        <v>514</v>
      </c>
      <c r="G30" s="114">
        <v>161</v>
      </c>
      <c r="H30" s="114">
        <v>96</v>
      </c>
      <c r="I30" s="140">
        <v>168</v>
      </c>
      <c r="J30" s="115">
        <v>-69</v>
      </c>
      <c r="K30" s="116">
        <v>-41.071428571428569</v>
      </c>
    </row>
    <row r="31" spans="1:11" ht="14.1" customHeight="1" x14ac:dyDescent="0.2">
      <c r="A31" s="306" t="s">
        <v>249</v>
      </c>
      <c r="B31" s="307" t="s">
        <v>250</v>
      </c>
      <c r="C31" s="308"/>
      <c r="D31" s="113">
        <v>2.0386121236668018</v>
      </c>
      <c r="E31" s="115">
        <v>302</v>
      </c>
      <c r="F31" s="114">
        <v>315</v>
      </c>
      <c r="G31" s="114">
        <v>368</v>
      </c>
      <c r="H31" s="114">
        <v>286</v>
      </c>
      <c r="I31" s="140">
        <v>331</v>
      </c>
      <c r="J31" s="115">
        <v>-29</v>
      </c>
      <c r="K31" s="116">
        <v>-8.761329305135952</v>
      </c>
    </row>
    <row r="32" spans="1:11" ht="14.1" customHeight="1" x14ac:dyDescent="0.2">
      <c r="A32" s="306">
        <v>31</v>
      </c>
      <c r="B32" s="307" t="s">
        <v>251</v>
      </c>
      <c r="C32" s="308"/>
      <c r="D32" s="113">
        <v>0.3510193060618334</v>
      </c>
      <c r="E32" s="115">
        <v>52</v>
      </c>
      <c r="F32" s="114">
        <v>51</v>
      </c>
      <c r="G32" s="114">
        <v>100</v>
      </c>
      <c r="H32" s="114">
        <v>50</v>
      </c>
      <c r="I32" s="140">
        <v>63</v>
      </c>
      <c r="J32" s="115">
        <v>-11</v>
      </c>
      <c r="K32" s="116">
        <v>-17.460317460317459</v>
      </c>
    </row>
    <row r="33" spans="1:11" ht="14.1" customHeight="1" x14ac:dyDescent="0.2">
      <c r="A33" s="306">
        <v>32</v>
      </c>
      <c r="B33" s="307" t="s">
        <v>252</v>
      </c>
      <c r="C33" s="308"/>
      <c r="D33" s="113">
        <v>2.970163358984744</v>
      </c>
      <c r="E33" s="115">
        <v>440</v>
      </c>
      <c r="F33" s="114">
        <v>252</v>
      </c>
      <c r="G33" s="114">
        <v>535</v>
      </c>
      <c r="H33" s="114">
        <v>469</v>
      </c>
      <c r="I33" s="140">
        <v>384</v>
      </c>
      <c r="J33" s="115">
        <v>56</v>
      </c>
      <c r="K33" s="116">
        <v>14.583333333333334</v>
      </c>
    </row>
    <row r="34" spans="1:11" ht="14.1" customHeight="1" x14ac:dyDescent="0.2">
      <c r="A34" s="306">
        <v>33</v>
      </c>
      <c r="B34" s="307" t="s">
        <v>253</v>
      </c>
      <c r="C34" s="308"/>
      <c r="D34" s="113">
        <v>1.4715809369515322</v>
      </c>
      <c r="E34" s="115">
        <v>218</v>
      </c>
      <c r="F34" s="114">
        <v>102</v>
      </c>
      <c r="G34" s="114">
        <v>294</v>
      </c>
      <c r="H34" s="114">
        <v>200</v>
      </c>
      <c r="I34" s="140">
        <v>182</v>
      </c>
      <c r="J34" s="115">
        <v>36</v>
      </c>
      <c r="K34" s="116">
        <v>19.780219780219781</v>
      </c>
    </row>
    <row r="35" spans="1:11" ht="14.1" customHeight="1" x14ac:dyDescent="0.2">
      <c r="A35" s="306">
        <v>34</v>
      </c>
      <c r="B35" s="307" t="s">
        <v>254</v>
      </c>
      <c r="C35" s="308"/>
      <c r="D35" s="113">
        <v>1.8293506142837856</v>
      </c>
      <c r="E35" s="115">
        <v>271</v>
      </c>
      <c r="F35" s="114">
        <v>169</v>
      </c>
      <c r="G35" s="114">
        <v>405</v>
      </c>
      <c r="H35" s="114">
        <v>194</v>
      </c>
      <c r="I35" s="140">
        <v>282</v>
      </c>
      <c r="J35" s="115">
        <v>-11</v>
      </c>
      <c r="K35" s="116">
        <v>-3.9007092198581561</v>
      </c>
    </row>
    <row r="36" spans="1:11" ht="14.1" customHeight="1" x14ac:dyDescent="0.2">
      <c r="A36" s="306">
        <v>41</v>
      </c>
      <c r="B36" s="307" t="s">
        <v>255</v>
      </c>
      <c r="C36" s="308"/>
      <c r="D36" s="113">
        <v>0.27001485081679494</v>
      </c>
      <c r="E36" s="115">
        <v>40</v>
      </c>
      <c r="F36" s="114">
        <v>29</v>
      </c>
      <c r="G36" s="114">
        <v>81</v>
      </c>
      <c r="H36" s="114">
        <v>57</v>
      </c>
      <c r="I36" s="140">
        <v>60</v>
      </c>
      <c r="J36" s="115">
        <v>-20</v>
      </c>
      <c r="K36" s="116">
        <v>-33.333333333333336</v>
      </c>
    </row>
    <row r="37" spans="1:11" ht="14.1" customHeight="1" x14ac:dyDescent="0.2">
      <c r="A37" s="306">
        <v>42</v>
      </c>
      <c r="B37" s="307" t="s">
        <v>256</v>
      </c>
      <c r="C37" s="308"/>
      <c r="D37" s="113">
        <v>0.18226002430133659</v>
      </c>
      <c r="E37" s="115">
        <v>27</v>
      </c>
      <c r="F37" s="114">
        <v>12</v>
      </c>
      <c r="G37" s="114">
        <v>28</v>
      </c>
      <c r="H37" s="114" t="s">
        <v>514</v>
      </c>
      <c r="I37" s="140">
        <v>20</v>
      </c>
      <c r="J37" s="115">
        <v>7</v>
      </c>
      <c r="K37" s="116">
        <v>35</v>
      </c>
    </row>
    <row r="38" spans="1:11" ht="14.1" customHeight="1" x14ac:dyDescent="0.2">
      <c r="A38" s="306">
        <v>43</v>
      </c>
      <c r="B38" s="307" t="s">
        <v>257</v>
      </c>
      <c r="C38" s="308"/>
      <c r="D38" s="113">
        <v>0.8370460375320643</v>
      </c>
      <c r="E38" s="115">
        <v>124</v>
      </c>
      <c r="F38" s="114">
        <v>86</v>
      </c>
      <c r="G38" s="114">
        <v>216</v>
      </c>
      <c r="H38" s="114">
        <v>113</v>
      </c>
      <c r="I38" s="140">
        <v>122</v>
      </c>
      <c r="J38" s="115">
        <v>2</v>
      </c>
      <c r="K38" s="116">
        <v>1.639344262295082</v>
      </c>
    </row>
    <row r="39" spans="1:11" ht="14.1" customHeight="1" x14ac:dyDescent="0.2">
      <c r="A39" s="306">
        <v>51</v>
      </c>
      <c r="B39" s="307" t="s">
        <v>258</v>
      </c>
      <c r="C39" s="308"/>
      <c r="D39" s="113">
        <v>6.3453489941946808</v>
      </c>
      <c r="E39" s="115">
        <v>940</v>
      </c>
      <c r="F39" s="114">
        <v>715</v>
      </c>
      <c r="G39" s="114">
        <v>1455</v>
      </c>
      <c r="H39" s="114">
        <v>1254</v>
      </c>
      <c r="I39" s="140">
        <v>1019</v>
      </c>
      <c r="J39" s="115">
        <v>-79</v>
      </c>
      <c r="K39" s="116">
        <v>-7.7526987242394503</v>
      </c>
    </row>
    <row r="40" spans="1:11" ht="14.1" customHeight="1" x14ac:dyDescent="0.2">
      <c r="A40" s="306" t="s">
        <v>259</v>
      </c>
      <c r="B40" s="307" t="s">
        <v>260</v>
      </c>
      <c r="C40" s="308"/>
      <c r="D40" s="113">
        <v>5.9538274605103281</v>
      </c>
      <c r="E40" s="115">
        <v>882</v>
      </c>
      <c r="F40" s="114">
        <v>675</v>
      </c>
      <c r="G40" s="114">
        <v>1376</v>
      </c>
      <c r="H40" s="114">
        <v>1196</v>
      </c>
      <c r="I40" s="140">
        <v>961</v>
      </c>
      <c r="J40" s="115">
        <v>-79</v>
      </c>
      <c r="K40" s="116">
        <v>-8.220603537981269</v>
      </c>
    </row>
    <row r="41" spans="1:11" ht="14.1" customHeight="1" x14ac:dyDescent="0.2">
      <c r="A41" s="306"/>
      <c r="B41" s="307" t="s">
        <v>261</v>
      </c>
      <c r="C41" s="308"/>
      <c r="D41" s="113">
        <v>5.4070473876063181</v>
      </c>
      <c r="E41" s="115">
        <v>801</v>
      </c>
      <c r="F41" s="114">
        <v>576</v>
      </c>
      <c r="G41" s="114">
        <v>1169</v>
      </c>
      <c r="H41" s="114">
        <v>1092</v>
      </c>
      <c r="I41" s="140">
        <v>866</v>
      </c>
      <c r="J41" s="115">
        <v>-65</v>
      </c>
      <c r="K41" s="116">
        <v>-7.5057736720554269</v>
      </c>
    </row>
    <row r="42" spans="1:11" ht="14.1" customHeight="1" x14ac:dyDescent="0.2">
      <c r="A42" s="306">
        <v>52</v>
      </c>
      <c r="B42" s="307" t="s">
        <v>262</v>
      </c>
      <c r="C42" s="308"/>
      <c r="D42" s="113">
        <v>6.0618334008370462</v>
      </c>
      <c r="E42" s="115">
        <v>898</v>
      </c>
      <c r="F42" s="114">
        <v>527</v>
      </c>
      <c r="G42" s="114">
        <v>752</v>
      </c>
      <c r="H42" s="114">
        <v>765</v>
      </c>
      <c r="I42" s="140">
        <v>933</v>
      </c>
      <c r="J42" s="115">
        <v>-35</v>
      </c>
      <c r="K42" s="116">
        <v>-3.7513397642015005</v>
      </c>
    </row>
    <row r="43" spans="1:11" ht="14.1" customHeight="1" x14ac:dyDescent="0.2">
      <c r="A43" s="306" t="s">
        <v>263</v>
      </c>
      <c r="B43" s="307" t="s">
        <v>264</v>
      </c>
      <c r="C43" s="308"/>
      <c r="D43" s="113">
        <v>5.0830295666261645</v>
      </c>
      <c r="E43" s="115">
        <v>753</v>
      </c>
      <c r="F43" s="114">
        <v>413</v>
      </c>
      <c r="G43" s="114">
        <v>623</v>
      </c>
      <c r="H43" s="114">
        <v>520</v>
      </c>
      <c r="I43" s="140">
        <v>772</v>
      </c>
      <c r="J43" s="115">
        <v>-19</v>
      </c>
      <c r="K43" s="116">
        <v>-2.4611398963730569</v>
      </c>
    </row>
    <row r="44" spans="1:11" ht="14.1" customHeight="1" x14ac:dyDescent="0.2">
      <c r="A44" s="306">
        <v>53</v>
      </c>
      <c r="B44" s="307" t="s">
        <v>265</v>
      </c>
      <c r="C44" s="308"/>
      <c r="D44" s="113">
        <v>0.66828675577156749</v>
      </c>
      <c r="E44" s="115">
        <v>99</v>
      </c>
      <c r="F44" s="114">
        <v>86</v>
      </c>
      <c r="G44" s="114">
        <v>183</v>
      </c>
      <c r="H44" s="114">
        <v>95</v>
      </c>
      <c r="I44" s="140">
        <v>84</v>
      </c>
      <c r="J44" s="115">
        <v>15</v>
      </c>
      <c r="K44" s="116">
        <v>17.857142857142858</v>
      </c>
    </row>
    <row r="45" spans="1:11" ht="14.1" customHeight="1" x14ac:dyDescent="0.2">
      <c r="A45" s="306" t="s">
        <v>266</v>
      </c>
      <c r="B45" s="307" t="s">
        <v>267</v>
      </c>
      <c r="C45" s="308"/>
      <c r="D45" s="113">
        <v>0.58728230052652897</v>
      </c>
      <c r="E45" s="115">
        <v>87</v>
      </c>
      <c r="F45" s="114">
        <v>76</v>
      </c>
      <c r="G45" s="114">
        <v>173</v>
      </c>
      <c r="H45" s="114">
        <v>90</v>
      </c>
      <c r="I45" s="140">
        <v>77</v>
      </c>
      <c r="J45" s="115">
        <v>10</v>
      </c>
      <c r="K45" s="116">
        <v>12.987012987012987</v>
      </c>
    </row>
    <row r="46" spans="1:11" ht="14.1" customHeight="1" x14ac:dyDescent="0.2">
      <c r="A46" s="306">
        <v>54</v>
      </c>
      <c r="B46" s="307" t="s">
        <v>268</v>
      </c>
      <c r="C46" s="308"/>
      <c r="D46" s="113">
        <v>3.6046982584042122</v>
      </c>
      <c r="E46" s="115">
        <v>534</v>
      </c>
      <c r="F46" s="114">
        <v>514</v>
      </c>
      <c r="G46" s="114">
        <v>490</v>
      </c>
      <c r="H46" s="114">
        <v>511</v>
      </c>
      <c r="I46" s="140">
        <v>507</v>
      </c>
      <c r="J46" s="115">
        <v>27</v>
      </c>
      <c r="K46" s="116">
        <v>5.3254437869822482</v>
      </c>
    </row>
    <row r="47" spans="1:11" ht="14.1" customHeight="1" x14ac:dyDescent="0.2">
      <c r="A47" s="306">
        <v>61</v>
      </c>
      <c r="B47" s="307" t="s">
        <v>269</v>
      </c>
      <c r="C47" s="308"/>
      <c r="D47" s="113">
        <v>3.5371945457000136</v>
      </c>
      <c r="E47" s="115">
        <v>524</v>
      </c>
      <c r="F47" s="114">
        <v>222</v>
      </c>
      <c r="G47" s="114">
        <v>421</v>
      </c>
      <c r="H47" s="114">
        <v>278</v>
      </c>
      <c r="I47" s="140">
        <v>381</v>
      </c>
      <c r="J47" s="115">
        <v>143</v>
      </c>
      <c r="K47" s="116">
        <v>37.532808398950131</v>
      </c>
    </row>
    <row r="48" spans="1:11" ht="14.1" customHeight="1" x14ac:dyDescent="0.2">
      <c r="A48" s="306">
        <v>62</v>
      </c>
      <c r="B48" s="307" t="s">
        <v>270</v>
      </c>
      <c r="C48" s="308"/>
      <c r="D48" s="113">
        <v>6.7976238693128126</v>
      </c>
      <c r="E48" s="115">
        <v>1007</v>
      </c>
      <c r="F48" s="114">
        <v>1023</v>
      </c>
      <c r="G48" s="114">
        <v>1568</v>
      </c>
      <c r="H48" s="114">
        <v>843</v>
      </c>
      <c r="I48" s="140">
        <v>1044</v>
      </c>
      <c r="J48" s="115">
        <v>-37</v>
      </c>
      <c r="K48" s="116">
        <v>-3.5440613026819925</v>
      </c>
    </row>
    <row r="49" spans="1:11" ht="14.1" customHeight="1" x14ac:dyDescent="0.2">
      <c r="A49" s="306">
        <v>63</v>
      </c>
      <c r="B49" s="307" t="s">
        <v>271</v>
      </c>
      <c r="C49" s="308"/>
      <c r="D49" s="113">
        <v>3.4966923180774945</v>
      </c>
      <c r="E49" s="115">
        <v>518</v>
      </c>
      <c r="F49" s="114">
        <v>563</v>
      </c>
      <c r="G49" s="114">
        <v>827</v>
      </c>
      <c r="H49" s="114">
        <v>552</v>
      </c>
      <c r="I49" s="140">
        <v>652</v>
      </c>
      <c r="J49" s="115">
        <v>-134</v>
      </c>
      <c r="K49" s="116">
        <v>-20.552147239263803</v>
      </c>
    </row>
    <row r="50" spans="1:11" ht="14.1" customHeight="1" x14ac:dyDescent="0.2">
      <c r="A50" s="306" t="s">
        <v>272</v>
      </c>
      <c r="B50" s="307" t="s">
        <v>273</v>
      </c>
      <c r="C50" s="308"/>
      <c r="D50" s="113">
        <v>0.76279195355744567</v>
      </c>
      <c r="E50" s="115">
        <v>113</v>
      </c>
      <c r="F50" s="114">
        <v>107</v>
      </c>
      <c r="G50" s="114">
        <v>234</v>
      </c>
      <c r="H50" s="114">
        <v>120</v>
      </c>
      <c r="I50" s="140">
        <v>110</v>
      </c>
      <c r="J50" s="115">
        <v>3</v>
      </c>
      <c r="K50" s="116">
        <v>2.7272727272727271</v>
      </c>
    </row>
    <row r="51" spans="1:11" ht="14.1" customHeight="1" x14ac:dyDescent="0.2">
      <c r="A51" s="306" t="s">
        <v>274</v>
      </c>
      <c r="B51" s="307" t="s">
        <v>275</v>
      </c>
      <c r="C51" s="308"/>
      <c r="D51" s="113">
        <v>2.5651410827595518</v>
      </c>
      <c r="E51" s="115">
        <v>380</v>
      </c>
      <c r="F51" s="114">
        <v>424</v>
      </c>
      <c r="G51" s="114">
        <v>531</v>
      </c>
      <c r="H51" s="114">
        <v>415</v>
      </c>
      <c r="I51" s="140">
        <v>501</v>
      </c>
      <c r="J51" s="115">
        <v>-121</v>
      </c>
      <c r="K51" s="116">
        <v>-24.151696606786427</v>
      </c>
    </row>
    <row r="52" spans="1:11" ht="14.1" customHeight="1" x14ac:dyDescent="0.2">
      <c r="A52" s="306">
        <v>71</v>
      </c>
      <c r="B52" s="307" t="s">
        <v>276</v>
      </c>
      <c r="C52" s="308"/>
      <c r="D52" s="113">
        <v>7.8709329013095717</v>
      </c>
      <c r="E52" s="115">
        <v>1166</v>
      </c>
      <c r="F52" s="114">
        <v>770</v>
      </c>
      <c r="G52" s="114">
        <v>1458</v>
      </c>
      <c r="H52" s="114">
        <v>928</v>
      </c>
      <c r="I52" s="140">
        <v>1164</v>
      </c>
      <c r="J52" s="115">
        <v>2</v>
      </c>
      <c r="K52" s="116">
        <v>0.1718213058419244</v>
      </c>
    </row>
    <row r="53" spans="1:11" ht="14.1" customHeight="1" x14ac:dyDescent="0.2">
      <c r="A53" s="306" t="s">
        <v>277</v>
      </c>
      <c r="B53" s="307" t="s">
        <v>278</v>
      </c>
      <c r="C53" s="308"/>
      <c r="D53" s="113">
        <v>2.7811529634129877</v>
      </c>
      <c r="E53" s="115">
        <v>412</v>
      </c>
      <c r="F53" s="114">
        <v>278</v>
      </c>
      <c r="G53" s="114">
        <v>576</v>
      </c>
      <c r="H53" s="114">
        <v>311</v>
      </c>
      <c r="I53" s="140">
        <v>424</v>
      </c>
      <c r="J53" s="115">
        <v>-12</v>
      </c>
      <c r="K53" s="116">
        <v>-2.8301886792452828</v>
      </c>
    </row>
    <row r="54" spans="1:11" ht="14.1" customHeight="1" x14ac:dyDescent="0.2">
      <c r="A54" s="306" t="s">
        <v>279</v>
      </c>
      <c r="B54" s="307" t="s">
        <v>280</v>
      </c>
      <c r="C54" s="308"/>
      <c r="D54" s="113">
        <v>4.320237613068719</v>
      </c>
      <c r="E54" s="115">
        <v>640</v>
      </c>
      <c r="F54" s="114">
        <v>399</v>
      </c>
      <c r="G54" s="114">
        <v>780</v>
      </c>
      <c r="H54" s="114">
        <v>501</v>
      </c>
      <c r="I54" s="140">
        <v>610</v>
      </c>
      <c r="J54" s="115">
        <v>30</v>
      </c>
      <c r="K54" s="116">
        <v>4.918032786885246</v>
      </c>
    </row>
    <row r="55" spans="1:11" ht="14.1" customHeight="1" x14ac:dyDescent="0.2">
      <c r="A55" s="306">
        <v>72</v>
      </c>
      <c r="B55" s="307" t="s">
        <v>281</v>
      </c>
      <c r="C55" s="308"/>
      <c r="D55" s="113">
        <v>1.9238558120696638</v>
      </c>
      <c r="E55" s="115">
        <v>285</v>
      </c>
      <c r="F55" s="114">
        <v>259</v>
      </c>
      <c r="G55" s="114">
        <v>426</v>
      </c>
      <c r="H55" s="114">
        <v>221</v>
      </c>
      <c r="I55" s="140">
        <v>353</v>
      </c>
      <c r="J55" s="115">
        <v>-68</v>
      </c>
      <c r="K55" s="116">
        <v>-19.263456090651559</v>
      </c>
    </row>
    <row r="56" spans="1:11" ht="14.1" customHeight="1" x14ac:dyDescent="0.2">
      <c r="A56" s="306" t="s">
        <v>282</v>
      </c>
      <c r="B56" s="307" t="s">
        <v>283</v>
      </c>
      <c r="C56" s="308"/>
      <c r="D56" s="113">
        <v>0.76279195355744567</v>
      </c>
      <c r="E56" s="115">
        <v>113</v>
      </c>
      <c r="F56" s="114">
        <v>118</v>
      </c>
      <c r="G56" s="114">
        <v>182</v>
      </c>
      <c r="H56" s="114">
        <v>47</v>
      </c>
      <c r="I56" s="140">
        <v>123</v>
      </c>
      <c r="J56" s="115">
        <v>-10</v>
      </c>
      <c r="K56" s="116">
        <v>-8.1300813008130088</v>
      </c>
    </row>
    <row r="57" spans="1:11" ht="14.1" customHeight="1" x14ac:dyDescent="0.2">
      <c r="A57" s="306" t="s">
        <v>284</v>
      </c>
      <c r="B57" s="307" t="s">
        <v>285</v>
      </c>
      <c r="C57" s="308"/>
      <c r="D57" s="113">
        <v>0.71553935466450658</v>
      </c>
      <c r="E57" s="115">
        <v>106</v>
      </c>
      <c r="F57" s="114">
        <v>100</v>
      </c>
      <c r="G57" s="114">
        <v>116</v>
      </c>
      <c r="H57" s="114">
        <v>94</v>
      </c>
      <c r="I57" s="140">
        <v>145</v>
      </c>
      <c r="J57" s="115">
        <v>-39</v>
      </c>
      <c r="K57" s="116">
        <v>-26.896551724137932</v>
      </c>
    </row>
    <row r="58" spans="1:11" ht="14.1" customHeight="1" x14ac:dyDescent="0.2">
      <c r="A58" s="306">
        <v>73</v>
      </c>
      <c r="B58" s="307" t="s">
        <v>286</v>
      </c>
      <c r="C58" s="308"/>
      <c r="D58" s="113">
        <v>1.336573511543135</v>
      </c>
      <c r="E58" s="115">
        <v>198</v>
      </c>
      <c r="F58" s="114">
        <v>158</v>
      </c>
      <c r="G58" s="114">
        <v>327</v>
      </c>
      <c r="H58" s="114">
        <v>186</v>
      </c>
      <c r="I58" s="140">
        <v>202</v>
      </c>
      <c r="J58" s="115">
        <v>-4</v>
      </c>
      <c r="K58" s="116">
        <v>-1.9801980198019802</v>
      </c>
    </row>
    <row r="59" spans="1:11" ht="14.1" customHeight="1" x14ac:dyDescent="0.2">
      <c r="A59" s="306" t="s">
        <v>287</v>
      </c>
      <c r="B59" s="307" t="s">
        <v>288</v>
      </c>
      <c r="C59" s="308"/>
      <c r="D59" s="113">
        <v>1.0935601458080195</v>
      </c>
      <c r="E59" s="115">
        <v>162</v>
      </c>
      <c r="F59" s="114">
        <v>113</v>
      </c>
      <c r="G59" s="114">
        <v>242</v>
      </c>
      <c r="H59" s="114">
        <v>146</v>
      </c>
      <c r="I59" s="140">
        <v>167</v>
      </c>
      <c r="J59" s="115">
        <v>-5</v>
      </c>
      <c r="K59" s="116">
        <v>-2.9940119760479043</v>
      </c>
    </row>
    <row r="60" spans="1:11" ht="14.1" customHeight="1" x14ac:dyDescent="0.2">
      <c r="A60" s="306">
        <v>81</v>
      </c>
      <c r="B60" s="307" t="s">
        <v>289</v>
      </c>
      <c r="C60" s="308"/>
      <c r="D60" s="113">
        <v>8.7552315377345753</v>
      </c>
      <c r="E60" s="115">
        <v>1297</v>
      </c>
      <c r="F60" s="114">
        <v>1239</v>
      </c>
      <c r="G60" s="114">
        <v>1267</v>
      </c>
      <c r="H60" s="114">
        <v>991</v>
      </c>
      <c r="I60" s="140">
        <v>907</v>
      </c>
      <c r="J60" s="115">
        <v>390</v>
      </c>
      <c r="K60" s="116">
        <v>42.998897464167584</v>
      </c>
    </row>
    <row r="61" spans="1:11" ht="14.1" customHeight="1" x14ac:dyDescent="0.2">
      <c r="A61" s="306" t="s">
        <v>290</v>
      </c>
      <c r="B61" s="307" t="s">
        <v>291</v>
      </c>
      <c r="C61" s="308"/>
      <c r="D61" s="113">
        <v>2.443634399891994</v>
      </c>
      <c r="E61" s="115">
        <v>362</v>
      </c>
      <c r="F61" s="114">
        <v>198</v>
      </c>
      <c r="G61" s="114">
        <v>401</v>
      </c>
      <c r="H61" s="114">
        <v>281</v>
      </c>
      <c r="I61" s="140">
        <v>248</v>
      </c>
      <c r="J61" s="115">
        <v>114</v>
      </c>
      <c r="K61" s="116">
        <v>45.967741935483872</v>
      </c>
    </row>
    <row r="62" spans="1:11" ht="14.1" customHeight="1" x14ac:dyDescent="0.2">
      <c r="A62" s="306" t="s">
        <v>292</v>
      </c>
      <c r="B62" s="307" t="s">
        <v>293</v>
      </c>
      <c r="C62" s="308"/>
      <c r="D62" s="113">
        <v>3.4494397191845549</v>
      </c>
      <c r="E62" s="115">
        <v>511</v>
      </c>
      <c r="F62" s="114">
        <v>693</v>
      </c>
      <c r="G62" s="114">
        <v>516</v>
      </c>
      <c r="H62" s="114">
        <v>388</v>
      </c>
      <c r="I62" s="140">
        <v>319</v>
      </c>
      <c r="J62" s="115">
        <v>192</v>
      </c>
      <c r="K62" s="116">
        <v>60.188087774294672</v>
      </c>
    </row>
    <row r="63" spans="1:11" ht="14.1" customHeight="1" x14ac:dyDescent="0.2">
      <c r="A63" s="306"/>
      <c r="B63" s="307" t="s">
        <v>294</v>
      </c>
      <c r="C63" s="308"/>
      <c r="D63" s="113">
        <v>3.0916700418523018</v>
      </c>
      <c r="E63" s="115">
        <v>458</v>
      </c>
      <c r="F63" s="114">
        <v>663</v>
      </c>
      <c r="G63" s="114">
        <v>424</v>
      </c>
      <c r="H63" s="114">
        <v>344</v>
      </c>
      <c r="I63" s="140">
        <v>261</v>
      </c>
      <c r="J63" s="115">
        <v>197</v>
      </c>
      <c r="K63" s="116">
        <v>75.47892720306514</v>
      </c>
    </row>
    <row r="64" spans="1:11" ht="14.1" customHeight="1" x14ac:dyDescent="0.2">
      <c r="A64" s="306" t="s">
        <v>295</v>
      </c>
      <c r="B64" s="307" t="s">
        <v>296</v>
      </c>
      <c r="C64" s="308"/>
      <c r="D64" s="113">
        <v>1.3905764817064938</v>
      </c>
      <c r="E64" s="115">
        <v>206</v>
      </c>
      <c r="F64" s="114">
        <v>136</v>
      </c>
      <c r="G64" s="114">
        <v>139</v>
      </c>
      <c r="H64" s="114">
        <v>117</v>
      </c>
      <c r="I64" s="140">
        <v>129</v>
      </c>
      <c r="J64" s="115">
        <v>77</v>
      </c>
      <c r="K64" s="116">
        <v>59.689922480620154</v>
      </c>
    </row>
    <row r="65" spans="1:11" ht="14.1" customHeight="1" x14ac:dyDescent="0.2">
      <c r="A65" s="306" t="s">
        <v>297</v>
      </c>
      <c r="B65" s="307" t="s">
        <v>298</v>
      </c>
      <c r="C65" s="308"/>
      <c r="D65" s="113">
        <v>0.58053192925610908</v>
      </c>
      <c r="E65" s="115">
        <v>86</v>
      </c>
      <c r="F65" s="114">
        <v>109</v>
      </c>
      <c r="G65" s="114">
        <v>90</v>
      </c>
      <c r="H65" s="114">
        <v>92</v>
      </c>
      <c r="I65" s="140">
        <v>107</v>
      </c>
      <c r="J65" s="115">
        <v>-21</v>
      </c>
      <c r="K65" s="116">
        <v>-19.626168224299064</v>
      </c>
    </row>
    <row r="66" spans="1:11" ht="14.1" customHeight="1" x14ac:dyDescent="0.2">
      <c r="A66" s="306">
        <v>82</v>
      </c>
      <c r="B66" s="307" t="s">
        <v>299</v>
      </c>
      <c r="C66" s="308"/>
      <c r="D66" s="113">
        <v>3.2941811799648981</v>
      </c>
      <c r="E66" s="115">
        <v>488</v>
      </c>
      <c r="F66" s="114">
        <v>665</v>
      </c>
      <c r="G66" s="114">
        <v>673</v>
      </c>
      <c r="H66" s="114">
        <v>443</v>
      </c>
      <c r="I66" s="140">
        <v>510</v>
      </c>
      <c r="J66" s="115">
        <v>-22</v>
      </c>
      <c r="K66" s="116">
        <v>-4.3137254901960782</v>
      </c>
    </row>
    <row r="67" spans="1:11" ht="14.1" customHeight="1" x14ac:dyDescent="0.2">
      <c r="A67" s="306" t="s">
        <v>300</v>
      </c>
      <c r="B67" s="307" t="s">
        <v>301</v>
      </c>
      <c r="C67" s="308"/>
      <c r="D67" s="113">
        <v>2.1061158363710004</v>
      </c>
      <c r="E67" s="115">
        <v>312</v>
      </c>
      <c r="F67" s="114">
        <v>526</v>
      </c>
      <c r="G67" s="114">
        <v>387</v>
      </c>
      <c r="H67" s="114">
        <v>335</v>
      </c>
      <c r="I67" s="140">
        <v>308</v>
      </c>
      <c r="J67" s="115">
        <v>4</v>
      </c>
      <c r="K67" s="116">
        <v>1.2987012987012987</v>
      </c>
    </row>
    <row r="68" spans="1:11" ht="14.1" customHeight="1" x14ac:dyDescent="0.2">
      <c r="A68" s="306" t="s">
        <v>302</v>
      </c>
      <c r="B68" s="307" t="s">
        <v>303</v>
      </c>
      <c r="C68" s="308"/>
      <c r="D68" s="113">
        <v>0.71553935466450658</v>
      </c>
      <c r="E68" s="115">
        <v>106</v>
      </c>
      <c r="F68" s="114">
        <v>77</v>
      </c>
      <c r="G68" s="114">
        <v>168</v>
      </c>
      <c r="H68" s="114">
        <v>49</v>
      </c>
      <c r="I68" s="140">
        <v>128</v>
      </c>
      <c r="J68" s="115">
        <v>-22</v>
      </c>
      <c r="K68" s="116">
        <v>-17.1875</v>
      </c>
    </row>
    <row r="69" spans="1:11" ht="14.1" customHeight="1" x14ac:dyDescent="0.2">
      <c r="A69" s="306">
        <v>83</v>
      </c>
      <c r="B69" s="307" t="s">
        <v>304</v>
      </c>
      <c r="C69" s="308"/>
      <c r="D69" s="113">
        <v>4.5767517213446736</v>
      </c>
      <c r="E69" s="115">
        <v>678</v>
      </c>
      <c r="F69" s="114">
        <v>671</v>
      </c>
      <c r="G69" s="114">
        <v>1571</v>
      </c>
      <c r="H69" s="114">
        <v>546</v>
      </c>
      <c r="I69" s="140">
        <v>793</v>
      </c>
      <c r="J69" s="115">
        <v>-115</v>
      </c>
      <c r="K69" s="116">
        <v>-14.501891551071878</v>
      </c>
    </row>
    <row r="70" spans="1:11" ht="14.1" customHeight="1" x14ac:dyDescent="0.2">
      <c r="A70" s="306" t="s">
        <v>305</v>
      </c>
      <c r="B70" s="307" t="s">
        <v>306</v>
      </c>
      <c r="C70" s="308"/>
      <c r="D70" s="113">
        <v>3.3414337788578372</v>
      </c>
      <c r="E70" s="115">
        <v>495</v>
      </c>
      <c r="F70" s="114">
        <v>499</v>
      </c>
      <c r="G70" s="114">
        <v>1360</v>
      </c>
      <c r="H70" s="114">
        <v>365</v>
      </c>
      <c r="I70" s="140">
        <v>601</v>
      </c>
      <c r="J70" s="115">
        <v>-106</v>
      </c>
      <c r="K70" s="116">
        <v>-17.637271214642261</v>
      </c>
    </row>
    <row r="71" spans="1:11" ht="14.1" customHeight="1" x14ac:dyDescent="0.2">
      <c r="A71" s="306"/>
      <c r="B71" s="307" t="s">
        <v>307</v>
      </c>
      <c r="C71" s="308"/>
      <c r="D71" s="113">
        <v>1.5795868772782502</v>
      </c>
      <c r="E71" s="115">
        <v>234</v>
      </c>
      <c r="F71" s="114">
        <v>235</v>
      </c>
      <c r="G71" s="114">
        <v>848</v>
      </c>
      <c r="H71" s="114">
        <v>159</v>
      </c>
      <c r="I71" s="140">
        <v>362</v>
      </c>
      <c r="J71" s="115">
        <v>-128</v>
      </c>
      <c r="K71" s="116">
        <v>-35.35911602209945</v>
      </c>
    </row>
    <row r="72" spans="1:11" ht="14.1" customHeight="1" x14ac:dyDescent="0.2">
      <c r="A72" s="306">
        <v>84</v>
      </c>
      <c r="B72" s="307" t="s">
        <v>308</v>
      </c>
      <c r="C72" s="308"/>
      <c r="D72" s="113">
        <v>1.9036046982584043</v>
      </c>
      <c r="E72" s="115">
        <v>282</v>
      </c>
      <c r="F72" s="114">
        <v>201</v>
      </c>
      <c r="G72" s="114">
        <v>340</v>
      </c>
      <c r="H72" s="114">
        <v>195</v>
      </c>
      <c r="I72" s="140">
        <v>234</v>
      </c>
      <c r="J72" s="115">
        <v>48</v>
      </c>
      <c r="K72" s="116">
        <v>20.512820512820515</v>
      </c>
    </row>
    <row r="73" spans="1:11" ht="14.1" customHeight="1" x14ac:dyDescent="0.2">
      <c r="A73" s="306" t="s">
        <v>309</v>
      </c>
      <c r="B73" s="307" t="s">
        <v>310</v>
      </c>
      <c r="C73" s="308"/>
      <c r="D73" s="113">
        <v>0.73579046847576612</v>
      </c>
      <c r="E73" s="115">
        <v>109</v>
      </c>
      <c r="F73" s="114">
        <v>80</v>
      </c>
      <c r="G73" s="114">
        <v>149</v>
      </c>
      <c r="H73" s="114">
        <v>93</v>
      </c>
      <c r="I73" s="140">
        <v>104</v>
      </c>
      <c r="J73" s="115">
        <v>5</v>
      </c>
      <c r="K73" s="116">
        <v>4.8076923076923075</v>
      </c>
    </row>
    <row r="74" spans="1:11" ht="14.1" customHeight="1" x14ac:dyDescent="0.2">
      <c r="A74" s="306" t="s">
        <v>311</v>
      </c>
      <c r="B74" s="307" t="s">
        <v>312</v>
      </c>
      <c r="C74" s="308"/>
      <c r="D74" s="113">
        <v>0.30376670716889431</v>
      </c>
      <c r="E74" s="115">
        <v>45</v>
      </c>
      <c r="F74" s="114">
        <v>17</v>
      </c>
      <c r="G74" s="114">
        <v>33</v>
      </c>
      <c r="H74" s="114">
        <v>14</v>
      </c>
      <c r="I74" s="140">
        <v>17</v>
      </c>
      <c r="J74" s="115">
        <v>28</v>
      </c>
      <c r="K74" s="116">
        <v>164.70588235294119</v>
      </c>
    </row>
    <row r="75" spans="1:11" ht="14.1" customHeight="1" x14ac:dyDescent="0.2">
      <c r="A75" s="306" t="s">
        <v>313</v>
      </c>
      <c r="B75" s="307" t="s">
        <v>314</v>
      </c>
      <c r="C75" s="308"/>
      <c r="D75" s="113">
        <v>0.41177264749561227</v>
      </c>
      <c r="E75" s="115">
        <v>61</v>
      </c>
      <c r="F75" s="114">
        <v>46</v>
      </c>
      <c r="G75" s="114">
        <v>86</v>
      </c>
      <c r="H75" s="114">
        <v>47</v>
      </c>
      <c r="I75" s="140">
        <v>59</v>
      </c>
      <c r="J75" s="115">
        <v>2</v>
      </c>
      <c r="K75" s="116">
        <v>3.3898305084745761</v>
      </c>
    </row>
    <row r="76" spans="1:11" ht="14.1" customHeight="1" x14ac:dyDescent="0.2">
      <c r="A76" s="306">
        <v>91</v>
      </c>
      <c r="B76" s="307" t="s">
        <v>315</v>
      </c>
      <c r="C76" s="308"/>
      <c r="D76" s="113">
        <v>0.37802079114351289</v>
      </c>
      <c r="E76" s="115">
        <v>56</v>
      </c>
      <c r="F76" s="114">
        <v>77</v>
      </c>
      <c r="G76" s="114">
        <v>143</v>
      </c>
      <c r="H76" s="114">
        <v>27</v>
      </c>
      <c r="I76" s="140">
        <v>56</v>
      </c>
      <c r="J76" s="115">
        <v>0</v>
      </c>
      <c r="K76" s="116">
        <v>0</v>
      </c>
    </row>
    <row r="77" spans="1:11" ht="14.1" customHeight="1" x14ac:dyDescent="0.2">
      <c r="A77" s="306">
        <v>92</v>
      </c>
      <c r="B77" s="307" t="s">
        <v>316</v>
      </c>
      <c r="C77" s="308"/>
      <c r="D77" s="113">
        <v>0.57378155798568919</v>
      </c>
      <c r="E77" s="115">
        <v>85</v>
      </c>
      <c r="F77" s="114">
        <v>77</v>
      </c>
      <c r="G77" s="114">
        <v>122</v>
      </c>
      <c r="H77" s="114">
        <v>95</v>
      </c>
      <c r="I77" s="140">
        <v>146</v>
      </c>
      <c r="J77" s="115">
        <v>-61</v>
      </c>
      <c r="K77" s="116">
        <v>-41.780821917808218</v>
      </c>
    </row>
    <row r="78" spans="1:11" ht="14.1" customHeight="1" x14ac:dyDescent="0.2">
      <c r="A78" s="306">
        <v>93</v>
      </c>
      <c r="B78" s="307" t="s">
        <v>317</v>
      </c>
      <c r="C78" s="308"/>
      <c r="D78" s="113">
        <v>0.20251113811259619</v>
      </c>
      <c r="E78" s="115">
        <v>30</v>
      </c>
      <c r="F78" s="114">
        <v>11</v>
      </c>
      <c r="G78" s="114">
        <v>49</v>
      </c>
      <c r="H78" s="114">
        <v>29</v>
      </c>
      <c r="I78" s="140">
        <v>28</v>
      </c>
      <c r="J78" s="115">
        <v>2</v>
      </c>
      <c r="K78" s="116">
        <v>7.1428571428571432</v>
      </c>
    </row>
    <row r="79" spans="1:11" ht="14.1" customHeight="1" x14ac:dyDescent="0.2">
      <c r="A79" s="306">
        <v>94</v>
      </c>
      <c r="B79" s="307" t="s">
        <v>318</v>
      </c>
      <c r="C79" s="308"/>
      <c r="D79" s="113">
        <v>0.12150668286755771</v>
      </c>
      <c r="E79" s="115">
        <v>18</v>
      </c>
      <c r="F79" s="114">
        <v>16</v>
      </c>
      <c r="G79" s="114">
        <v>34</v>
      </c>
      <c r="H79" s="114">
        <v>48</v>
      </c>
      <c r="I79" s="140">
        <v>19</v>
      </c>
      <c r="J79" s="115">
        <v>-1</v>
      </c>
      <c r="K79" s="116">
        <v>-5.2631578947368425</v>
      </c>
    </row>
    <row r="80" spans="1:11" ht="14.1" customHeight="1" x14ac:dyDescent="0.2">
      <c r="A80" s="306" t="s">
        <v>319</v>
      </c>
      <c r="B80" s="307" t="s">
        <v>320</v>
      </c>
      <c r="C80" s="308"/>
      <c r="D80" s="113">
        <v>2.025111381125962E-2</v>
      </c>
      <c r="E80" s="115">
        <v>3</v>
      </c>
      <c r="F80" s="114">
        <v>3</v>
      </c>
      <c r="G80" s="114">
        <v>4</v>
      </c>
      <c r="H80" s="114" t="s">
        <v>514</v>
      </c>
      <c r="I80" s="140">
        <v>4</v>
      </c>
      <c r="J80" s="115">
        <v>-1</v>
      </c>
      <c r="K80" s="116">
        <v>-25</v>
      </c>
    </row>
    <row r="81" spans="1:11" ht="14.1" customHeight="1" x14ac:dyDescent="0.2">
      <c r="A81" s="310" t="s">
        <v>321</v>
      </c>
      <c r="B81" s="311" t="s">
        <v>334</v>
      </c>
      <c r="C81" s="312"/>
      <c r="D81" s="125">
        <v>0.28351559335763465</v>
      </c>
      <c r="E81" s="143">
        <v>42</v>
      </c>
      <c r="F81" s="144">
        <v>62</v>
      </c>
      <c r="G81" s="144">
        <v>149</v>
      </c>
      <c r="H81" s="144">
        <v>48</v>
      </c>
      <c r="I81" s="145">
        <v>49</v>
      </c>
      <c r="J81" s="143">
        <v>-7</v>
      </c>
      <c r="K81" s="146">
        <v>-14.285714285714286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15639</v>
      </c>
      <c r="E11" s="114">
        <v>14283</v>
      </c>
      <c r="F11" s="114">
        <v>16716</v>
      </c>
      <c r="G11" s="114">
        <v>13631</v>
      </c>
      <c r="H11" s="140">
        <v>15552</v>
      </c>
      <c r="I11" s="115">
        <v>87</v>
      </c>
      <c r="J11" s="116">
        <v>0.55941358024691357</v>
      </c>
    </row>
    <row r="12" spans="1:15" s="110" customFormat="1" ht="24.95" customHeight="1" x14ac:dyDescent="0.2">
      <c r="A12" s="193" t="s">
        <v>132</v>
      </c>
      <c r="B12" s="194" t="s">
        <v>133</v>
      </c>
      <c r="C12" s="113">
        <v>1.6497218492230961</v>
      </c>
      <c r="D12" s="115">
        <v>258</v>
      </c>
      <c r="E12" s="114">
        <v>756</v>
      </c>
      <c r="F12" s="114">
        <v>505</v>
      </c>
      <c r="G12" s="114">
        <v>336</v>
      </c>
      <c r="H12" s="140">
        <v>265</v>
      </c>
      <c r="I12" s="115">
        <v>-7</v>
      </c>
      <c r="J12" s="116">
        <v>-2.641509433962264</v>
      </c>
    </row>
    <row r="13" spans="1:15" s="110" customFormat="1" ht="24.95" customHeight="1" x14ac:dyDescent="0.2">
      <c r="A13" s="193" t="s">
        <v>134</v>
      </c>
      <c r="B13" s="199" t="s">
        <v>214</v>
      </c>
      <c r="C13" s="113">
        <v>0.85683227827866237</v>
      </c>
      <c r="D13" s="115">
        <v>134</v>
      </c>
      <c r="E13" s="114">
        <v>553</v>
      </c>
      <c r="F13" s="114">
        <v>554</v>
      </c>
      <c r="G13" s="114">
        <v>92</v>
      </c>
      <c r="H13" s="140">
        <v>160</v>
      </c>
      <c r="I13" s="115">
        <v>-26</v>
      </c>
      <c r="J13" s="116">
        <v>-16.25</v>
      </c>
    </row>
    <row r="14" spans="1:15" s="287" customFormat="1" ht="24.95" customHeight="1" x14ac:dyDescent="0.2">
      <c r="A14" s="193" t="s">
        <v>215</v>
      </c>
      <c r="B14" s="199" t="s">
        <v>137</v>
      </c>
      <c r="C14" s="113">
        <v>21.587057996035551</v>
      </c>
      <c r="D14" s="115">
        <v>3376</v>
      </c>
      <c r="E14" s="114">
        <v>2988</v>
      </c>
      <c r="F14" s="114">
        <v>3265</v>
      </c>
      <c r="G14" s="114">
        <v>2327</v>
      </c>
      <c r="H14" s="140">
        <v>3657</v>
      </c>
      <c r="I14" s="115">
        <v>-281</v>
      </c>
      <c r="J14" s="116">
        <v>-7.6838939021055506</v>
      </c>
      <c r="K14" s="110"/>
      <c r="L14" s="110"/>
      <c r="M14" s="110"/>
      <c r="N14" s="110"/>
      <c r="O14" s="110"/>
    </row>
    <row r="15" spans="1:15" s="110" customFormat="1" ht="24.95" customHeight="1" x14ac:dyDescent="0.2">
      <c r="A15" s="193" t="s">
        <v>216</v>
      </c>
      <c r="B15" s="199" t="s">
        <v>217</v>
      </c>
      <c r="C15" s="113">
        <v>3.5360317155828378</v>
      </c>
      <c r="D15" s="115">
        <v>553</v>
      </c>
      <c r="E15" s="114">
        <v>834</v>
      </c>
      <c r="F15" s="114">
        <v>553</v>
      </c>
      <c r="G15" s="114">
        <v>383</v>
      </c>
      <c r="H15" s="140">
        <v>631</v>
      </c>
      <c r="I15" s="115">
        <v>-78</v>
      </c>
      <c r="J15" s="116">
        <v>-12.361331220285262</v>
      </c>
    </row>
    <row r="16" spans="1:15" s="287" customFormat="1" ht="24.95" customHeight="1" x14ac:dyDescent="0.2">
      <c r="A16" s="193" t="s">
        <v>218</v>
      </c>
      <c r="B16" s="199" t="s">
        <v>141</v>
      </c>
      <c r="C16" s="113">
        <v>14.757976852739946</v>
      </c>
      <c r="D16" s="115">
        <v>2308</v>
      </c>
      <c r="E16" s="114">
        <v>1634</v>
      </c>
      <c r="F16" s="114">
        <v>2123</v>
      </c>
      <c r="G16" s="114">
        <v>1507</v>
      </c>
      <c r="H16" s="140">
        <v>2375</v>
      </c>
      <c r="I16" s="115">
        <v>-67</v>
      </c>
      <c r="J16" s="116">
        <v>-2.8210526315789473</v>
      </c>
      <c r="K16" s="110"/>
      <c r="L16" s="110"/>
      <c r="M16" s="110"/>
      <c r="N16" s="110"/>
      <c r="O16" s="110"/>
    </row>
    <row r="17" spans="1:15" s="110" customFormat="1" ht="24.95" customHeight="1" x14ac:dyDescent="0.2">
      <c r="A17" s="193" t="s">
        <v>142</v>
      </c>
      <c r="B17" s="199" t="s">
        <v>220</v>
      </c>
      <c r="C17" s="113">
        <v>3.2930494277127695</v>
      </c>
      <c r="D17" s="115">
        <v>515</v>
      </c>
      <c r="E17" s="114">
        <v>520</v>
      </c>
      <c r="F17" s="114">
        <v>589</v>
      </c>
      <c r="G17" s="114">
        <v>437</v>
      </c>
      <c r="H17" s="140">
        <v>651</v>
      </c>
      <c r="I17" s="115">
        <v>-136</v>
      </c>
      <c r="J17" s="116">
        <v>-20.890937019969279</v>
      </c>
    </row>
    <row r="18" spans="1:15" s="287" customFormat="1" ht="24.95" customHeight="1" x14ac:dyDescent="0.2">
      <c r="A18" s="201" t="s">
        <v>144</v>
      </c>
      <c r="B18" s="202" t="s">
        <v>145</v>
      </c>
      <c r="C18" s="113">
        <v>6.5285504188247332</v>
      </c>
      <c r="D18" s="115">
        <v>1021</v>
      </c>
      <c r="E18" s="114">
        <v>779</v>
      </c>
      <c r="F18" s="114">
        <v>992</v>
      </c>
      <c r="G18" s="114">
        <v>689</v>
      </c>
      <c r="H18" s="140">
        <v>986</v>
      </c>
      <c r="I18" s="115">
        <v>35</v>
      </c>
      <c r="J18" s="116">
        <v>3.5496957403651117</v>
      </c>
      <c r="K18" s="110"/>
      <c r="L18" s="110"/>
      <c r="M18" s="110"/>
      <c r="N18" s="110"/>
      <c r="O18" s="110"/>
    </row>
    <row r="19" spans="1:15" s="110" customFormat="1" ht="24.95" customHeight="1" x14ac:dyDescent="0.2">
      <c r="A19" s="193" t="s">
        <v>146</v>
      </c>
      <c r="B19" s="199" t="s">
        <v>147</v>
      </c>
      <c r="C19" s="113">
        <v>13.044312296182621</v>
      </c>
      <c r="D19" s="115">
        <v>2040</v>
      </c>
      <c r="E19" s="114">
        <v>1682</v>
      </c>
      <c r="F19" s="114">
        <v>2148</v>
      </c>
      <c r="G19" s="114">
        <v>1658</v>
      </c>
      <c r="H19" s="140">
        <v>2209</v>
      </c>
      <c r="I19" s="115">
        <v>-169</v>
      </c>
      <c r="J19" s="116">
        <v>-7.6505205975554551</v>
      </c>
    </row>
    <row r="20" spans="1:15" s="287" customFormat="1" ht="24.95" customHeight="1" x14ac:dyDescent="0.2">
      <c r="A20" s="193" t="s">
        <v>148</v>
      </c>
      <c r="B20" s="199" t="s">
        <v>149</v>
      </c>
      <c r="C20" s="113">
        <v>3.9708421254555919</v>
      </c>
      <c r="D20" s="115">
        <v>621</v>
      </c>
      <c r="E20" s="114">
        <v>718</v>
      </c>
      <c r="F20" s="114">
        <v>669</v>
      </c>
      <c r="G20" s="114">
        <v>586</v>
      </c>
      <c r="H20" s="140">
        <v>733</v>
      </c>
      <c r="I20" s="115">
        <v>-112</v>
      </c>
      <c r="J20" s="116">
        <v>-15.279672578444748</v>
      </c>
      <c r="K20" s="110"/>
      <c r="L20" s="110"/>
      <c r="M20" s="110"/>
      <c r="N20" s="110"/>
      <c r="O20" s="110"/>
    </row>
    <row r="21" spans="1:15" s="110" customFormat="1" ht="24.95" customHeight="1" x14ac:dyDescent="0.2">
      <c r="A21" s="201" t="s">
        <v>150</v>
      </c>
      <c r="B21" s="202" t="s">
        <v>151</v>
      </c>
      <c r="C21" s="113">
        <v>6.6052816676258077</v>
      </c>
      <c r="D21" s="115">
        <v>1033</v>
      </c>
      <c r="E21" s="114">
        <v>915</v>
      </c>
      <c r="F21" s="114">
        <v>1099</v>
      </c>
      <c r="G21" s="114">
        <v>967</v>
      </c>
      <c r="H21" s="140">
        <v>991</v>
      </c>
      <c r="I21" s="115">
        <v>42</v>
      </c>
      <c r="J21" s="116">
        <v>4.2381432896064579</v>
      </c>
    </row>
    <row r="22" spans="1:15" s="110" customFormat="1" ht="24.95" customHeight="1" x14ac:dyDescent="0.2">
      <c r="A22" s="201" t="s">
        <v>152</v>
      </c>
      <c r="B22" s="199" t="s">
        <v>153</v>
      </c>
      <c r="C22" s="113">
        <v>0.69697550994309099</v>
      </c>
      <c r="D22" s="115">
        <v>109</v>
      </c>
      <c r="E22" s="114">
        <v>103</v>
      </c>
      <c r="F22" s="114">
        <v>148</v>
      </c>
      <c r="G22" s="114">
        <v>83</v>
      </c>
      <c r="H22" s="140">
        <v>89</v>
      </c>
      <c r="I22" s="115">
        <v>20</v>
      </c>
      <c r="J22" s="116">
        <v>22.471910112359552</v>
      </c>
    </row>
    <row r="23" spans="1:15" s="110" customFormat="1" ht="24.95" customHeight="1" x14ac:dyDescent="0.2">
      <c r="A23" s="193" t="s">
        <v>154</v>
      </c>
      <c r="B23" s="199" t="s">
        <v>155</v>
      </c>
      <c r="C23" s="113">
        <v>1.3108255003516849</v>
      </c>
      <c r="D23" s="115">
        <v>205</v>
      </c>
      <c r="E23" s="114">
        <v>192</v>
      </c>
      <c r="F23" s="114">
        <v>149</v>
      </c>
      <c r="G23" s="114">
        <v>113</v>
      </c>
      <c r="H23" s="140">
        <v>232</v>
      </c>
      <c r="I23" s="115">
        <v>-27</v>
      </c>
      <c r="J23" s="116">
        <v>-11.637931034482758</v>
      </c>
    </row>
    <row r="24" spans="1:15" s="110" customFormat="1" ht="24.95" customHeight="1" x14ac:dyDescent="0.2">
      <c r="A24" s="193" t="s">
        <v>156</v>
      </c>
      <c r="B24" s="199" t="s">
        <v>221</v>
      </c>
      <c r="C24" s="113">
        <v>4.3928639938614999</v>
      </c>
      <c r="D24" s="115">
        <v>687</v>
      </c>
      <c r="E24" s="114">
        <v>655</v>
      </c>
      <c r="F24" s="114">
        <v>670</v>
      </c>
      <c r="G24" s="114">
        <v>619</v>
      </c>
      <c r="H24" s="140">
        <v>806</v>
      </c>
      <c r="I24" s="115">
        <v>-119</v>
      </c>
      <c r="J24" s="116">
        <v>-14.764267990074442</v>
      </c>
    </row>
    <row r="25" spans="1:15" s="110" customFormat="1" ht="24.95" customHeight="1" x14ac:dyDescent="0.2">
      <c r="A25" s="193" t="s">
        <v>222</v>
      </c>
      <c r="B25" s="204" t="s">
        <v>159</v>
      </c>
      <c r="C25" s="113">
        <v>4.1882473303919685</v>
      </c>
      <c r="D25" s="115">
        <v>655</v>
      </c>
      <c r="E25" s="114">
        <v>571</v>
      </c>
      <c r="F25" s="114">
        <v>648</v>
      </c>
      <c r="G25" s="114">
        <v>558</v>
      </c>
      <c r="H25" s="140">
        <v>620</v>
      </c>
      <c r="I25" s="115">
        <v>35</v>
      </c>
      <c r="J25" s="116">
        <v>5.645161290322581</v>
      </c>
    </row>
    <row r="26" spans="1:15" s="110" customFormat="1" ht="24.95" customHeight="1" x14ac:dyDescent="0.2">
      <c r="A26" s="201">
        <v>782.78300000000002</v>
      </c>
      <c r="B26" s="203" t="s">
        <v>160</v>
      </c>
      <c r="C26" s="113">
        <v>9.3292410000639432</v>
      </c>
      <c r="D26" s="115">
        <v>1459</v>
      </c>
      <c r="E26" s="114">
        <v>1374</v>
      </c>
      <c r="F26" s="114">
        <v>1569</v>
      </c>
      <c r="G26" s="114">
        <v>2680</v>
      </c>
      <c r="H26" s="140">
        <v>1541</v>
      </c>
      <c r="I26" s="115">
        <v>-82</v>
      </c>
      <c r="J26" s="116">
        <v>-5.321219987021415</v>
      </c>
    </row>
    <row r="27" spans="1:15" s="110" customFormat="1" ht="24.95" customHeight="1" x14ac:dyDescent="0.2">
      <c r="A27" s="193" t="s">
        <v>161</v>
      </c>
      <c r="B27" s="199" t="s">
        <v>162</v>
      </c>
      <c r="C27" s="113">
        <v>1.784001534624976</v>
      </c>
      <c r="D27" s="115">
        <v>279</v>
      </c>
      <c r="E27" s="114">
        <v>189</v>
      </c>
      <c r="F27" s="114">
        <v>415</v>
      </c>
      <c r="G27" s="114">
        <v>210</v>
      </c>
      <c r="H27" s="140">
        <v>281</v>
      </c>
      <c r="I27" s="115">
        <v>-2</v>
      </c>
      <c r="J27" s="116">
        <v>-0.71174377224199292</v>
      </c>
    </row>
    <row r="28" spans="1:15" s="110" customFormat="1" ht="24.95" customHeight="1" x14ac:dyDescent="0.2">
      <c r="A28" s="193" t="s">
        <v>163</v>
      </c>
      <c r="B28" s="199" t="s">
        <v>164</v>
      </c>
      <c r="C28" s="113">
        <v>3.011701515442164</v>
      </c>
      <c r="D28" s="115">
        <v>471</v>
      </c>
      <c r="E28" s="114">
        <v>303</v>
      </c>
      <c r="F28" s="114">
        <v>865</v>
      </c>
      <c r="G28" s="114">
        <v>334</v>
      </c>
      <c r="H28" s="140">
        <v>490</v>
      </c>
      <c r="I28" s="115">
        <v>-19</v>
      </c>
      <c r="J28" s="116">
        <v>-3.8775510204081631</v>
      </c>
    </row>
    <row r="29" spans="1:15" s="110" customFormat="1" ht="24.95" customHeight="1" x14ac:dyDescent="0.2">
      <c r="A29" s="193">
        <v>86</v>
      </c>
      <c r="B29" s="199" t="s">
        <v>165</v>
      </c>
      <c r="C29" s="113">
        <v>8.0056269582454114</v>
      </c>
      <c r="D29" s="115">
        <v>1252</v>
      </c>
      <c r="E29" s="114">
        <v>914</v>
      </c>
      <c r="F29" s="114">
        <v>993</v>
      </c>
      <c r="G29" s="114">
        <v>903</v>
      </c>
      <c r="H29" s="140">
        <v>868</v>
      </c>
      <c r="I29" s="115">
        <v>384</v>
      </c>
      <c r="J29" s="116">
        <v>44.23963133640553</v>
      </c>
    </row>
    <row r="30" spans="1:15" s="110" customFormat="1" ht="24.95" customHeight="1" x14ac:dyDescent="0.2">
      <c r="A30" s="193">
        <v>87.88</v>
      </c>
      <c r="B30" s="204" t="s">
        <v>166</v>
      </c>
      <c r="C30" s="113">
        <v>9.9303024490056906</v>
      </c>
      <c r="D30" s="115">
        <v>1553</v>
      </c>
      <c r="E30" s="114">
        <v>1104</v>
      </c>
      <c r="F30" s="114">
        <v>1425</v>
      </c>
      <c r="G30" s="114">
        <v>1025</v>
      </c>
      <c r="H30" s="140">
        <v>1103</v>
      </c>
      <c r="I30" s="115">
        <v>450</v>
      </c>
      <c r="J30" s="116">
        <v>40.797824116047146</v>
      </c>
    </row>
    <row r="31" spans="1:15" s="110" customFormat="1" ht="24.95" customHeight="1" x14ac:dyDescent="0.2">
      <c r="A31" s="193" t="s">
        <v>167</v>
      </c>
      <c r="B31" s="199" t="s">
        <v>168</v>
      </c>
      <c r="C31" s="113">
        <v>3.1076155764435067</v>
      </c>
      <c r="D31" s="115">
        <v>486</v>
      </c>
      <c r="E31" s="114">
        <v>487</v>
      </c>
      <c r="F31" s="114">
        <v>602</v>
      </c>
      <c r="G31" s="114">
        <v>451</v>
      </c>
      <c r="H31" s="140">
        <v>521</v>
      </c>
      <c r="I31" s="115">
        <v>-35</v>
      </c>
      <c r="J31" s="116">
        <v>-6.7178502879078694</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1.6497218492230961</v>
      </c>
      <c r="D34" s="115">
        <v>258</v>
      </c>
      <c r="E34" s="114">
        <v>756</v>
      </c>
      <c r="F34" s="114">
        <v>505</v>
      </c>
      <c r="G34" s="114">
        <v>336</v>
      </c>
      <c r="H34" s="140">
        <v>265</v>
      </c>
      <c r="I34" s="115">
        <v>-7</v>
      </c>
      <c r="J34" s="116">
        <v>-2.641509433962264</v>
      </c>
    </row>
    <row r="35" spans="1:10" s="110" customFormat="1" ht="24.95" customHeight="1" x14ac:dyDescent="0.2">
      <c r="A35" s="292" t="s">
        <v>171</v>
      </c>
      <c r="B35" s="293" t="s">
        <v>172</v>
      </c>
      <c r="C35" s="113">
        <v>28.972440693138946</v>
      </c>
      <c r="D35" s="115">
        <v>4531</v>
      </c>
      <c r="E35" s="114">
        <v>4320</v>
      </c>
      <c r="F35" s="114">
        <v>4811</v>
      </c>
      <c r="G35" s="114">
        <v>3108</v>
      </c>
      <c r="H35" s="140">
        <v>4803</v>
      </c>
      <c r="I35" s="115">
        <v>-272</v>
      </c>
      <c r="J35" s="116">
        <v>-5.6631272121590674</v>
      </c>
    </row>
    <row r="36" spans="1:10" s="110" customFormat="1" ht="24.95" customHeight="1" x14ac:dyDescent="0.2">
      <c r="A36" s="294" t="s">
        <v>173</v>
      </c>
      <c r="B36" s="295" t="s">
        <v>174</v>
      </c>
      <c r="C36" s="125">
        <v>69.377837457637952</v>
      </c>
      <c r="D36" s="143">
        <v>10850</v>
      </c>
      <c r="E36" s="144">
        <v>9207</v>
      </c>
      <c r="F36" s="144">
        <v>11400</v>
      </c>
      <c r="G36" s="144">
        <v>10187</v>
      </c>
      <c r="H36" s="145">
        <v>10484</v>
      </c>
      <c r="I36" s="143">
        <v>366</v>
      </c>
      <c r="J36" s="146">
        <v>3.4910339565051509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15639</v>
      </c>
      <c r="F11" s="264">
        <v>14283</v>
      </c>
      <c r="G11" s="264">
        <v>16716</v>
      </c>
      <c r="H11" s="264">
        <v>13631</v>
      </c>
      <c r="I11" s="265">
        <v>15552</v>
      </c>
      <c r="J11" s="263">
        <v>87</v>
      </c>
      <c r="K11" s="266">
        <v>0.55941358024691357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25.225398043353156</v>
      </c>
      <c r="E13" s="115">
        <v>3945</v>
      </c>
      <c r="F13" s="114">
        <v>4639</v>
      </c>
      <c r="G13" s="114">
        <v>4781</v>
      </c>
      <c r="H13" s="114">
        <v>4488</v>
      </c>
      <c r="I13" s="140">
        <v>4121</v>
      </c>
      <c r="J13" s="115">
        <v>-176</v>
      </c>
      <c r="K13" s="116">
        <v>-4.2708080562970157</v>
      </c>
    </row>
    <row r="14" spans="1:17" ht="15.95" customHeight="1" x14ac:dyDescent="0.2">
      <c r="A14" s="306" t="s">
        <v>230</v>
      </c>
      <c r="B14" s="307"/>
      <c r="C14" s="308"/>
      <c r="D14" s="113">
        <v>57.56761941300595</v>
      </c>
      <c r="E14" s="115">
        <v>9003</v>
      </c>
      <c r="F14" s="114">
        <v>7571</v>
      </c>
      <c r="G14" s="114">
        <v>9412</v>
      </c>
      <c r="H14" s="114">
        <v>7222</v>
      </c>
      <c r="I14" s="140">
        <v>9024</v>
      </c>
      <c r="J14" s="115">
        <v>-21</v>
      </c>
      <c r="K14" s="116">
        <v>-0.2327127659574468</v>
      </c>
    </row>
    <row r="15" spans="1:17" ht="15.95" customHeight="1" x14ac:dyDescent="0.2">
      <c r="A15" s="306" t="s">
        <v>231</v>
      </c>
      <c r="B15" s="307"/>
      <c r="C15" s="308"/>
      <c r="D15" s="113">
        <v>8.2102436217149428</v>
      </c>
      <c r="E15" s="115">
        <v>1284</v>
      </c>
      <c r="F15" s="114">
        <v>1098</v>
      </c>
      <c r="G15" s="114">
        <v>1118</v>
      </c>
      <c r="H15" s="114">
        <v>869</v>
      </c>
      <c r="I15" s="140">
        <v>1155</v>
      </c>
      <c r="J15" s="115">
        <v>129</v>
      </c>
      <c r="K15" s="116">
        <v>11.168831168831169</v>
      </c>
    </row>
    <row r="16" spans="1:17" ht="15.95" customHeight="1" x14ac:dyDescent="0.2">
      <c r="A16" s="306" t="s">
        <v>232</v>
      </c>
      <c r="B16" s="307"/>
      <c r="C16" s="308"/>
      <c r="D16" s="113">
        <v>8.6322654901208509</v>
      </c>
      <c r="E16" s="115">
        <v>1350</v>
      </c>
      <c r="F16" s="114">
        <v>901</v>
      </c>
      <c r="G16" s="114">
        <v>1300</v>
      </c>
      <c r="H16" s="114">
        <v>970</v>
      </c>
      <c r="I16" s="140">
        <v>1180</v>
      </c>
      <c r="J16" s="115">
        <v>170</v>
      </c>
      <c r="K16" s="116">
        <v>14.40677966101695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1.566596329688599</v>
      </c>
      <c r="E18" s="115">
        <v>245</v>
      </c>
      <c r="F18" s="114">
        <v>657</v>
      </c>
      <c r="G18" s="114">
        <v>474</v>
      </c>
      <c r="H18" s="114">
        <v>301</v>
      </c>
      <c r="I18" s="140">
        <v>251</v>
      </c>
      <c r="J18" s="115">
        <v>-6</v>
      </c>
      <c r="K18" s="116">
        <v>-2.3904382470119523</v>
      </c>
    </row>
    <row r="19" spans="1:11" ht="14.1" customHeight="1" x14ac:dyDescent="0.2">
      <c r="A19" s="306" t="s">
        <v>235</v>
      </c>
      <c r="B19" s="307" t="s">
        <v>236</v>
      </c>
      <c r="C19" s="308"/>
      <c r="D19" s="113">
        <v>0.524330200140674</v>
      </c>
      <c r="E19" s="115">
        <v>82</v>
      </c>
      <c r="F19" s="114">
        <v>214</v>
      </c>
      <c r="G19" s="114">
        <v>276</v>
      </c>
      <c r="H19" s="114">
        <v>116</v>
      </c>
      <c r="I19" s="140">
        <v>78</v>
      </c>
      <c r="J19" s="115">
        <v>4</v>
      </c>
      <c r="K19" s="116">
        <v>5.1282051282051286</v>
      </c>
    </row>
    <row r="20" spans="1:11" ht="14.1" customHeight="1" x14ac:dyDescent="0.2">
      <c r="A20" s="306">
        <v>12</v>
      </c>
      <c r="B20" s="307" t="s">
        <v>237</v>
      </c>
      <c r="C20" s="308"/>
      <c r="D20" s="113">
        <v>1.2085171686169192</v>
      </c>
      <c r="E20" s="115">
        <v>189</v>
      </c>
      <c r="F20" s="114">
        <v>342</v>
      </c>
      <c r="G20" s="114">
        <v>231</v>
      </c>
      <c r="H20" s="114">
        <v>189</v>
      </c>
      <c r="I20" s="140">
        <v>205</v>
      </c>
      <c r="J20" s="115">
        <v>-16</v>
      </c>
      <c r="K20" s="116">
        <v>-7.8048780487804876</v>
      </c>
    </row>
    <row r="21" spans="1:11" ht="14.1" customHeight="1" x14ac:dyDescent="0.2">
      <c r="A21" s="306">
        <v>21</v>
      </c>
      <c r="B21" s="307" t="s">
        <v>238</v>
      </c>
      <c r="C21" s="308"/>
      <c r="D21" s="113">
        <v>0.39005051473879404</v>
      </c>
      <c r="E21" s="115">
        <v>61</v>
      </c>
      <c r="F21" s="114">
        <v>81</v>
      </c>
      <c r="G21" s="114">
        <v>70</v>
      </c>
      <c r="H21" s="114">
        <v>45</v>
      </c>
      <c r="I21" s="140">
        <v>50</v>
      </c>
      <c r="J21" s="115">
        <v>11</v>
      </c>
      <c r="K21" s="116">
        <v>22</v>
      </c>
    </row>
    <row r="22" spans="1:11" ht="14.1" customHeight="1" x14ac:dyDescent="0.2">
      <c r="A22" s="306">
        <v>22</v>
      </c>
      <c r="B22" s="307" t="s">
        <v>239</v>
      </c>
      <c r="C22" s="308"/>
      <c r="D22" s="113">
        <v>2.1932348615640387</v>
      </c>
      <c r="E22" s="115">
        <v>343</v>
      </c>
      <c r="F22" s="114">
        <v>349</v>
      </c>
      <c r="G22" s="114">
        <v>461</v>
      </c>
      <c r="H22" s="114">
        <v>373</v>
      </c>
      <c r="I22" s="140">
        <v>398</v>
      </c>
      <c r="J22" s="115">
        <v>-55</v>
      </c>
      <c r="K22" s="116">
        <v>-13.819095477386934</v>
      </c>
    </row>
    <row r="23" spans="1:11" ht="14.1" customHeight="1" x14ac:dyDescent="0.2">
      <c r="A23" s="306">
        <v>23</v>
      </c>
      <c r="B23" s="307" t="s">
        <v>240</v>
      </c>
      <c r="C23" s="308"/>
      <c r="D23" s="113">
        <v>0.60745571967517109</v>
      </c>
      <c r="E23" s="115">
        <v>95</v>
      </c>
      <c r="F23" s="114">
        <v>84</v>
      </c>
      <c r="G23" s="114">
        <v>126</v>
      </c>
      <c r="H23" s="114">
        <v>74</v>
      </c>
      <c r="I23" s="140">
        <v>133</v>
      </c>
      <c r="J23" s="115">
        <v>-38</v>
      </c>
      <c r="K23" s="116">
        <v>-28.571428571428573</v>
      </c>
    </row>
    <row r="24" spans="1:11" ht="14.1" customHeight="1" x14ac:dyDescent="0.2">
      <c r="A24" s="306">
        <v>24</v>
      </c>
      <c r="B24" s="307" t="s">
        <v>241</v>
      </c>
      <c r="C24" s="308"/>
      <c r="D24" s="113">
        <v>8.4915915339855488</v>
      </c>
      <c r="E24" s="115">
        <v>1328</v>
      </c>
      <c r="F24" s="114">
        <v>1324</v>
      </c>
      <c r="G24" s="114">
        <v>1426</v>
      </c>
      <c r="H24" s="114">
        <v>1417</v>
      </c>
      <c r="I24" s="140">
        <v>1579</v>
      </c>
      <c r="J24" s="115">
        <v>-251</v>
      </c>
      <c r="K24" s="116">
        <v>-15.896136795440151</v>
      </c>
    </row>
    <row r="25" spans="1:11" ht="14.1" customHeight="1" x14ac:dyDescent="0.2">
      <c r="A25" s="306">
        <v>25</v>
      </c>
      <c r="B25" s="307" t="s">
        <v>242</v>
      </c>
      <c r="C25" s="308"/>
      <c r="D25" s="113">
        <v>8.3956774729842056</v>
      </c>
      <c r="E25" s="115">
        <v>1313</v>
      </c>
      <c r="F25" s="114">
        <v>787</v>
      </c>
      <c r="G25" s="114">
        <v>845</v>
      </c>
      <c r="H25" s="114">
        <v>903</v>
      </c>
      <c r="I25" s="140">
        <v>1024</v>
      </c>
      <c r="J25" s="115">
        <v>289</v>
      </c>
      <c r="K25" s="116">
        <v>28.22265625</v>
      </c>
    </row>
    <row r="26" spans="1:11" ht="14.1" customHeight="1" x14ac:dyDescent="0.2">
      <c r="A26" s="306">
        <v>26</v>
      </c>
      <c r="B26" s="307" t="s">
        <v>243</v>
      </c>
      <c r="C26" s="308"/>
      <c r="D26" s="113">
        <v>3.1076155764435067</v>
      </c>
      <c r="E26" s="115">
        <v>486</v>
      </c>
      <c r="F26" s="114">
        <v>694</v>
      </c>
      <c r="G26" s="114">
        <v>709</v>
      </c>
      <c r="H26" s="114">
        <v>566</v>
      </c>
      <c r="I26" s="140">
        <v>495</v>
      </c>
      <c r="J26" s="115">
        <v>-9</v>
      </c>
      <c r="K26" s="116">
        <v>-1.8181818181818181</v>
      </c>
    </row>
    <row r="27" spans="1:11" ht="14.1" customHeight="1" x14ac:dyDescent="0.2">
      <c r="A27" s="306">
        <v>27</v>
      </c>
      <c r="B27" s="307" t="s">
        <v>244</v>
      </c>
      <c r="C27" s="308"/>
      <c r="D27" s="113">
        <v>2.8262676641729012</v>
      </c>
      <c r="E27" s="115">
        <v>442</v>
      </c>
      <c r="F27" s="114">
        <v>302</v>
      </c>
      <c r="G27" s="114">
        <v>304</v>
      </c>
      <c r="H27" s="114">
        <v>291</v>
      </c>
      <c r="I27" s="140">
        <v>378</v>
      </c>
      <c r="J27" s="115">
        <v>64</v>
      </c>
      <c r="K27" s="116">
        <v>16.93121693121693</v>
      </c>
    </row>
    <row r="28" spans="1:11" ht="14.1" customHeight="1" x14ac:dyDescent="0.2">
      <c r="A28" s="306">
        <v>28</v>
      </c>
      <c r="B28" s="307" t="s">
        <v>245</v>
      </c>
      <c r="C28" s="308"/>
      <c r="D28" s="113">
        <v>0.30692499520429695</v>
      </c>
      <c r="E28" s="115">
        <v>48</v>
      </c>
      <c r="F28" s="114">
        <v>34</v>
      </c>
      <c r="G28" s="114">
        <v>36</v>
      </c>
      <c r="H28" s="114">
        <v>51</v>
      </c>
      <c r="I28" s="140">
        <v>55</v>
      </c>
      <c r="J28" s="115">
        <v>-7</v>
      </c>
      <c r="K28" s="116">
        <v>-12.727272727272727</v>
      </c>
    </row>
    <row r="29" spans="1:11" ht="14.1" customHeight="1" x14ac:dyDescent="0.2">
      <c r="A29" s="306">
        <v>29</v>
      </c>
      <c r="B29" s="307" t="s">
        <v>246</v>
      </c>
      <c r="C29" s="308"/>
      <c r="D29" s="113">
        <v>3.3058379691796151</v>
      </c>
      <c r="E29" s="115">
        <v>517</v>
      </c>
      <c r="F29" s="114">
        <v>386</v>
      </c>
      <c r="G29" s="114">
        <v>507</v>
      </c>
      <c r="H29" s="114">
        <v>425</v>
      </c>
      <c r="I29" s="140">
        <v>500</v>
      </c>
      <c r="J29" s="115">
        <v>17</v>
      </c>
      <c r="K29" s="116">
        <v>3.4</v>
      </c>
    </row>
    <row r="30" spans="1:11" ht="14.1" customHeight="1" x14ac:dyDescent="0.2">
      <c r="A30" s="306" t="s">
        <v>247</v>
      </c>
      <c r="B30" s="307" t="s">
        <v>248</v>
      </c>
      <c r="C30" s="308"/>
      <c r="D30" s="113">
        <v>0.7992838416778566</v>
      </c>
      <c r="E30" s="115">
        <v>125</v>
      </c>
      <c r="F30" s="114" t="s">
        <v>514</v>
      </c>
      <c r="G30" s="114">
        <v>155</v>
      </c>
      <c r="H30" s="114">
        <v>94</v>
      </c>
      <c r="I30" s="140">
        <v>171</v>
      </c>
      <c r="J30" s="115">
        <v>-46</v>
      </c>
      <c r="K30" s="116">
        <v>-26.900584795321638</v>
      </c>
    </row>
    <row r="31" spans="1:11" ht="14.1" customHeight="1" x14ac:dyDescent="0.2">
      <c r="A31" s="306" t="s">
        <v>249</v>
      </c>
      <c r="B31" s="307" t="s">
        <v>250</v>
      </c>
      <c r="C31" s="308"/>
      <c r="D31" s="113">
        <v>2.4617942323677986</v>
      </c>
      <c r="E31" s="115">
        <v>385</v>
      </c>
      <c r="F31" s="114">
        <v>271</v>
      </c>
      <c r="G31" s="114">
        <v>333</v>
      </c>
      <c r="H31" s="114">
        <v>324</v>
      </c>
      <c r="I31" s="140">
        <v>321</v>
      </c>
      <c r="J31" s="115">
        <v>64</v>
      </c>
      <c r="K31" s="116">
        <v>19.937694704049843</v>
      </c>
    </row>
    <row r="32" spans="1:11" ht="14.1" customHeight="1" x14ac:dyDescent="0.2">
      <c r="A32" s="306">
        <v>31</v>
      </c>
      <c r="B32" s="307" t="s">
        <v>251</v>
      </c>
      <c r="C32" s="308"/>
      <c r="D32" s="113">
        <v>0.41562759767248547</v>
      </c>
      <c r="E32" s="115">
        <v>65</v>
      </c>
      <c r="F32" s="114">
        <v>51</v>
      </c>
      <c r="G32" s="114">
        <v>77</v>
      </c>
      <c r="H32" s="114">
        <v>53</v>
      </c>
      <c r="I32" s="140">
        <v>67</v>
      </c>
      <c r="J32" s="115">
        <v>-2</v>
      </c>
      <c r="K32" s="116">
        <v>-2.9850746268656718</v>
      </c>
    </row>
    <row r="33" spans="1:11" ht="14.1" customHeight="1" x14ac:dyDescent="0.2">
      <c r="A33" s="306">
        <v>32</v>
      </c>
      <c r="B33" s="307" t="s">
        <v>252</v>
      </c>
      <c r="C33" s="308"/>
      <c r="D33" s="113">
        <v>2.6983822495044438</v>
      </c>
      <c r="E33" s="115">
        <v>422</v>
      </c>
      <c r="F33" s="114">
        <v>350</v>
      </c>
      <c r="G33" s="114">
        <v>419</v>
      </c>
      <c r="H33" s="114">
        <v>295</v>
      </c>
      <c r="I33" s="140">
        <v>338</v>
      </c>
      <c r="J33" s="115">
        <v>84</v>
      </c>
      <c r="K33" s="116">
        <v>24.852071005917161</v>
      </c>
    </row>
    <row r="34" spans="1:11" ht="14.1" customHeight="1" x14ac:dyDescent="0.2">
      <c r="A34" s="306">
        <v>33</v>
      </c>
      <c r="B34" s="307" t="s">
        <v>253</v>
      </c>
      <c r="C34" s="308"/>
      <c r="D34" s="113">
        <v>1.3364025832853763</v>
      </c>
      <c r="E34" s="115">
        <v>209</v>
      </c>
      <c r="F34" s="114">
        <v>207</v>
      </c>
      <c r="G34" s="114">
        <v>231</v>
      </c>
      <c r="H34" s="114">
        <v>131</v>
      </c>
      <c r="I34" s="140">
        <v>193</v>
      </c>
      <c r="J34" s="115">
        <v>16</v>
      </c>
      <c r="K34" s="116">
        <v>8.290155440414507</v>
      </c>
    </row>
    <row r="35" spans="1:11" ht="14.1" customHeight="1" x14ac:dyDescent="0.2">
      <c r="A35" s="306">
        <v>34</v>
      </c>
      <c r="B35" s="307" t="s">
        <v>254</v>
      </c>
      <c r="C35" s="308"/>
      <c r="D35" s="113">
        <v>1.7712129931581304</v>
      </c>
      <c r="E35" s="115">
        <v>277</v>
      </c>
      <c r="F35" s="114">
        <v>209</v>
      </c>
      <c r="G35" s="114">
        <v>260</v>
      </c>
      <c r="H35" s="114">
        <v>185</v>
      </c>
      <c r="I35" s="140">
        <v>309</v>
      </c>
      <c r="J35" s="115">
        <v>-32</v>
      </c>
      <c r="K35" s="116">
        <v>-10.355987055016181</v>
      </c>
    </row>
    <row r="36" spans="1:11" ht="14.1" customHeight="1" x14ac:dyDescent="0.2">
      <c r="A36" s="306">
        <v>41</v>
      </c>
      <c r="B36" s="307" t="s">
        <v>255</v>
      </c>
      <c r="C36" s="308"/>
      <c r="D36" s="113">
        <v>0.29413645373745123</v>
      </c>
      <c r="E36" s="115">
        <v>46</v>
      </c>
      <c r="F36" s="114">
        <v>53</v>
      </c>
      <c r="G36" s="114">
        <v>77</v>
      </c>
      <c r="H36" s="114">
        <v>35</v>
      </c>
      <c r="I36" s="140">
        <v>54</v>
      </c>
      <c r="J36" s="115">
        <v>-8</v>
      </c>
      <c r="K36" s="116">
        <v>-14.814814814814815</v>
      </c>
    </row>
    <row r="37" spans="1:11" ht="14.1" customHeight="1" x14ac:dyDescent="0.2">
      <c r="A37" s="306">
        <v>42</v>
      </c>
      <c r="B37" s="307" t="s">
        <v>256</v>
      </c>
      <c r="C37" s="308"/>
      <c r="D37" s="113">
        <v>9.5914061001342796E-2</v>
      </c>
      <c r="E37" s="115">
        <v>15</v>
      </c>
      <c r="F37" s="114">
        <v>16</v>
      </c>
      <c r="G37" s="114">
        <v>23</v>
      </c>
      <c r="H37" s="114" t="s">
        <v>514</v>
      </c>
      <c r="I37" s="140">
        <v>14</v>
      </c>
      <c r="J37" s="115">
        <v>1</v>
      </c>
      <c r="K37" s="116">
        <v>7.1428571428571432</v>
      </c>
    </row>
    <row r="38" spans="1:11" ht="14.1" customHeight="1" x14ac:dyDescent="0.2">
      <c r="A38" s="306">
        <v>43</v>
      </c>
      <c r="B38" s="307" t="s">
        <v>257</v>
      </c>
      <c r="C38" s="308"/>
      <c r="D38" s="113">
        <v>0.69058123920966819</v>
      </c>
      <c r="E38" s="115">
        <v>108</v>
      </c>
      <c r="F38" s="114">
        <v>87</v>
      </c>
      <c r="G38" s="114">
        <v>167</v>
      </c>
      <c r="H38" s="114">
        <v>99</v>
      </c>
      <c r="I38" s="140">
        <v>116</v>
      </c>
      <c r="J38" s="115">
        <v>-8</v>
      </c>
      <c r="K38" s="116">
        <v>-6.8965517241379306</v>
      </c>
    </row>
    <row r="39" spans="1:11" ht="14.1" customHeight="1" x14ac:dyDescent="0.2">
      <c r="A39" s="306">
        <v>51</v>
      </c>
      <c r="B39" s="307" t="s">
        <v>258</v>
      </c>
      <c r="C39" s="308"/>
      <c r="D39" s="113">
        <v>6.4454248992902361</v>
      </c>
      <c r="E39" s="115">
        <v>1008</v>
      </c>
      <c r="F39" s="114">
        <v>1043</v>
      </c>
      <c r="G39" s="114">
        <v>1187</v>
      </c>
      <c r="H39" s="114">
        <v>1137</v>
      </c>
      <c r="I39" s="140">
        <v>1113</v>
      </c>
      <c r="J39" s="115">
        <v>-105</v>
      </c>
      <c r="K39" s="116">
        <v>-9.433962264150944</v>
      </c>
    </row>
    <row r="40" spans="1:11" ht="14.1" customHeight="1" x14ac:dyDescent="0.2">
      <c r="A40" s="306" t="s">
        <v>259</v>
      </c>
      <c r="B40" s="307" t="s">
        <v>260</v>
      </c>
      <c r="C40" s="308"/>
      <c r="D40" s="113">
        <v>6.0681629260182879</v>
      </c>
      <c r="E40" s="115">
        <v>949</v>
      </c>
      <c r="F40" s="114">
        <v>986</v>
      </c>
      <c r="G40" s="114">
        <v>1131</v>
      </c>
      <c r="H40" s="114">
        <v>1087</v>
      </c>
      <c r="I40" s="140">
        <v>1071</v>
      </c>
      <c r="J40" s="115">
        <v>-122</v>
      </c>
      <c r="K40" s="116">
        <v>-11.391223155929039</v>
      </c>
    </row>
    <row r="41" spans="1:11" ht="14.1" customHeight="1" x14ac:dyDescent="0.2">
      <c r="A41" s="306"/>
      <c r="B41" s="307" t="s">
        <v>261</v>
      </c>
      <c r="C41" s="308"/>
      <c r="D41" s="113">
        <v>5.3136389794743906</v>
      </c>
      <c r="E41" s="115">
        <v>831</v>
      </c>
      <c r="F41" s="114">
        <v>891</v>
      </c>
      <c r="G41" s="114">
        <v>1002</v>
      </c>
      <c r="H41" s="114">
        <v>967</v>
      </c>
      <c r="I41" s="140">
        <v>948</v>
      </c>
      <c r="J41" s="115">
        <v>-117</v>
      </c>
      <c r="K41" s="116">
        <v>-12.341772151898734</v>
      </c>
    </row>
    <row r="42" spans="1:11" ht="14.1" customHeight="1" x14ac:dyDescent="0.2">
      <c r="A42" s="306">
        <v>52</v>
      </c>
      <c r="B42" s="307" t="s">
        <v>262</v>
      </c>
      <c r="C42" s="308"/>
      <c r="D42" s="113">
        <v>4.7765202378668716</v>
      </c>
      <c r="E42" s="115">
        <v>747</v>
      </c>
      <c r="F42" s="114">
        <v>773</v>
      </c>
      <c r="G42" s="114">
        <v>674</v>
      </c>
      <c r="H42" s="114">
        <v>739</v>
      </c>
      <c r="I42" s="140">
        <v>818</v>
      </c>
      <c r="J42" s="115">
        <v>-71</v>
      </c>
      <c r="K42" s="116">
        <v>-8.679706601466993</v>
      </c>
    </row>
    <row r="43" spans="1:11" ht="14.1" customHeight="1" x14ac:dyDescent="0.2">
      <c r="A43" s="306" t="s">
        <v>263</v>
      </c>
      <c r="B43" s="307" t="s">
        <v>264</v>
      </c>
      <c r="C43" s="308"/>
      <c r="D43" s="113">
        <v>3.6830999424515634</v>
      </c>
      <c r="E43" s="115">
        <v>576</v>
      </c>
      <c r="F43" s="114">
        <v>657</v>
      </c>
      <c r="G43" s="114">
        <v>534</v>
      </c>
      <c r="H43" s="114">
        <v>500</v>
      </c>
      <c r="I43" s="140">
        <v>657</v>
      </c>
      <c r="J43" s="115">
        <v>-81</v>
      </c>
      <c r="K43" s="116">
        <v>-12.328767123287671</v>
      </c>
    </row>
    <row r="44" spans="1:11" ht="14.1" customHeight="1" x14ac:dyDescent="0.2">
      <c r="A44" s="306">
        <v>53</v>
      </c>
      <c r="B44" s="307" t="s">
        <v>265</v>
      </c>
      <c r="C44" s="308"/>
      <c r="D44" s="113">
        <v>0.60106144894174818</v>
      </c>
      <c r="E44" s="115">
        <v>94</v>
      </c>
      <c r="F44" s="114">
        <v>81</v>
      </c>
      <c r="G44" s="114">
        <v>124</v>
      </c>
      <c r="H44" s="114">
        <v>105</v>
      </c>
      <c r="I44" s="140">
        <v>89</v>
      </c>
      <c r="J44" s="115">
        <v>5</v>
      </c>
      <c r="K44" s="116">
        <v>5.617977528089888</v>
      </c>
    </row>
    <row r="45" spans="1:11" ht="14.1" customHeight="1" x14ac:dyDescent="0.2">
      <c r="A45" s="306" t="s">
        <v>266</v>
      </c>
      <c r="B45" s="307" t="s">
        <v>267</v>
      </c>
      <c r="C45" s="308"/>
      <c r="D45" s="113">
        <v>0.56909009527463394</v>
      </c>
      <c r="E45" s="115">
        <v>89</v>
      </c>
      <c r="F45" s="114">
        <v>80</v>
      </c>
      <c r="G45" s="114">
        <v>98</v>
      </c>
      <c r="H45" s="114">
        <v>102</v>
      </c>
      <c r="I45" s="140">
        <v>83</v>
      </c>
      <c r="J45" s="115">
        <v>6</v>
      </c>
      <c r="K45" s="116">
        <v>7.2289156626506026</v>
      </c>
    </row>
    <row r="46" spans="1:11" ht="14.1" customHeight="1" x14ac:dyDescent="0.2">
      <c r="A46" s="306">
        <v>54</v>
      </c>
      <c r="B46" s="307" t="s">
        <v>268</v>
      </c>
      <c r="C46" s="308"/>
      <c r="D46" s="113">
        <v>3.1907410959780038</v>
      </c>
      <c r="E46" s="115">
        <v>499</v>
      </c>
      <c r="F46" s="114">
        <v>402</v>
      </c>
      <c r="G46" s="114">
        <v>521</v>
      </c>
      <c r="H46" s="114">
        <v>436</v>
      </c>
      <c r="I46" s="140">
        <v>444</v>
      </c>
      <c r="J46" s="115">
        <v>55</v>
      </c>
      <c r="K46" s="116">
        <v>12.387387387387387</v>
      </c>
    </row>
    <row r="47" spans="1:11" ht="14.1" customHeight="1" x14ac:dyDescent="0.2">
      <c r="A47" s="306">
        <v>61</v>
      </c>
      <c r="B47" s="307" t="s">
        <v>269</v>
      </c>
      <c r="C47" s="308"/>
      <c r="D47" s="113">
        <v>3.2994436984461921</v>
      </c>
      <c r="E47" s="115">
        <v>516</v>
      </c>
      <c r="F47" s="114">
        <v>291</v>
      </c>
      <c r="G47" s="114">
        <v>340</v>
      </c>
      <c r="H47" s="114">
        <v>301</v>
      </c>
      <c r="I47" s="140">
        <v>454</v>
      </c>
      <c r="J47" s="115">
        <v>62</v>
      </c>
      <c r="K47" s="116">
        <v>13.656387665198238</v>
      </c>
    </row>
    <row r="48" spans="1:11" ht="14.1" customHeight="1" x14ac:dyDescent="0.2">
      <c r="A48" s="306">
        <v>62</v>
      </c>
      <c r="B48" s="307" t="s">
        <v>270</v>
      </c>
      <c r="C48" s="308"/>
      <c r="D48" s="113">
        <v>6.5349446895581558</v>
      </c>
      <c r="E48" s="115">
        <v>1022</v>
      </c>
      <c r="F48" s="114">
        <v>1064</v>
      </c>
      <c r="G48" s="114">
        <v>1364</v>
      </c>
      <c r="H48" s="114">
        <v>916</v>
      </c>
      <c r="I48" s="140">
        <v>1151</v>
      </c>
      <c r="J48" s="115">
        <v>-129</v>
      </c>
      <c r="K48" s="116">
        <v>-11.207645525629887</v>
      </c>
    </row>
    <row r="49" spans="1:11" ht="14.1" customHeight="1" x14ac:dyDescent="0.2">
      <c r="A49" s="306">
        <v>63</v>
      </c>
      <c r="B49" s="307" t="s">
        <v>271</v>
      </c>
      <c r="C49" s="308"/>
      <c r="D49" s="113">
        <v>3.913293688854786</v>
      </c>
      <c r="E49" s="115">
        <v>612</v>
      </c>
      <c r="F49" s="114">
        <v>624</v>
      </c>
      <c r="G49" s="114">
        <v>729</v>
      </c>
      <c r="H49" s="114">
        <v>569</v>
      </c>
      <c r="I49" s="140">
        <v>615</v>
      </c>
      <c r="J49" s="115">
        <v>-3</v>
      </c>
      <c r="K49" s="116">
        <v>-0.48780487804878048</v>
      </c>
    </row>
    <row r="50" spans="1:11" ht="14.1" customHeight="1" x14ac:dyDescent="0.2">
      <c r="A50" s="306" t="s">
        <v>272</v>
      </c>
      <c r="B50" s="307" t="s">
        <v>273</v>
      </c>
      <c r="C50" s="308"/>
      <c r="D50" s="113">
        <v>1.0039005051473879</v>
      </c>
      <c r="E50" s="115">
        <v>157</v>
      </c>
      <c r="F50" s="114">
        <v>131</v>
      </c>
      <c r="G50" s="114">
        <v>181</v>
      </c>
      <c r="H50" s="114">
        <v>146</v>
      </c>
      <c r="I50" s="140">
        <v>126</v>
      </c>
      <c r="J50" s="115">
        <v>31</v>
      </c>
      <c r="K50" s="116">
        <v>24.603174603174605</v>
      </c>
    </row>
    <row r="51" spans="1:11" ht="14.1" customHeight="1" x14ac:dyDescent="0.2">
      <c r="A51" s="306" t="s">
        <v>274</v>
      </c>
      <c r="B51" s="307" t="s">
        <v>275</v>
      </c>
      <c r="C51" s="308"/>
      <c r="D51" s="113">
        <v>2.7431421446384041</v>
      </c>
      <c r="E51" s="115">
        <v>429</v>
      </c>
      <c r="F51" s="114">
        <v>453</v>
      </c>
      <c r="G51" s="114">
        <v>504</v>
      </c>
      <c r="H51" s="114">
        <v>397</v>
      </c>
      <c r="I51" s="140">
        <v>440</v>
      </c>
      <c r="J51" s="115">
        <v>-11</v>
      </c>
      <c r="K51" s="116">
        <v>-2.5</v>
      </c>
    </row>
    <row r="52" spans="1:11" ht="14.1" customHeight="1" x14ac:dyDescent="0.2">
      <c r="A52" s="306">
        <v>71</v>
      </c>
      <c r="B52" s="307" t="s">
        <v>276</v>
      </c>
      <c r="C52" s="308"/>
      <c r="D52" s="113">
        <v>7.5708165483726582</v>
      </c>
      <c r="E52" s="115">
        <v>1184</v>
      </c>
      <c r="F52" s="114">
        <v>861</v>
      </c>
      <c r="G52" s="114">
        <v>1176</v>
      </c>
      <c r="H52" s="114">
        <v>984</v>
      </c>
      <c r="I52" s="140">
        <v>1229</v>
      </c>
      <c r="J52" s="115">
        <v>-45</v>
      </c>
      <c r="K52" s="116">
        <v>-3.6615134255492272</v>
      </c>
    </row>
    <row r="53" spans="1:11" ht="14.1" customHeight="1" x14ac:dyDescent="0.2">
      <c r="A53" s="306" t="s">
        <v>277</v>
      </c>
      <c r="B53" s="307" t="s">
        <v>278</v>
      </c>
      <c r="C53" s="308"/>
      <c r="D53" s="113">
        <v>2.6664108958373296</v>
      </c>
      <c r="E53" s="115">
        <v>417</v>
      </c>
      <c r="F53" s="114">
        <v>303</v>
      </c>
      <c r="G53" s="114">
        <v>390</v>
      </c>
      <c r="H53" s="114">
        <v>361</v>
      </c>
      <c r="I53" s="140">
        <v>455</v>
      </c>
      <c r="J53" s="115">
        <v>-38</v>
      </c>
      <c r="K53" s="116">
        <v>-8.3516483516483522</v>
      </c>
    </row>
    <row r="54" spans="1:11" ht="14.1" customHeight="1" x14ac:dyDescent="0.2">
      <c r="A54" s="306" t="s">
        <v>279</v>
      </c>
      <c r="B54" s="307" t="s">
        <v>280</v>
      </c>
      <c r="C54" s="308"/>
      <c r="D54" s="113">
        <v>4.1051218108574714</v>
      </c>
      <c r="E54" s="115">
        <v>642</v>
      </c>
      <c r="F54" s="114">
        <v>469</v>
      </c>
      <c r="G54" s="114">
        <v>676</v>
      </c>
      <c r="H54" s="114">
        <v>513</v>
      </c>
      <c r="I54" s="140">
        <v>641</v>
      </c>
      <c r="J54" s="115">
        <v>1</v>
      </c>
      <c r="K54" s="116">
        <v>0.15600624024960999</v>
      </c>
    </row>
    <row r="55" spans="1:11" ht="14.1" customHeight="1" x14ac:dyDescent="0.2">
      <c r="A55" s="306">
        <v>72</v>
      </c>
      <c r="B55" s="307" t="s">
        <v>281</v>
      </c>
      <c r="C55" s="308"/>
      <c r="D55" s="113">
        <v>2.519342668968604</v>
      </c>
      <c r="E55" s="115">
        <v>394</v>
      </c>
      <c r="F55" s="114">
        <v>336</v>
      </c>
      <c r="G55" s="114">
        <v>279</v>
      </c>
      <c r="H55" s="114">
        <v>286</v>
      </c>
      <c r="I55" s="140">
        <v>419</v>
      </c>
      <c r="J55" s="115">
        <v>-25</v>
      </c>
      <c r="K55" s="116">
        <v>-5.9665871121718377</v>
      </c>
    </row>
    <row r="56" spans="1:11" ht="14.1" customHeight="1" x14ac:dyDescent="0.2">
      <c r="A56" s="306" t="s">
        <v>282</v>
      </c>
      <c r="B56" s="307" t="s">
        <v>283</v>
      </c>
      <c r="C56" s="308"/>
      <c r="D56" s="113">
        <v>1.1637572734829593</v>
      </c>
      <c r="E56" s="115">
        <v>182</v>
      </c>
      <c r="F56" s="114">
        <v>167</v>
      </c>
      <c r="G56" s="114">
        <v>120</v>
      </c>
      <c r="H56" s="114">
        <v>99</v>
      </c>
      <c r="I56" s="140">
        <v>198</v>
      </c>
      <c r="J56" s="115">
        <v>-16</v>
      </c>
      <c r="K56" s="116">
        <v>-8.0808080808080813</v>
      </c>
    </row>
    <row r="57" spans="1:11" ht="14.1" customHeight="1" x14ac:dyDescent="0.2">
      <c r="A57" s="306" t="s">
        <v>284</v>
      </c>
      <c r="B57" s="307" t="s">
        <v>285</v>
      </c>
      <c r="C57" s="308"/>
      <c r="D57" s="113">
        <v>0.7097640514099367</v>
      </c>
      <c r="E57" s="115">
        <v>111</v>
      </c>
      <c r="F57" s="114">
        <v>113</v>
      </c>
      <c r="G57" s="114">
        <v>99</v>
      </c>
      <c r="H57" s="114">
        <v>97</v>
      </c>
      <c r="I57" s="140">
        <v>118</v>
      </c>
      <c r="J57" s="115">
        <v>-7</v>
      </c>
      <c r="K57" s="116">
        <v>-5.9322033898305087</v>
      </c>
    </row>
    <row r="58" spans="1:11" ht="14.1" customHeight="1" x14ac:dyDescent="0.2">
      <c r="A58" s="306">
        <v>73</v>
      </c>
      <c r="B58" s="307" t="s">
        <v>286</v>
      </c>
      <c r="C58" s="308"/>
      <c r="D58" s="113">
        <v>1.3747682076859133</v>
      </c>
      <c r="E58" s="115">
        <v>215</v>
      </c>
      <c r="F58" s="114">
        <v>154</v>
      </c>
      <c r="G58" s="114">
        <v>246</v>
      </c>
      <c r="H58" s="114">
        <v>190</v>
      </c>
      <c r="I58" s="140">
        <v>238</v>
      </c>
      <c r="J58" s="115">
        <v>-23</v>
      </c>
      <c r="K58" s="116">
        <v>-9.6638655462184868</v>
      </c>
    </row>
    <row r="59" spans="1:11" ht="14.1" customHeight="1" x14ac:dyDescent="0.2">
      <c r="A59" s="306" t="s">
        <v>287</v>
      </c>
      <c r="B59" s="307" t="s">
        <v>288</v>
      </c>
      <c r="C59" s="308"/>
      <c r="D59" s="113">
        <v>1.0806317539484622</v>
      </c>
      <c r="E59" s="115">
        <v>169</v>
      </c>
      <c r="F59" s="114">
        <v>109</v>
      </c>
      <c r="G59" s="114">
        <v>186</v>
      </c>
      <c r="H59" s="114">
        <v>132</v>
      </c>
      <c r="I59" s="140">
        <v>191</v>
      </c>
      <c r="J59" s="115">
        <v>-22</v>
      </c>
      <c r="K59" s="116">
        <v>-11.518324607329843</v>
      </c>
    </row>
    <row r="60" spans="1:11" ht="14.1" customHeight="1" x14ac:dyDescent="0.2">
      <c r="A60" s="306">
        <v>81</v>
      </c>
      <c r="B60" s="307" t="s">
        <v>289</v>
      </c>
      <c r="C60" s="308"/>
      <c r="D60" s="113">
        <v>8.5683227827866233</v>
      </c>
      <c r="E60" s="115">
        <v>1340</v>
      </c>
      <c r="F60" s="114">
        <v>1038</v>
      </c>
      <c r="G60" s="114">
        <v>1118</v>
      </c>
      <c r="H60" s="114">
        <v>1014</v>
      </c>
      <c r="I60" s="140">
        <v>986</v>
      </c>
      <c r="J60" s="115">
        <v>354</v>
      </c>
      <c r="K60" s="116">
        <v>35.902636916835696</v>
      </c>
    </row>
    <row r="61" spans="1:11" ht="14.1" customHeight="1" x14ac:dyDescent="0.2">
      <c r="A61" s="306" t="s">
        <v>290</v>
      </c>
      <c r="B61" s="307" t="s">
        <v>291</v>
      </c>
      <c r="C61" s="308"/>
      <c r="D61" s="113">
        <v>2.4170343372338383</v>
      </c>
      <c r="E61" s="115">
        <v>378</v>
      </c>
      <c r="F61" s="114">
        <v>214</v>
      </c>
      <c r="G61" s="114">
        <v>301</v>
      </c>
      <c r="H61" s="114">
        <v>328</v>
      </c>
      <c r="I61" s="140">
        <v>273</v>
      </c>
      <c r="J61" s="115">
        <v>105</v>
      </c>
      <c r="K61" s="116">
        <v>38.46153846153846</v>
      </c>
    </row>
    <row r="62" spans="1:11" ht="14.1" customHeight="1" x14ac:dyDescent="0.2">
      <c r="A62" s="306" t="s">
        <v>292</v>
      </c>
      <c r="B62" s="307" t="s">
        <v>293</v>
      </c>
      <c r="C62" s="308"/>
      <c r="D62" s="113">
        <v>3.3442035935801524</v>
      </c>
      <c r="E62" s="115">
        <v>523</v>
      </c>
      <c r="F62" s="114">
        <v>509</v>
      </c>
      <c r="G62" s="114">
        <v>488</v>
      </c>
      <c r="H62" s="114">
        <v>362</v>
      </c>
      <c r="I62" s="140">
        <v>353</v>
      </c>
      <c r="J62" s="115">
        <v>170</v>
      </c>
      <c r="K62" s="116">
        <v>48.158640226628897</v>
      </c>
    </row>
    <row r="63" spans="1:11" ht="14.1" customHeight="1" x14ac:dyDescent="0.2">
      <c r="A63" s="306"/>
      <c r="B63" s="307" t="s">
        <v>294</v>
      </c>
      <c r="C63" s="308"/>
      <c r="D63" s="113">
        <v>3.0180957861755866</v>
      </c>
      <c r="E63" s="115">
        <v>472</v>
      </c>
      <c r="F63" s="114">
        <v>473</v>
      </c>
      <c r="G63" s="114">
        <v>418</v>
      </c>
      <c r="H63" s="114">
        <v>320</v>
      </c>
      <c r="I63" s="140">
        <v>310</v>
      </c>
      <c r="J63" s="115">
        <v>162</v>
      </c>
      <c r="K63" s="116">
        <v>52.258064516129032</v>
      </c>
    </row>
    <row r="64" spans="1:11" ht="14.1" customHeight="1" x14ac:dyDescent="0.2">
      <c r="A64" s="306" t="s">
        <v>295</v>
      </c>
      <c r="B64" s="307" t="s">
        <v>296</v>
      </c>
      <c r="C64" s="308"/>
      <c r="D64" s="113">
        <v>1.2788541466845706</v>
      </c>
      <c r="E64" s="115">
        <v>200</v>
      </c>
      <c r="F64" s="114">
        <v>122</v>
      </c>
      <c r="G64" s="114">
        <v>136</v>
      </c>
      <c r="H64" s="114">
        <v>109</v>
      </c>
      <c r="I64" s="140">
        <v>126</v>
      </c>
      <c r="J64" s="115">
        <v>74</v>
      </c>
      <c r="K64" s="116">
        <v>58.730158730158728</v>
      </c>
    </row>
    <row r="65" spans="1:11" ht="14.1" customHeight="1" x14ac:dyDescent="0.2">
      <c r="A65" s="306" t="s">
        <v>297</v>
      </c>
      <c r="B65" s="307" t="s">
        <v>298</v>
      </c>
      <c r="C65" s="308"/>
      <c r="D65" s="113">
        <v>0.59466717820832538</v>
      </c>
      <c r="E65" s="115">
        <v>93</v>
      </c>
      <c r="F65" s="114">
        <v>89</v>
      </c>
      <c r="G65" s="114">
        <v>85</v>
      </c>
      <c r="H65" s="114">
        <v>103</v>
      </c>
      <c r="I65" s="140">
        <v>118</v>
      </c>
      <c r="J65" s="115">
        <v>-25</v>
      </c>
      <c r="K65" s="116">
        <v>-21.1864406779661</v>
      </c>
    </row>
    <row r="66" spans="1:11" ht="14.1" customHeight="1" x14ac:dyDescent="0.2">
      <c r="A66" s="306">
        <v>82</v>
      </c>
      <c r="B66" s="307" t="s">
        <v>299</v>
      </c>
      <c r="C66" s="308"/>
      <c r="D66" s="113">
        <v>3.6511285887844491</v>
      </c>
      <c r="E66" s="115">
        <v>571</v>
      </c>
      <c r="F66" s="114">
        <v>577</v>
      </c>
      <c r="G66" s="114">
        <v>531</v>
      </c>
      <c r="H66" s="114">
        <v>434</v>
      </c>
      <c r="I66" s="140">
        <v>502</v>
      </c>
      <c r="J66" s="115">
        <v>69</v>
      </c>
      <c r="K66" s="116">
        <v>13.745019920318725</v>
      </c>
    </row>
    <row r="67" spans="1:11" ht="14.1" customHeight="1" x14ac:dyDescent="0.2">
      <c r="A67" s="306" t="s">
        <v>300</v>
      </c>
      <c r="B67" s="307" t="s">
        <v>301</v>
      </c>
      <c r="C67" s="308"/>
      <c r="D67" s="113">
        <v>2.3722744420998785</v>
      </c>
      <c r="E67" s="115">
        <v>371</v>
      </c>
      <c r="F67" s="114">
        <v>422</v>
      </c>
      <c r="G67" s="114">
        <v>331</v>
      </c>
      <c r="H67" s="114">
        <v>289</v>
      </c>
      <c r="I67" s="140">
        <v>291</v>
      </c>
      <c r="J67" s="115">
        <v>80</v>
      </c>
      <c r="K67" s="116">
        <v>27.491408934707902</v>
      </c>
    </row>
    <row r="68" spans="1:11" ht="14.1" customHeight="1" x14ac:dyDescent="0.2">
      <c r="A68" s="306" t="s">
        <v>302</v>
      </c>
      <c r="B68" s="307" t="s">
        <v>303</v>
      </c>
      <c r="C68" s="308"/>
      <c r="D68" s="113">
        <v>0.82486092461154803</v>
      </c>
      <c r="E68" s="115">
        <v>129</v>
      </c>
      <c r="F68" s="114">
        <v>91</v>
      </c>
      <c r="G68" s="114">
        <v>131</v>
      </c>
      <c r="H68" s="114">
        <v>82</v>
      </c>
      <c r="I68" s="140">
        <v>134</v>
      </c>
      <c r="J68" s="115">
        <v>-5</v>
      </c>
      <c r="K68" s="116">
        <v>-3.7313432835820897</v>
      </c>
    </row>
    <row r="69" spans="1:11" ht="14.1" customHeight="1" x14ac:dyDescent="0.2">
      <c r="A69" s="306">
        <v>83</v>
      </c>
      <c r="B69" s="307" t="s">
        <v>304</v>
      </c>
      <c r="C69" s="308"/>
      <c r="D69" s="113">
        <v>4.3608926401943862</v>
      </c>
      <c r="E69" s="115">
        <v>682</v>
      </c>
      <c r="F69" s="114">
        <v>593</v>
      </c>
      <c r="G69" s="114">
        <v>1224</v>
      </c>
      <c r="H69" s="114">
        <v>584</v>
      </c>
      <c r="I69" s="140">
        <v>758</v>
      </c>
      <c r="J69" s="115">
        <v>-76</v>
      </c>
      <c r="K69" s="116">
        <v>-10.026385224274406</v>
      </c>
    </row>
    <row r="70" spans="1:11" ht="14.1" customHeight="1" x14ac:dyDescent="0.2">
      <c r="A70" s="306" t="s">
        <v>305</v>
      </c>
      <c r="B70" s="307" t="s">
        <v>306</v>
      </c>
      <c r="C70" s="308"/>
      <c r="D70" s="113">
        <v>3.2035296374448494</v>
      </c>
      <c r="E70" s="115">
        <v>501</v>
      </c>
      <c r="F70" s="114">
        <v>436</v>
      </c>
      <c r="G70" s="114">
        <v>1039</v>
      </c>
      <c r="H70" s="114">
        <v>411</v>
      </c>
      <c r="I70" s="140">
        <v>581</v>
      </c>
      <c r="J70" s="115">
        <v>-80</v>
      </c>
      <c r="K70" s="116">
        <v>-13.769363166953529</v>
      </c>
    </row>
    <row r="71" spans="1:11" ht="14.1" customHeight="1" x14ac:dyDescent="0.2">
      <c r="A71" s="306"/>
      <c r="B71" s="307" t="s">
        <v>307</v>
      </c>
      <c r="C71" s="308"/>
      <c r="D71" s="113">
        <v>1.4578937272204104</v>
      </c>
      <c r="E71" s="115">
        <v>228</v>
      </c>
      <c r="F71" s="114">
        <v>222</v>
      </c>
      <c r="G71" s="114">
        <v>663</v>
      </c>
      <c r="H71" s="114">
        <v>194</v>
      </c>
      <c r="I71" s="140">
        <v>333</v>
      </c>
      <c r="J71" s="115">
        <v>-105</v>
      </c>
      <c r="K71" s="116">
        <v>-31.531531531531531</v>
      </c>
    </row>
    <row r="72" spans="1:11" ht="14.1" customHeight="1" x14ac:dyDescent="0.2">
      <c r="A72" s="306">
        <v>84</v>
      </c>
      <c r="B72" s="307" t="s">
        <v>308</v>
      </c>
      <c r="C72" s="308"/>
      <c r="D72" s="113">
        <v>1.6433275784896733</v>
      </c>
      <c r="E72" s="115">
        <v>257</v>
      </c>
      <c r="F72" s="114">
        <v>153</v>
      </c>
      <c r="G72" s="114">
        <v>398</v>
      </c>
      <c r="H72" s="114">
        <v>207</v>
      </c>
      <c r="I72" s="140">
        <v>245</v>
      </c>
      <c r="J72" s="115">
        <v>12</v>
      </c>
      <c r="K72" s="116">
        <v>4.8979591836734695</v>
      </c>
    </row>
    <row r="73" spans="1:11" ht="14.1" customHeight="1" x14ac:dyDescent="0.2">
      <c r="A73" s="306" t="s">
        <v>309</v>
      </c>
      <c r="B73" s="307" t="s">
        <v>310</v>
      </c>
      <c r="C73" s="308"/>
      <c r="D73" s="113">
        <v>0.72255259287678242</v>
      </c>
      <c r="E73" s="115">
        <v>113</v>
      </c>
      <c r="F73" s="114">
        <v>63</v>
      </c>
      <c r="G73" s="114">
        <v>194</v>
      </c>
      <c r="H73" s="114">
        <v>94</v>
      </c>
      <c r="I73" s="140">
        <v>107</v>
      </c>
      <c r="J73" s="115">
        <v>6</v>
      </c>
      <c r="K73" s="116">
        <v>5.6074766355140184</v>
      </c>
    </row>
    <row r="74" spans="1:11" ht="14.1" customHeight="1" x14ac:dyDescent="0.2">
      <c r="A74" s="306" t="s">
        <v>311</v>
      </c>
      <c r="B74" s="307" t="s">
        <v>312</v>
      </c>
      <c r="C74" s="308"/>
      <c r="D74" s="113">
        <v>0.19182812200268559</v>
      </c>
      <c r="E74" s="115">
        <v>30</v>
      </c>
      <c r="F74" s="114">
        <v>15</v>
      </c>
      <c r="G74" s="114">
        <v>58</v>
      </c>
      <c r="H74" s="114">
        <v>24</v>
      </c>
      <c r="I74" s="140">
        <v>22</v>
      </c>
      <c r="J74" s="115">
        <v>8</v>
      </c>
      <c r="K74" s="116">
        <v>36.363636363636367</v>
      </c>
    </row>
    <row r="75" spans="1:11" ht="14.1" customHeight="1" x14ac:dyDescent="0.2">
      <c r="A75" s="306" t="s">
        <v>313</v>
      </c>
      <c r="B75" s="307" t="s">
        <v>314</v>
      </c>
      <c r="C75" s="308"/>
      <c r="D75" s="113">
        <v>0.33250207813798838</v>
      </c>
      <c r="E75" s="115">
        <v>52</v>
      </c>
      <c r="F75" s="114">
        <v>33</v>
      </c>
      <c r="G75" s="114">
        <v>77</v>
      </c>
      <c r="H75" s="114">
        <v>42</v>
      </c>
      <c r="I75" s="140">
        <v>60</v>
      </c>
      <c r="J75" s="115">
        <v>-8</v>
      </c>
      <c r="K75" s="116">
        <v>-13.333333333333334</v>
      </c>
    </row>
    <row r="76" spans="1:11" ht="14.1" customHeight="1" x14ac:dyDescent="0.2">
      <c r="A76" s="306">
        <v>91</v>
      </c>
      <c r="B76" s="307" t="s">
        <v>315</v>
      </c>
      <c r="C76" s="308"/>
      <c r="D76" s="113">
        <v>0.34529061960483409</v>
      </c>
      <c r="E76" s="115">
        <v>54</v>
      </c>
      <c r="F76" s="114">
        <v>38</v>
      </c>
      <c r="G76" s="114">
        <v>78</v>
      </c>
      <c r="H76" s="114">
        <v>44</v>
      </c>
      <c r="I76" s="140">
        <v>59</v>
      </c>
      <c r="J76" s="115">
        <v>-5</v>
      </c>
      <c r="K76" s="116">
        <v>-8.4745762711864412</v>
      </c>
    </row>
    <row r="77" spans="1:11" ht="14.1" customHeight="1" x14ac:dyDescent="0.2">
      <c r="A77" s="306">
        <v>92</v>
      </c>
      <c r="B77" s="307" t="s">
        <v>316</v>
      </c>
      <c r="C77" s="308"/>
      <c r="D77" s="113">
        <v>0.74812967581047385</v>
      </c>
      <c r="E77" s="115">
        <v>117</v>
      </c>
      <c r="F77" s="114">
        <v>103</v>
      </c>
      <c r="G77" s="114">
        <v>117</v>
      </c>
      <c r="H77" s="114">
        <v>107</v>
      </c>
      <c r="I77" s="140">
        <v>140</v>
      </c>
      <c r="J77" s="115">
        <v>-23</v>
      </c>
      <c r="K77" s="116">
        <v>-16.428571428571427</v>
      </c>
    </row>
    <row r="78" spans="1:11" ht="14.1" customHeight="1" x14ac:dyDescent="0.2">
      <c r="A78" s="306">
        <v>93</v>
      </c>
      <c r="B78" s="307" t="s">
        <v>317</v>
      </c>
      <c r="C78" s="308"/>
      <c r="D78" s="113">
        <v>0.12788541466845707</v>
      </c>
      <c r="E78" s="115">
        <v>20</v>
      </c>
      <c r="F78" s="114">
        <v>19</v>
      </c>
      <c r="G78" s="114">
        <v>39</v>
      </c>
      <c r="H78" s="114">
        <v>20</v>
      </c>
      <c r="I78" s="140">
        <v>38</v>
      </c>
      <c r="J78" s="115">
        <v>-18</v>
      </c>
      <c r="K78" s="116">
        <v>-47.368421052631582</v>
      </c>
    </row>
    <row r="79" spans="1:11" ht="14.1" customHeight="1" x14ac:dyDescent="0.2">
      <c r="A79" s="306">
        <v>94</v>
      </c>
      <c r="B79" s="307" t="s">
        <v>318</v>
      </c>
      <c r="C79" s="308"/>
      <c r="D79" s="113">
        <v>0.21740520493637699</v>
      </c>
      <c r="E79" s="115">
        <v>34</v>
      </c>
      <c r="F79" s="114">
        <v>43</v>
      </c>
      <c r="G79" s="114" t="s">
        <v>514</v>
      </c>
      <c r="H79" s="114">
        <v>28</v>
      </c>
      <c r="I79" s="140">
        <v>20</v>
      </c>
      <c r="J79" s="115">
        <v>14</v>
      </c>
      <c r="K79" s="116">
        <v>70</v>
      </c>
    </row>
    <row r="80" spans="1:11" ht="14.1" customHeight="1" x14ac:dyDescent="0.2">
      <c r="A80" s="306" t="s">
        <v>319</v>
      </c>
      <c r="B80" s="307" t="s">
        <v>320</v>
      </c>
      <c r="C80" s="308"/>
      <c r="D80" s="113">
        <v>4.4759895133959969E-2</v>
      </c>
      <c r="E80" s="115">
        <v>7</v>
      </c>
      <c r="F80" s="114">
        <v>3</v>
      </c>
      <c r="G80" s="114" t="s">
        <v>514</v>
      </c>
      <c r="H80" s="114" t="s">
        <v>514</v>
      </c>
      <c r="I80" s="140">
        <v>3</v>
      </c>
      <c r="J80" s="115">
        <v>4</v>
      </c>
      <c r="K80" s="116">
        <v>133.33333333333334</v>
      </c>
    </row>
    <row r="81" spans="1:11" ht="14.1" customHeight="1" x14ac:dyDescent="0.2">
      <c r="A81" s="310" t="s">
        <v>321</v>
      </c>
      <c r="B81" s="311" t="s">
        <v>334</v>
      </c>
      <c r="C81" s="312"/>
      <c r="D81" s="125">
        <v>0.36447343180510261</v>
      </c>
      <c r="E81" s="143">
        <v>57</v>
      </c>
      <c r="F81" s="144">
        <v>74</v>
      </c>
      <c r="G81" s="144">
        <v>105</v>
      </c>
      <c r="H81" s="144">
        <v>82</v>
      </c>
      <c r="I81" s="145">
        <v>72</v>
      </c>
      <c r="J81" s="143">
        <v>-15</v>
      </c>
      <c r="K81" s="146">
        <v>-20.833333333333332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184783</v>
      </c>
      <c r="C10" s="114">
        <v>105710</v>
      </c>
      <c r="D10" s="114">
        <v>79073</v>
      </c>
      <c r="E10" s="114">
        <v>147870</v>
      </c>
      <c r="F10" s="114">
        <v>32942</v>
      </c>
      <c r="G10" s="114">
        <v>22267</v>
      </c>
      <c r="H10" s="114">
        <v>48656</v>
      </c>
      <c r="I10" s="115">
        <v>63566</v>
      </c>
      <c r="J10" s="114">
        <v>47290</v>
      </c>
      <c r="K10" s="114">
        <v>16276</v>
      </c>
      <c r="L10" s="423">
        <v>12305</v>
      </c>
      <c r="M10" s="424">
        <v>12551</v>
      </c>
    </row>
    <row r="11" spans="1:13" ht="11.1" customHeight="1" x14ac:dyDescent="0.2">
      <c r="A11" s="422" t="s">
        <v>388</v>
      </c>
      <c r="B11" s="115">
        <v>186626</v>
      </c>
      <c r="C11" s="114">
        <v>107700</v>
      </c>
      <c r="D11" s="114">
        <v>78926</v>
      </c>
      <c r="E11" s="114">
        <v>149733</v>
      </c>
      <c r="F11" s="114">
        <v>32975</v>
      </c>
      <c r="G11" s="114">
        <v>21935</v>
      </c>
      <c r="H11" s="114">
        <v>49546</v>
      </c>
      <c r="I11" s="115">
        <v>64492</v>
      </c>
      <c r="J11" s="114">
        <v>47765</v>
      </c>
      <c r="K11" s="114">
        <v>16727</v>
      </c>
      <c r="L11" s="423">
        <v>12220</v>
      </c>
      <c r="M11" s="424">
        <v>10734</v>
      </c>
    </row>
    <row r="12" spans="1:13" ht="11.1" customHeight="1" x14ac:dyDescent="0.2">
      <c r="A12" s="422" t="s">
        <v>389</v>
      </c>
      <c r="B12" s="115">
        <v>191314</v>
      </c>
      <c r="C12" s="114">
        <v>110524</v>
      </c>
      <c r="D12" s="114">
        <v>80790</v>
      </c>
      <c r="E12" s="114">
        <v>153617</v>
      </c>
      <c r="F12" s="114">
        <v>33699</v>
      </c>
      <c r="G12" s="114">
        <v>24316</v>
      </c>
      <c r="H12" s="114">
        <v>50595</v>
      </c>
      <c r="I12" s="115">
        <v>64597</v>
      </c>
      <c r="J12" s="114">
        <v>47337</v>
      </c>
      <c r="K12" s="114">
        <v>17260</v>
      </c>
      <c r="L12" s="423">
        <v>18023</v>
      </c>
      <c r="M12" s="424">
        <v>13877</v>
      </c>
    </row>
    <row r="13" spans="1:13" s="110" customFormat="1" ht="11.1" customHeight="1" x14ac:dyDescent="0.2">
      <c r="A13" s="422" t="s">
        <v>390</v>
      </c>
      <c r="B13" s="115">
        <v>190007</v>
      </c>
      <c r="C13" s="114">
        <v>108771</v>
      </c>
      <c r="D13" s="114">
        <v>81236</v>
      </c>
      <c r="E13" s="114">
        <v>151779</v>
      </c>
      <c r="F13" s="114">
        <v>34228</v>
      </c>
      <c r="G13" s="114">
        <v>23533</v>
      </c>
      <c r="H13" s="114">
        <v>51076</v>
      </c>
      <c r="I13" s="115">
        <v>64798</v>
      </c>
      <c r="J13" s="114">
        <v>47388</v>
      </c>
      <c r="K13" s="114">
        <v>17410</v>
      </c>
      <c r="L13" s="423">
        <v>9947</v>
      </c>
      <c r="M13" s="424">
        <v>11473</v>
      </c>
    </row>
    <row r="14" spans="1:13" ht="15" customHeight="1" x14ac:dyDescent="0.2">
      <c r="A14" s="422" t="s">
        <v>391</v>
      </c>
      <c r="B14" s="115">
        <v>191210</v>
      </c>
      <c r="C14" s="114">
        <v>109821</v>
      </c>
      <c r="D14" s="114">
        <v>81389</v>
      </c>
      <c r="E14" s="114">
        <v>147334</v>
      </c>
      <c r="F14" s="114">
        <v>40273</v>
      </c>
      <c r="G14" s="114">
        <v>22925</v>
      </c>
      <c r="H14" s="114">
        <v>52146</v>
      </c>
      <c r="I14" s="115">
        <v>63945</v>
      </c>
      <c r="J14" s="114">
        <v>46837</v>
      </c>
      <c r="K14" s="114">
        <v>17108</v>
      </c>
      <c r="L14" s="423">
        <v>14000</v>
      </c>
      <c r="M14" s="424">
        <v>12877</v>
      </c>
    </row>
    <row r="15" spans="1:13" ht="11.1" customHeight="1" x14ac:dyDescent="0.2">
      <c r="A15" s="422" t="s">
        <v>388</v>
      </c>
      <c r="B15" s="115">
        <v>192980</v>
      </c>
      <c r="C15" s="114">
        <v>111193</v>
      </c>
      <c r="D15" s="114">
        <v>81787</v>
      </c>
      <c r="E15" s="114">
        <v>148042</v>
      </c>
      <c r="F15" s="114">
        <v>41413</v>
      </c>
      <c r="G15" s="114">
        <v>22577</v>
      </c>
      <c r="H15" s="114">
        <v>53288</v>
      </c>
      <c r="I15" s="115">
        <v>64656</v>
      </c>
      <c r="J15" s="114">
        <v>47141</v>
      </c>
      <c r="K15" s="114">
        <v>17515</v>
      </c>
      <c r="L15" s="423">
        <v>11753</v>
      </c>
      <c r="M15" s="424">
        <v>10209</v>
      </c>
    </row>
    <row r="16" spans="1:13" ht="11.1" customHeight="1" x14ac:dyDescent="0.2">
      <c r="A16" s="422" t="s">
        <v>389</v>
      </c>
      <c r="B16" s="115">
        <v>196792</v>
      </c>
      <c r="C16" s="114">
        <v>113367</v>
      </c>
      <c r="D16" s="114">
        <v>83425</v>
      </c>
      <c r="E16" s="114">
        <v>152451</v>
      </c>
      <c r="F16" s="114">
        <v>42046</v>
      </c>
      <c r="G16" s="114">
        <v>25056</v>
      </c>
      <c r="H16" s="114">
        <v>54181</v>
      </c>
      <c r="I16" s="115">
        <v>64870</v>
      </c>
      <c r="J16" s="114">
        <v>46641</v>
      </c>
      <c r="K16" s="114">
        <v>18229</v>
      </c>
      <c r="L16" s="423">
        <v>20293</v>
      </c>
      <c r="M16" s="424">
        <v>16626</v>
      </c>
    </row>
    <row r="17" spans="1:13" s="110" customFormat="1" ht="11.1" customHeight="1" x14ac:dyDescent="0.2">
      <c r="A17" s="422" t="s">
        <v>390</v>
      </c>
      <c r="B17" s="115">
        <v>195607</v>
      </c>
      <c r="C17" s="114">
        <v>111932</v>
      </c>
      <c r="D17" s="114">
        <v>83675</v>
      </c>
      <c r="E17" s="114">
        <v>152911</v>
      </c>
      <c r="F17" s="114">
        <v>42499</v>
      </c>
      <c r="G17" s="114">
        <v>24124</v>
      </c>
      <c r="H17" s="114">
        <v>54693</v>
      </c>
      <c r="I17" s="115">
        <v>64956</v>
      </c>
      <c r="J17" s="114">
        <v>46835</v>
      </c>
      <c r="K17" s="114">
        <v>18121</v>
      </c>
      <c r="L17" s="423">
        <v>10075</v>
      </c>
      <c r="M17" s="424">
        <v>11627</v>
      </c>
    </row>
    <row r="18" spans="1:13" ht="15" customHeight="1" x14ac:dyDescent="0.2">
      <c r="A18" s="422" t="s">
        <v>392</v>
      </c>
      <c r="B18" s="115">
        <v>195838</v>
      </c>
      <c r="C18" s="114">
        <v>112064</v>
      </c>
      <c r="D18" s="114">
        <v>83774</v>
      </c>
      <c r="E18" s="114">
        <v>151690</v>
      </c>
      <c r="F18" s="114">
        <v>43640</v>
      </c>
      <c r="G18" s="114">
        <v>23433</v>
      </c>
      <c r="H18" s="114">
        <v>55549</v>
      </c>
      <c r="I18" s="115">
        <v>63825</v>
      </c>
      <c r="J18" s="114">
        <v>46094</v>
      </c>
      <c r="K18" s="114">
        <v>17731</v>
      </c>
      <c r="L18" s="423">
        <v>13580</v>
      </c>
      <c r="M18" s="424">
        <v>13414</v>
      </c>
    </row>
    <row r="19" spans="1:13" ht="11.1" customHeight="1" x14ac:dyDescent="0.2">
      <c r="A19" s="422" t="s">
        <v>388</v>
      </c>
      <c r="B19" s="115">
        <v>196578</v>
      </c>
      <c r="C19" s="114">
        <v>112669</v>
      </c>
      <c r="D19" s="114">
        <v>83909</v>
      </c>
      <c r="E19" s="114">
        <v>151753</v>
      </c>
      <c r="F19" s="114">
        <v>44276</v>
      </c>
      <c r="G19" s="114">
        <v>22694</v>
      </c>
      <c r="H19" s="114">
        <v>56679</v>
      </c>
      <c r="I19" s="115">
        <v>64982</v>
      </c>
      <c r="J19" s="114">
        <v>46669</v>
      </c>
      <c r="K19" s="114">
        <v>18313</v>
      </c>
      <c r="L19" s="423">
        <v>11515</v>
      </c>
      <c r="M19" s="424">
        <v>11040</v>
      </c>
    </row>
    <row r="20" spans="1:13" ht="11.1" customHeight="1" x14ac:dyDescent="0.2">
      <c r="A20" s="422" t="s">
        <v>389</v>
      </c>
      <c r="B20" s="115">
        <v>199654</v>
      </c>
      <c r="C20" s="114">
        <v>114468</v>
      </c>
      <c r="D20" s="114">
        <v>85186</v>
      </c>
      <c r="E20" s="114">
        <v>154270</v>
      </c>
      <c r="F20" s="114">
        <v>44674</v>
      </c>
      <c r="G20" s="114">
        <v>24820</v>
      </c>
      <c r="H20" s="114">
        <v>57525</v>
      </c>
      <c r="I20" s="115">
        <v>64979</v>
      </c>
      <c r="J20" s="114">
        <v>45996</v>
      </c>
      <c r="K20" s="114">
        <v>18983</v>
      </c>
      <c r="L20" s="423">
        <v>17136</v>
      </c>
      <c r="M20" s="424">
        <v>14423</v>
      </c>
    </row>
    <row r="21" spans="1:13" s="110" customFormat="1" ht="11.1" customHeight="1" x14ac:dyDescent="0.2">
      <c r="A21" s="422" t="s">
        <v>390</v>
      </c>
      <c r="B21" s="115">
        <v>197962</v>
      </c>
      <c r="C21" s="114">
        <v>112722</v>
      </c>
      <c r="D21" s="114">
        <v>85240</v>
      </c>
      <c r="E21" s="114">
        <v>153245</v>
      </c>
      <c r="F21" s="114">
        <v>44596</v>
      </c>
      <c r="G21" s="114">
        <v>23954</v>
      </c>
      <c r="H21" s="114">
        <v>58008</v>
      </c>
      <c r="I21" s="115">
        <v>65159</v>
      </c>
      <c r="J21" s="114">
        <v>46150</v>
      </c>
      <c r="K21" s="114">
        <v>19009</v>
      </c>
      <c r="L21" s="423">
        <v>9303</v>
      </c>
      <c r="M21" s="424">
        <v>11586</v>
      </c>
    </row>
    <row r="22" spans="1:13" ht="15" customHeight="1" x14ac:dyDescent="0.2">
      <c r="A22" s="422" t="s">
        <v>393</v>
      </c>
      <c r="B22" s="115">
        <v>197653</v>
      </c>
      <c r="C22" s="114">
        <v>112504</v>
      </c>
      <c r="D22" s="114">
        <v>85149</v>
      </c>
      <c r="E22" s="114">
        <v>152505</v>
      </c>
      <c r="F22" s="114">
        <v>44558</v>
      </c>
      <c r="G22" s="114">
        <v>23002</v>
      </c>
      <c r="H22" s="114">
        <v>58839</v>
      </c>
      <c r="I22" s="115">
        <v>64465</v>
      </c>
      <c r="J22" s="114">
        <v>45873</v>
      </c>
      <c r="K22" s="114">
        <v>18592</v>
      </c>
      <c r="L22" s="423">
        <v>12625</v>
      </c>
      <c r="M22" s="424">
        <v>13065</v>
      </c>
    </row>
    <row r="23" spans="1:13" ht="11.1" customHeight="1" x14ac:dyDescent="0.2">
      <c r="A23" s="422" t="s">
        <v>388</v>
      </c>
      <c r="B23" s="115">
        <v>198805</v>
      </c>
      <c r="C23" s="114">
        <v>113474</v>
      </c>
      <c r="D23" s="114">
        <v>85331</v>
      </c>
      <c r="E23" s="114">
        <v>153202</v>
      </c>
      <c r="F23" s="114">
        <v>44973</v>
      </c>
      <c r="G23" s="114">
        <v>22513</v>
      </c>
      <c r="H23" s="114">
        <v>60092</v>
      </c>
      <c r="I23" s="115">
        <v>65545</v>
      </c>
      <c r="J23" s="114">
        <v>46550</v>
      </c>
      <c r="K23" s="114">
        <v>18995</v>
      </c>
      <c r="L23" s="423">
        <v>11823</v>
      </c>
      <c r="M23" s="424">
        <v>10835</v>
      </c>
    </row>
    <row r="24" spans="1:13" ht="11.1" customHeight="1" x14ac:dyDescent="0.2">
      <c r="A24" s="422" t="s">
        <v>389</v>
      </c>
      <c r="B24" s="115">
        <v>202414</v>
      </c>
      <c r="C24" s="114">
        <v>115610</v>
      </c>
      <c r="D24" s="114">
        <v>86804</v>
      </c>
      <c r="E24" s="114">
        <v>153463</v>
      </c>
      <c r="F24" s="114">
        <v>45107</v>
      </c>
      <c r="G24" s="114">
        <v>24788</v>
      </c>
      <c r="H24" s="114">
        <v>60998</v>
      </c>
      <c r="I24" s="115">
        <v>65638</v>
      </c>
      <c r="J24" s="114">
        <v>45959</v>
      </c>
      <c r="K24" s="114">
        <v>19679</v>
      </c>
      <c r="L24" s="423">
        <v>17592</v>
      </c>
      <c r="M24" s="424">
        <v>14632</v>
      </c>
    </row>
    <row r="25" spans="1:13" s="110" customFormat="1" ht="11.1" customHeight="1" x14ac:dyDescent="0.2">
      <c r="A25" s="422" t="s">
        <v>390</v>
      </c>
      <c r="B25" s="115">
        <v>200401</v>
      </c>
      <c r="C25" s="114">
        <v>113618</v>
      </c>
      <c r="D25" s="114">
        <v>86783</v>
      </c>
      <c r="E25" s="114">
        <v>151260</v>
      </c>
      <c r="F25" s="114">
        <v>45292</v>
      </c>
      <c r="G25" s="114">
        <v>23824</v>
      </c>
      <c r="H25" s="114">
        <v>61440</v>
      </c>
      <c r="I25" s="115">
        <v>65323</v>
      </c>
      <c r="J25" s="114">
        <v>45998</v>
      </c>
      <c r="K25" s="114">
        <v>19325</v>
      </c>
      <c r="L25" s="423">
        <v>9486</v>
      </c>
      <c r="M25" s="424">
        <v>11674</v>
      </c>
    </row>
    <row r="26" spans="1:13" ht="15" customHeight="1" x14ac:dyDescent="0.2">
      <c r="A26" s="422" t="s">
        <v>394</v>
      </c>
      <c r="B26" s="115">
        <v>201007</v>
      </c>
      <c r="C26" s="114">
        <v>114040</v>
      </c>
      <c r="D26" s="114">
        <v>86967</v>
      </c>
      <c r="E26" s="114">
        <v>151091</v>
      </c>
      <c r="F26" s="114">
        <v>45774</v>
      </c>
      <c r="G26" s="114">
        <v>22976</v>
      </c>
      <c r="H26" s="114">
        <v>62709</v>
      </c>
      <c r="I26" s="115">
        <v>64976</v>
      </c>
      <c r="J26" s="114">
        <v>45977</v>
      </c>
      <c r="K26" s="114">
        <v>18999</v>
      </c>
      <c r="L26" s="423">
        <v>12621</v>
      </c>
      <c r="M26" s="424">
        <v>12196</v>
      </c>
    </row>
    <row r="27" spans="1:13" ht="11.1" customHeight="1" x14ac:dyDescent="0.2">
      <c r="A27" s="422" t="s">
        <v>388</v>
      </c>
      <c r="B27" s="115">
        <v>201935</v>
      </c>
      <c r="C27" s="114">
        <v>114853</v>
      </c>
      <c r="D27" s="114">
        <v>87082</v>
      </c>
      <c r="E27" s="114">
        <v>151516</v>
      </c>
      <c r="F27" s="114">
        <v>46328</v>
      </c>
      <c r="G27" s="114">
        <v>22308</v>
      </c>
      <c r="H27" s="114">
        <v>64030</v>
      </c>
      <c r="I27" s="115">
        <v>65682</v>
      </c>
      <c r="J27" s="114">
        <v>46223</v>
      </c>
      <c r="K27" s="114">
        <v>19459</v>
      </c>
      <c r="L27" s="423">
        <v>11579</v>
      </c>
      <c r="M27" s="424">
        <v>11141</v>
      </c>
    </row>
    <row r="28" spans="1:13" ht="11.1" customHeight="1" x14ac:dyDescent="0.2">
      <c r="A28" s="422" t="s">
        <v>389</v>
      </c>
      <c r="B28" s="115">
        <v>205189</v>
      </c>
      <c r="C28" s="114">
        <v>116500</v>
      </c>
      <c r="D28" s="114">
        <v>88689</v>
      </c>
      <c r="E28" s="114">
        <v>157366</v>
      </c>
      <c r="F28" s="114">
        <v>47088</v>
      </c>
      <c r="G28" s="114">
        <v>24543</v>
      </c>
      <c r="H28" s="114">
        <v>64769</v>
      </c>
      <c r="I28" s="115">
        <v>65238</v>
      </c>
      <c r="J28" s="114">
        <v>45279</v>
      </c>
      <c r="K28" s="114">
        <v>19959</v>
      </c>
      <c r="L28" s="423">
        <v>17541</v>
      </c>
      <c r="M28" s="424">
        <v>14809</v>
      </c>
    </row>
    <row r="29" spans="1:13" s="110" customFormat="1" ht="11.1" customHeight="1" x14ac:dyDescent="0.2">
      <c r="A29" s="422" t="s">
        <v>390</v>
      </c>
      <c r="B29" s="115">
        <v>202971</v>
      </c>
      <c r="C29" s="114">
        <v>114338</v>
      </c>
      <c r="D29" s="114">
        <v>88633</v>
      </c>
      <c r="E29" s="114">
        <v>155466</v>
      </c>
      <c r="F29" s="114">
        <v>47419</v>
      </c>
      <c r="G29" s="114">
        <v>23525</v>
      </c>
      <c r="H29" s="114">
        <v>65129</v>
      </c>
      <c r="I29" s="115">
        <v>65122</v>
      </c>
      <c r="J29" s="114">
        <v>45296</v>
      </c>
      <c r="K29" s="114">
        <v>19826</v>
      </c>
      <c r="L29" s="423">
        <v>9677</v>
      </c>
      <c r="M29" s="424">
        <v>12099</v>
      </c>
    </row>
    <row r="30" spans="1:13" ht="15" customHeight="1" x14ac:dyDescent="0.2">
      <c r="A30" s="422" t="s">
        <v>395</v>
      </c>
      <c r="B30" s="115">
        <v>204224</v>
      </c>
      <c r="C30" s="114">
        <v>114785</v>
      </c>
      <c r="D30" s="114">
        <v>89439</v>
      </c>
      <c r="E30" s="114">
        <v>155499</v>
      </c>
      <c r="F30" s="114">
        <v>48670</v>
      </c>
      <c r="G30" s="114">
        <v>22766</v>
      </c>
      <c r="H30" s="114">
        <v>66169</v>
      </c>
      <c r="I30" s="115">
        <v>62937</v>
      </c>
      <c r="J30" s="114">
        <v>43524</v>
      </c>
      <c r="K30" s="114">
        <v>19413</v>
      </c>
      <c r="L30" s="423">
        <v>14174</v>
      </c>
      <c r="M30" s="424">
        <v>13195</v>
      </c>
    </row>
    <row r="31" spans="1:13" ht="11.1" customHeight="1" x14ac:dyDescent="0.2">
      <c r="A31" s="422" t="s">
        <v>388</v>
      </c>
      <c r="B31" s="115">
        <v>205045</v>
      </c>
      <c r="C31" s="114">
        <v>115604</v>
      </c>
      <c r="D31" s="114">
        <v>89441</v>
      </c>
      <c r="E31" s="114">
        <v>155870</v>
      </c>
      <c r="F31" s="114">
        <v>49132</v>
      </c>
      <c r="G31" s="114">
        <v>22166</v>
      </c>
      <c r="H31" s="114">
        <v>67140</v>
      </c>
      <c r="I31" s="115">
        <v>63603</v>
      </c>
      <c r="J31" s="114">
        <v>43982</v>
      </c>
      <c r="K31" s="114">
        <v>19621</v>
      </c>
      <c r="L31" s="423">
        <v>12521</v>
      </c>
      <c r="M31" s="424">
        <v>11836</v>
      </c>
    </row>
    <row r="32" spans="1:13" ht="11.1" customHeight="1" x14ac:dyDescent="0.2">
      <c r="A32" s="422" t="s">
        <v>389</v>
      </c>
      <c r="B32" s="115">
        <v>209218</v>
      </c>
      <c r="C32" s="114">
        <v>117955</v>
      </c>
      <c r="D32" s="114">
        <v>91263</v>
      </c>
      <c r="E32" s="114">
        <v>159168</v>
      </c>
      <c r="F32" s="114">
        <v>50026</v>
      </c>
      <c r="G32" s="114">
        <v>24726</v>
      </c>
      <c r="H32" s="114">
        <v>68103</v>
      </c>
      <c r="I32" s="115">
        <v>63675</v>
      </c>
      <c r="J32" s="114">
        <v>43244</v>
      </c>
      <c r="K32" s="114">
        <v>20431</v>
      </c>
      <c r="L32" s="423">
        <v>19293</v>
      </c>
      <c r="M32" s="424">
        <v>15420</v>
      </c>
    </row>
    <row r="33" spans="1:13" s="110" customFormat="1" ht="11.1" customHeight="1" x14ac:dyDescent="0.2">
      <c r="A33" s="422" t="s">
        <v>390</v>
      </c>
      <c r="B33" s="115">
        <v>207859</v>
      </c>
      <c r="C33" s="114">
        <v>116423</v>
      </c>
      <c r="D33" s="114">
        <v>91436</v>
      </c>
      <c r="E33" s="114">
        <v>157091</v>
      </c>
      <c r="F33" s="114">
        <v>50749</v>
      </c>
      <c r="G33" s="114">
        <v>23852</v>
      </c>
      <c r="H33" s="114">
        <v>68466</v>
      </c>
      <c r="I33" s="115">
        <v>63370</v>
      </c>
      <c r="J33" s="114">
        <v>43249</v>
      </c>
      <c r="K33" s="114">
        <v>20121</v>
      </c>
      <c r="L33" s="423">
        <v>10747</v>
      </c>
      <c r="M33" s="424">
        <v>12244</v>
      </c>
    </row>
    <row r="34" spans="1:13" ht="15" customHeight="1" x14ac:dyDescent="0.2">
      <c r="A34" s="422" t="s">
        <v>396</v>
      </c>
      <c r="B34" s="115">
        <v>207604</v>
      </c>
      <c r="C34" s="114">
        <v>116191</v>
      </c>
      <c r="D34" s="114">
        <v>91413</v>
      </c>
      <c r="E34" s="114">
        <v>156513</v>
      </c>
      <c r="F34" s="114">
        <v>51083</v>
      </c>
      <c r="G34" s="114">
        <v>23007</v>
      </c>
      <c r="H34" s="114">
        <v>69339</v>
      </c>
      <c r="I34" s="115">
        <v>62679</v>
      </c>
      <c r="J34" s="114">
        <v>42725</v>
      </c>
      <c r="K34" s="114">
        <v>19954</v>
      </c>
      <c r="L34" s="423">
        <v>14211</v>
      </c>
      <c r="M34" s="424">
        <v>13857</v>
      </c>
    </row>
    <row r="35" spans="1:13" ht="11.1" customHeight="1" x14ac:dyDescent="0.2">
      <c r="A35" s="422" t="s">
        <v>388</v>
      </c>
      <c r="B35" s="115">
        <v>208357</v>
      </c>
      <c r="C35" s="114">
        <v>116839</v>
      </c>
      <c r="D35" s="114">
        <v>91518</v>
      </c>
      <c r="E35" s="114">
        <v>156793</v>
      </c>
      <c r="F35" s="114">
        <v>51559</v>
      </c>
      <c r="G35" s="114">
        <v>22303</v>
      </c>
      <c r="H35" s="114">
        <v>70421</v>
      </c>
      <c r="I35" s="115">
        <v>63360</v>
      </c>
      <c r="J35" s="114">
        <v>42958</v>
      </c>
      <c r="K35" s="114">
        <v>20402</v>
      </c>
      <c r="L35" s="423">
        <v>12378</v>
      </c>
      <c r="M35" s="424">
        <v>11709</v>
      </c>
    </row>
    <row r="36" spans="1:13" ht="11.1" customHeight="1" x14ac:dyDescent="0.2">
      <c r="A36" s="422" t="s">
        <v>389</v>
      </c>
      <c r="B36" s="115">
        <v>212251</v>
      </c>
      <c r="C36" s="114">
        <v>119006</v>
      </c>
      <c r="D36" s="114">
        <v>93245</v>
      </c>
      <c r="E36" s="114">
        <v>159948</v>
      </c>
      <c r="F36" s="114">
        <v>52301</v>
      </c>
      <c r="G36" s="114">
        <v>24553</v>
      </c>
      <c r="H36" s="114">
        <v>71286</v>
      </c>
      <c r="I36" s="115">
        <v>63253</v>
      </c>
      <c r="J36" s="114">
        <v>42138</v>
      </c>
      <c r="K36" s="114">
        <v>21115</v>
      </c>
      <c r="L36" s="423">
        <v>18655</v>
      </c>
      <c r="M36" s="424">
        <v>15269</v>
      </c>
    </row>
    <row r="37" spans="1:13" s="110" customFormat="1" ht="11.1" customHeight="1" x14ac:dyDescent="0.2">
      <c r="A37" s="422" t="s">
        <v>390</v>
      </c>
      <c r="B37" s="115">
        <v>211163</v>
      </c>
      <c r="C37" s="114">
        <v>117774</v>
      </c>
      <c r="D37" s="114">
        <v>93389</v>
      </c>
      <c r="E37" s="114">
        <v>158414</v>
      </c>
      <c r="F37" s="114">
        <v>52749</v>
      </c>
      <c r="G37" s="114">
        <v>23794</v>
      </c>
      <c r="H37" s="114">
        <v>71680</v>
      </c>
      <c r="I37" s="115">
        <v>63414</v>
      </c>
      <c r="J37" s="114">
        <v>42296</v>
      </c>
      <c r="K37" s="114">
        <v>21118</v>
      </c>
      <c r="L37" s="423">
        <v>10824</v>
      </c>
      <c r="M37" s="424">
        <v>12161</v>
      </c>
    </row>
    <row r="38" spans="1:13" ht="15" customHeight="1" x14ac:dyDescent="0.2">
      <c r="A38" s="425" t="s">
        <v>397</v>
      </c>
      <c r="B38" s="115">
        <v>211533</v>
      </c>
      <c r="C38" s="114">
        <v>118110</v>
      </c>
      <c r="D38" s="114">
        <v>93423</v>
      </c>
      <c r="E38" s="114">
        <v>158489</v>
      </c>
      <c r="F38" s="114">
        <v>53041</v>
      </c>
      <c r="G38" s="114">
        <v>23163</v>
      </c>
      <c r="H38" s="114">
        <v>72490</v>
      </c>
      <c r="I38" s="115">
        <v>62676</v>
      </c>
      <c r="J38" s="114">
        <v>41891</v>
      </c>
      <c r="K38" s="114">
        <v>20785</v>
      </c>
      <c r="L38" s="423">
        <v>15868</v>
      </c>
      <c r="M38" s="424">
        <v>15639</v>
      </c>
    </row>
    <row r="39" spans="1:13" ht="11.1" customHeight="1" x14ac:dyDescent="0.2">
      <c r="A39" s="422" t="s">
        <v>388</v>
      </c>
      <c r="B39" s="115">
        <v>212722</v>
      </c>
      <c r="C39" s="114">
        <v>118997</v>
      </c>
      <c r="D39" s="114">
        <v>93725</v>
      </c>
      <c r="E39" s="114">
        <v>159101</v>
      </c>
      <c r="F39" s="114">
        <v>53620</v>
      </c>
      <c r="G39" s="114">
        <v>22491</v>
      </c>
      <c r="H39" s="114">
        <v>73865</v>
      </c>
      <c r="I39" s="115">
        <v>63619</v>
      </c>
      <c r="J39" s="114">
        <v>42317</v>
      </c>
      <c r="K39" s="114">
        <v>21302</v>
      </c>
      <c r="L39" s="423">
        <v>12754</v>
      </c>
      <c r="M39" s="424">
        <v>11664</v>
      </c>
    </row>
    <row r="40" spans="1:13" ht="11.1" customHeight="1" x14ac:dyDescent="0.2">
      <c r="A40" s="425" t="s">
        <v>389</v>
      </c>
      <c r="B40" s="115">
        <v>217282</v>
      </c>
      <c r="C40" s="114">
        <v>121644</v>
      </c>
      <c r="D40" s="114">
        <v>95638</v>
      </c>
      <c r="E40" s="114">
        <v>162692</v>
      </c>
      <c r="F40" s="114">
        <v>54590</v>
      </c>
      <c r="G40" s="114">
        <v>24987</v>
      </c>
      <c r="H40" s="114">
        <v>74672</v>
      </c>
      <c r="I40" s="115">
        <v>64015</v>
      </c>
      <c r="J40" s="114">
        <v>41843</v>
      </c>
      <c r="K40" s="114">
        <v>22172</v>
      </c>
      <c r="L40" s="423">
        <v>20450</v>
      </c>
      <c r="M40" s="424">
        <v>16590</v>
      </c>
    </row>
    <row r="41" spans="1:13" s="110" customFormat="1" ht="11.1" customHeight="1" x14ac:dyDescent="0.2">
      <c r="A41" s="422" t="s">
        <v>390</v>
      </c>
      <c r="B41" s="115">
        <v>215961</v>
      </c>
      <c r="C41" s="114">
        <v>120428</v>
      </c>
      <c r="D41" s="114">
        <v>95533</v>
      </c>
      <c r="E41" s="114">
        <v>161169</v>
      </c>
      <c r="F41" s="114">
        <v>54792</v>
      </c>
      <c r="G41" s="114">
        <v>24154</v>
      </c>
      <c r="H41" s="114">
        <v>75079</v>
      </c>
      <c r="I41" s="115">
        <v>63964</v>
      </c>
      <c r="J41" s="114">
        <v>41692</v>
      </c>
      <c r="K41" s="114">
        <v>22272</v>
      </c>
      <c r="L41" s="423">
        <v>11939</v>
      </c>
      <c r="M41" s="424">
        <v>13402</v>
      </c>
    </row>
    <row r="42" spans="1:13" ht="15" customHeight="1" x14ac:dyDescent="0.2">
      <c r="A42" s="422" t="s">
        <v>398</v>
      </c>
      <c r="B42" s="115">
        <v>216341</v>
      </c>
      <c r="C42" s="114">
        <v>120949</v>
      </c>
      <c r="D42" s="114">
        <v>95392</v>
      </c>
      <c r="E42" s="114">
        <v>161483</v>
      </c>
      <c r="F42" s="114">
        <v>54858</v>
      </c>
      <c r="G42" s="114">
        <v>23570</v>
      </c>
      <c r="H42" s="114">
        <v>75955</v>
      </c>
      <c r="I42" s="115">
        <v>63062</v>
      </c>
      <c r="J42" s="114">
        <v>41079</v>
      </c>
      <c r="K42" s="114">
        <v>21983</v>
      </c>
      <c r="L42" s="423">
        <v>16752</v>
      </c>
      <c r="M42" s="424">
        <v>16254</v>
      </c>
    </row>
    <row r="43" spans="1:13" ht="11.1" customHeight="1" x14ac:dyDescent="0.2">
      <c r="A43" s="422" t="s">
        <v>388</v>
      </c>
      <c r="B43" s="115">
        <v>217324</v>
      </c>
      <c r="C43" s="114">
        <v>121773</v>
      </c>
      <c r="D43" s="114">
        <v>95551</v>
      </c>
      <c r="E43" s="114">
        <v>162013</v>
      </c>
      <c r="F43" s="114">
        <v>55311</v>
      </c>
      <c r="G43" s="114">
        <v>22950</v>
      </c>
      <c r="H43" s="114">
        <v>77048</v>
      </c>
      <c r="I43" s="115">
        <v>64234</v>
      </c>
      <c r="J43" s="114">
        <v>41611</v>
      </c>
      <c r="K43" s="114">
        <v>22623</v>
      </c>
      <c r="L43" s="423">
        <v>14023</v>
      </c>
      <c r="M43" s="424">
        <v>13306</v>
      </c>
    </row>
    <row r="44" spans="1:13" ht="11.1" customHeight="1" x14ac:dyDescent="0.2">
      <c r="A44" s="422" t="s">
        <v>389</v>
      </c>
      <c r="B44" s="115">
        <v>221173</v>
      </c>
      <c r="C44" s="114">
        <v>124063</v>
      </c>
      <c r="D44" s="114">
        <v>97110</v>
      </c>
      <c r="E44" s="114">
        <v>165472</v>
      </c>
      <c r="F44" s="114">
        <v>55701</v>
      </c>
      <c r="G44" s="114">
        <v>25391</v>
      </c>
      <c r="H44" s="114">
        <v>77713</v>
      </c>
      <c r="I44" s="115">
        <v>63956</v>
      </c>
      <c r="J44" s="114">
        <v>40774</v>
      </c>
      <c r="K44" s="114">
        <v>23182</v>
      </c>
      <c r="L44" s="423">
        <v>20084</v>
      </c>
      <c r="M44" s="424">
        <v>16706</v>
      </c>
    </row>
    <row r="45" spans="1:13" s="110" customFormat="1" ht="11.1" customHeight="1" x14ac:dyDescent="0.2">
      <c r="A45" s="422" t="s">
        <v>390</v>
      </c>
      <c r="B45" s="115">
        <v>219908</v>
      </c>
      <c r="C45" s="114">
        <v>122691</v>
      </c>
      <c r="D45" s="114">
        <v>97217</v>
      </c>
      <c r="E45" s="114">
        <v>163862</v>
      </c>
      <c r="F45" s="114">
        <v>56046</v>
      </c>
      <c r="G45" s="114">
        <v>24630</v>
      </c>
      <c r="H45" s="114">
        <v>78075</v>
      </c>
      <c r="I45" s="115">
        <v>63642</v>
      </c>
      <c r="J45" s="114">
        <v>40678</v>
      </c>
      <c r="K45" s="114">
        <v>22964</v>
      </c>
      <c r="L45" s="423">
        <v>13119</v>
      </c>
      <c r="M45" s="424">
        <v>14663</v>
      </c>
    </row>
    <row r="46" spans="1:13" ht="15" customHeight="1" x14ac:dyDescent="0.2">
      <c r="A46" s="422" t="s">
        <v>399</v>
      </c>
      <c r="B46" s="115">
        <v>219729</v>
      </c>
      <c r="C46" s="114">
        <v>122666</v>
      </c>
      <c r="D46" s="114">
        <v>97063</v>
      </c>
      <c r="E46" s="114">
        <v>163383</v>
      </c>
      <c r="F46" s="114">
        <v>56346</v>
      </c>
      <c r="G46" s="114">
        <v>23869</v>
      </c>
      <c r="H46" s="114">
        <v>78659</v>
      </c>
      <c r="I46" s="115">
        <v>62925</v>
      </c>
      <c r="J46" s="114">
        <v>40300</v>
      </c>
      <c r="K46" s="114">
        <v>22625</v>
      </c>
      <c r="L46" s="423">
        <v>15272</v>
      </c>
      <c r="M46" s="424">
        <v>15552</v>
      </c>
    </row>
    <row r="47" spans="1:13" ht="11.1" customHeight="1" x14ac:dyDescent="0.2">
      <c r="A47" s="422" t="s">
        <v>388</v>
      </c>
      <c r="B47" s="115">
        <v>219865</v>
      </c>
      <c r="C47" s="114">
        <v>122768</v>
      </c>
      <c r="D47" s="114">
        <v>97097</v>
      </c>
      <c r="E47" s="114">
        <v>162969</v>
      </c>
      <c r="F47" s="114">
        <v>56896</v>
      </c>
      <c r="G47" s="114">
        <v>23037</v>
      </c>
      <c r="H47" s="114">
        <v>79588</v>
      </c>
      <c r="I47" s="115">
        <v>63707</v>
      </c>
      <c r="J47" s="114">
        <v>40698</v>
      </c>
      <c r="K47" s="114">
        <v>23009</v>
      </c>
      <c r="L47" s="423">
        <v>13616</v>
      </c>
      <c r="M47" s="424">
        <v>13631</v>
      </c>
    </row>
    <row r="48" spans="1:13" ht="11.1" customHeight="1" x14ac:dyDescent="0.2">
      <c r="A48" s="422" t="s">
        <v>389</v>
      </c>
      <c r="B48" s="115">
        <v>223726</v>
      </c>
      <c r="C48" s="114">
        <v>124983</v>
      </c>
      <c r="D48" s="114">
        <v>98743</v>
      </c>
      <c r="E48" s="114">
        <v>166124</v>
      </c>
      <c r="F48" s="114">
        <v>57602</v>
      </c>
      <c r="G48" s="114">
        <v>25443</v>
      </c>
      <c r="H48" s="114">
        <v>80398</v>
      </c>
      <c r="I48" s="115">
        <v>63454</v>
      </c>
      <c r="J48" s="114">
        <v>39771</v>
      </c>
      <c r="K48" s="114">
        <v>23683</v>
      </c>
      <c r="L48" s="423">
        <v>20000</v>
      </c>
      <c r="M48" s="424">
        <v>16716</v>
      </c>
    </row>
    <row r="49" spans="1:17" s="110" customFormat="1" ht="11.1" customHeight="1" x14ac:dyDescent="0.2">
      <c r="A49" s="422" t="s">
        <v>390</v>
      </c>
      <c r="B49" s="115">
        <v>221562</v>
      </c>
      <c r="C49" s="114">
        <v>122925</v>
      </c>
      <c r="D49" s="114">
        <v>98637</v>
      </c>
      <c r="E49" s="114">
        <v>163551</v>
      </c>
      <c r="F49" s="114">
        <v>58011</v>
      </c>
      <c r="G49" s="114">
        <v>24668</v>
      </c>
      <c r="H49" s="114">
        <v>80132</v>
      </c>
      <c r="I49" s="115">
        <v>63107</v>
      </c>
      <c r="J49" s="114">
        <v>39737</v>
      </c>
      <c r="K49" s="114">
        <v>23370</v>
      </c>
      <c r="L49" s="423">
        <v>11923</v>
      </c>
      <c r="M49" s="424">
        <v>14283</v>
      </c>
    </row>
    <row r="50" spans="1:17" ht="15" customHeight="1" x14ac:dyDescent="0.2">
      <c r="A50" s="422" t="s">
        <v>400</v>
      </c>
      <c r="B50" s="143">
        <v>221126</v>
      </c>
      <c r="C50" s="144">
        <v>122549</v>
      </c>
      <c r="D50" s="144">
        <v>98577</v>
      </c>
      <c r="E50" s="144">
        <v>162699</v>
      </c>
      <c r="F50" s="144">
        <v>58427</v>
      </c>
      <c r="G50" s="144">
        <v>23726</v>
      </c>
      <c r="H50" s="144">
        <v>80616</v>
      </c>
      <c r="I50" s="143">
        <v>60754</v>
      </c>
      <c r="J50" s="144">
        <v>38429</v>
      </c>
      <c r="K50" s="144">
        <v>22325</v>
      </c>
      <c r="L50" s="426">
        <v>14814</v>
      </c>
      <c r="M50" s="427">
        <v>15639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0.63578316926759781</v>
      </c>
      <c r="C6" s="480">
        <f>'Tabelle 3.3'!J11</f>
        <v>-3.4501390544298767</v>
      </c>
      <c r="D6" s="481">
        <f t="shared" ref="D6:E9" si="0">IF(OR(AND(B6&gt;=-50,B6&lt;=50),ISNUMBER(B6)=FALSE),B6,"")</f>
        <v>0.63578316926759781</v>
      </c>
      <c r="E6" s="481">
        <f t="shared" si="0"/>
        <v>-3.4501390544298767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0.63578316926759781</v>
      </c>
      <c r="C14" s="480">
        <f>'Tabelle 3.3'!J11</f>
        <v>-3.4501390544298767</v>
      </c>
      <c r="D14" s="481">
        <f>IF(OR(AND(B14&gt;=-50,B14&lt;=50),ISNUMBER(B14)=FALSE),B14,"")</f>
        <v>0.63578316926759781</v>
      </c>
      <c r="E14" s="481">
        <f>IF(OR(AND(C14&gt;=-50,C14&lt;=50),ISNUMBER(C14)=FALSE),C14,"")</f>
        <v>-3.4501390544298767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-1.7995910020449897</v>
      </c>
      <c r="C15" s="480">
        <f>'Tabelle 3.3'!J12</f>
        <v>5.1028179741051032</v>
      </c>
      <c r="D15" s="481">
        <f t="shared" ref="D15:E45" si="3">IF(OR(AND(B15&gt;=-50,B15&lt;=50),ISNUMBER(B15)=FALSE),B15,"")</f>
        <v>-1.7995910020449897</v>
      </c>
      <c r="E15" s="481">
        <f t="shared" si="3"/>
        <v>5.1028179741051032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4.4980637473935063</v>
      </c>
      <c r="C16" s="480">
        <f>'Tabelle 3.3'!J13</f>
        <v>-0.44843049327354262</v>
      </c>
      <c r="D16" s="481">
        <f t="shared" si="3"/>
        <v>4.4980637473935063</v>
      </c>
      <c r="E16" s="481">
        <f t="shared" si="3"/>
        <v>-0.44843049327354262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-1.0062771873795495</v>
      </c>
      <c r="C17" s="480">
        <f>'Tabelle 3.3'!J14</f>
        <v>-9.4251336898395728</v>
      </c>
      <c r="D17" s="481">
        <f t="shared" si="3"/>
        <v>-1.0062771873795495</v>
      </c>
      <c r="E17" s="481">
        <f t="shared" si="3"/>
        <v>-9.4251336898395728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-2.2150245533382091</v>
      </c>
      <c r="C18" s="480">
        <f>'Tabelle 3.3'!J15</f>
        <v>-10.396250532594802</v>
      </c>
      <c r="D18" s="481">
        <f t="shared" si="3"/>
        <v>-2.2150245533382091</v>
      </c>
      <c r="E18" s="481">
        <f t="shared" si="3"/>
        <v>-10.396250532594802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-1.0965222844888629</v>
      </c>
      <c r="C19" s="480">
        <f>'Tabelle 3.3'!J16</f>
        <v>-8.9074803149606296</v>
      </c>
      <c r="D19" s="481">
        <f t="shared" si="3"/>
        <v>-1.0965222844888629</v>
      </c>
      <c r="E19" s="481">
        <f t="shared" si="3"/>
        <v>-8.9074803149606296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0.16857226619759602</v>
      </c>
      <c r="C20" s="480">
        <f>'Tabelle 3.3'!J17</f>
        <v>-9.2609915809167447</v>
      </c>
      <c r="D20" s="481">
        <f t="shared" si="3"/>
        <v>0.16857226619759602</v>
      </c>
      <c r="E20" s="481">
        <f t="shared" si="3"/>
        <v>-9.2609915809167447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3.0529172320217097</v>
      </c>
      <c r="C21" s="480">
        <f>'Tabelle 3.3'!J18</f>
        <v>-0.22624434389140272</v>
      </c>
      <c r="D21" s="481">
        <f t="shared" si="3"/>
        <v>3.0529172320217097</v>
      </c>
      <c r="E21" s="481">
        <f t="shared" si="3"/>
        <v>-0.22624434389140272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2.0245376828701218</v>
      </c>
      <c r="C22" s="480">
        <f>'Tabelle 3.3'!J19</f>
        <v>-2.3753416910170611</v>
      </c>
      <c r="D22" s="481">
        <f t="shared" si="3"/>
        <v>2.0245376828701218</v>
      </c>
      <c r="E22" s="481">
        <f t="shared" si="3"/>
        <v>-2.3753416910170611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-1.9911800080181745</v>
      </c>
      <c r="C23" s="480">
        <f>'Tabelle 3.3'!J20</f>
        <v>0.82758620689655171</v>
      </c>
      <c r="D23" s="481">
        <f t="shared" si="3"/>
        <v>-1.9911800080181745</v>
      </c>
      <c r="E23" s="481">
        <f t="shared" si="3"/>
        <v>0.82758620689655171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-0.57455540355677159</v>
      </c>
      <c r="C24" s="480">
        <f>'Tabelle 3.3'!J21</f>
        <v>-9.0217147974031793</v>
      </c>
      <c r="D24" s="481">
        <f t="shared" si="3"/>
        <v>-0.57455540355677159</v>
      </c>
      <c r="E24" s="481">
        <f t="shared" si="3"/>
        <v>-9.0217147974031793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1.95971692977681</v>
      </c>
      <c r="C25" s="480">
        <f>'Tabelle 3.3'!J22</f>
        <v>8.0291970802919703</v>
      </c>
      <c r="D25" s="481">
        <f t="shared" si="3"/>
        <v>1.95971692977681</v>
      </c>
      <c r="E25" s="481">
        <f t="shared" si="3"/>
        <v>8.0291970802919703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-0.45662100456621002</v>
      </c>
      <c r="C26" s="480">
        <f>'Tabelle 3.3'!J23</f>
        <v>-1.078582434514638</v>
      </c>
      <c r="D26" s="481">
        <f t="shared" si="3"/>
        <v>-0.45662100456621002</v>
      </c>
      <c r="E26" s="481">
        <f t="shared" si="3"/>
        <v>-1.078582434514638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-2.464189121506561</v>
      </c>
      <c r="C27" s="480">
        <f>'Tabelle 3.3'!J24</f>
        <v>-3.8006756756756759</v>
      </c>
      <c r="D27" s="481">
        <f t="shared" si="3"/>
        <v>-2.464189121506561</v>
      </c>
      <c r="E27" s="481">
        <f t="shared" si="3"/>
        <v>-3.8006756756756759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13.018056749785039</v>
      </c>
      <c r="C28" s="480">
        <f>'Tabelle 3.3'!J25</f>
        <v>-3.5714285714285716</v>
      </c>
      <c r="D28" s="481">
        <f t="shared" si="3"/>
        <v>13.018056749785039</v>
      </c>
      <c r="E28" s="481">
        <f t="shared" si="3"/>
        <v>-3.5714285714285716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-15.295987286452126</v>
      </c>
      <c r="C29" s="480">
        <f>'Tabelle 3.3'!J26</f>
        <v>-10.893854748603353</v>
      </c>
      <c r="D29" s="481">
        <f t="shared" si="3"/>
        <v>-15.295987286452126</v>
      </c>
      <c r="E29" s="481">
        <f t="shared" si="3"/>
        <v>-10.893854748603353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2.4466144436098292</v>
      </c>
      <c r="C30" s="480">
        <f>'Tabelle 3.3'!J27</f>
        <v>-2.6804123711340204</v>
      </c>
      <c r="D30" s="481">
        <f t="shared" si="3"/>
        <v>2.4466144436098292</v>
      </c>
      <c r="E30" s="481">
        <f t="shared" si="3"/>
        <v>-2.6804123711340204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5.4007220216606502</v>
      </c>
      <c r="C31" s="480">
        <f>'Tabelle 3.3'!J28</f>
        <v>15.864246250986582</v>
      </c>
      <c r="D31" s="481">
        <f t="shared" si="3"/>
        <v>5.4007220216606502</v>
      </c>
      <c r="E31" s="481">
        <f t="shared" si="3"/>
        <v>15.864246250986582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2.5084523939360892</v>
      </c>
      <c r="C32" s="480">
        <f>'Tabelle 3.3'!J29</f>
        <v>-0.28028651510432889</v>
      </c>
      <c r="D32" s="481">
        <f t="shared" si="3"/>
        <v>2.5084523939360892</v>
      </c>
      <c r="E32" s="481">
        <f t="shared" si="3"/>
        <v>-0.28028651510432889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1.5328322784810127</v>
      </c>
      <c r="C33" s="480">
        <f>'Tabelle 3.3'!J30</f>
        <v>-7.2468916518650088</v>
      </c>
      <c r="D33" s="481">
        <f t="shared" si="3"/>
        <v>1.5328322784810127</v>
      </c>
      <c r="E33" s="481">
        <f t="shared" si="3"/>
        <v>-7.2468916518650088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2.9118917903437911</v>
      </c>
      <c r="C34" s="480">
        <f>'Tabelle 3.3'!J31</f>
        <v>-1.0805359458291313</v>
      </c>
      <c r="D34" s="481">
        <f t="shared" si="3"/>
        <v>2.9118917903437911</v>
      </c>
      <c r="E34" s="481">
        <f t="shared" si="3"/>
        <v>-1.0805359458291313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-1.7995910020449897</v>
      </c>
      <c r="C37" s="480">
        <f>'Tabelle 3.3'!J34</f>
        <v>5.1028179741051032</v>
      </c>
      <c r="D37" s="481">
        <f t="shared" si="3"/>
        <v>-1.7995910020449897</v>
      </c>
      <c r="E37" s="481">
        <f t="shared" si="3"/>
        <v>5.1028179741051032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-0.25058945474012734</v>
      </c>
      <c r="C38" s="480">
        <f>'Tabelle 3.3'!J35</f>
        <v>-6.740404613348459</v>
      </c>
      <c r="D38" s="481">
        <f t="shared" si="3"/>
        <v>-0.25058945474012734</v>
      </c>
      <c r="E38" s="481">
        <f t="shared" si="3"/>
        <v>-6.740404613348459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1.2827245347131053</v>
      </c>
      <c r="C39" s="480">
        <f>'Tabelle 3.3'!J36</f>
        <v>-2.9844019438783507</v>
      </c>
      <c r="D39" s="481">
        <f t="shared" si="3"/>
        <v>1.2827245347131053</v>
      </c>
      <c r="E39" s="481">
        <f t="shared" si="3"/>
        <v>-2.9844019438783507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1.2827245347131053</v>
      </c>
      <c r="C45" s="480">
        <f>'Tabelle 3.3'!J36</f>
        <v>-2.9844019438783507</v>
      </c>
      <c r="D45" s="481">
        <f t="shared" si="3"/>
        <v>1.2827245347131053</v>
      </c>
      <c r="E45" s="481">
        <f t="shared" si="3"/>
        <v>-2.9844019438783507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201007</v>
      </c>
      <c r="C51" s="487">
        <v>45977</v>
      </c>
      <c r="D51" s="487">
        <v>18999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201935</v>
      </c>
      <c r="C52" s="487">
        <v>46223</v>
      </c>
      <c r="D52" s="487">
        <v>19459</v>
      </c>
      <c r="E52" s="488">
        <f t="shared" ref="E52:G70" si="11">IF($A$51=37802,IF(COUNTBLANK(B$51:B$70)&gt;0,#N/A,B52/B$51*100),IF(COUNTBLANK(B$51:B$75)&gt;0,#N/A,B52/B$51*100))</f>
        <v>100.46167546403856</v>
      </c>
      <c r="F52" s="488">
        <f t="shared" si="11"/>
        <v>100.53505013376254</v>
      </c>
      <c r="G52" s="488">
        <f t="shared" si="11"/>
        <v>102.42118006210855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205189</v>
      </c>
      <c r="C53" s="487">
        <v>45279</v>
      </c>
      <c r="D53" s="487">
        <v>19959</v>
      </c>
      <c r="E53" s="488">
        <f t="shared" si="11"/>
        <v>102.08052455884622</v>
      </c>
      <c r="F53" s="488">
        <f t="shared" si="11"/>
        <v>98.481849620462398</v>
      </c>
      <c r="G53" s="488">
        <f t="shared" si="11"/>
        <v>105.05289752092214</v>
      </c>
      <c r="H53" s="489">
        <f>IF(ISERROR(L53)=TRUE,IF(MONTH(A53)=MONTH(MAX(A$51:A$75)),A53,""),"")</f>
        <v>41883</v>
      </c>
      <c r="I53" s="488">
        <f t="shared" si="12"/>
        <v>102.08052455884622</v>
      </c>
      <c r="J53" s="488">
        <f t="shared" si="10"/>
        <v>98.481849620462398</v>
      </c>
      <c r="K53" s="488">
        <f t="shared" si="10"/>
        <v>105.05289752092214</v>
      </c>
      <c r="L53" s="488" t="e">
        <f t="shared" si="13"/>
        <v>#N/A</v>
      </c>
    </row>
    <row r="54" spans="1:14" ht="15" customHeight="1" x14ac:dyDescent="0.2">
      <c r="A54" s="490" t="s">
        <v>463</v>
      </c>
      <c r="B54" s="487">
        <v>202971</v>
      </c>
      <c r="C54" s="487">
        <v>45296</v>
      </c>
      <c r="D54" s="487">
        <v>19826</v>
      </c>
      <c r="E54" s="488">
        <f t="shared" si="11"/>
        <v>100.97708040018507</v>
      </c>
      <c r="F54" s="488">
        <f t="shared" si="11"/>
        <v>98.51882462970616</v>
      </c>
      <c r="G54" s="488">
        <f t="shared" si="11"/>
        <v>104.35286067687773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204224</v>
      </c>
      <c r="C55" s="487">
        <v>43524</v>
      </c>
      <c r="D55" s="487">
        <v>19413</v>
      </c>
      <c r="E55" s="488">
        <f t="shared" si="11"/>
        <v>101.60044177565955</v>
      </c>
      <c r="F55" s="488">
        <f t="shared" si="11"/>
        <v>94.664723666180919</v>
      </c>
      <c r="G55" s="488">
        <f t="shared" si="11"/>
        <v>102.17906205589769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205045</v>
      </c>
      <c r="C56" s="487">
        <v>43982</v>
      </c>
      <c r="D56" s="487">
        <v>19621</v>
      </c>
      <c r="E56" s="488">
        <f t="shared" si="11"/>
        <v>102.00888526270229</v>
      </c>
      <c r="F56" s="488">
        <f t="shared" si="11"/>
        <v>95.660873915218474</v>
      </c>
      <c r="G56" s="488">
        <f t="shared" si="11"/>
        <v>103.27385651876415</v>
      </c>
      <c r="H56" s="489" t="str">
        <f t="shared" si="14"/>
        <v/>
      </c>
      <c r="I56" s="488" t="str">
        <f t="shared" si="12"/>
        <v/>
      </c>
      <c r="J56" s="488" t="str">
        <f t="shared" si="10"/>
        <v/>
      </c>
      <c r="K56" s="488" t="str">
        <f t="shared" si="10"/>
        <v/>
      </c>
      <c r="L56" s="488" t="e">
        <f t="shared" si="13"/>
        <v>#N/A</v>
      </c>
    </row>
    <row r="57" spans="1:14" ht="15" customHeight="1" x14ac:dyDescent="0.2">
      <c r="A57" s="490">
        <v>42248</v>
      </c>
      <c r="B57" s="487">
        <v>209218</v>
      </c>
      <c r="C57" s="487">
        <v>43244</v>
      </c>
      <c r="D57" s="487">
        <v>20431</v>
      </c>
      <c r="E57" s="488">
        <f t="shared" si="11"/>
        <v>104.0849323655395</v>
      </c>
      <c r="F57" s="488">
        <f t="shared" si="11"/>
        <v>94.055723513930872</v>
      </c>
      <c r="G57" s="488">
        <f t="shared" si="11"/>
        <v>107.53723880204222</v>
      </c>
      <c r="H57" s="489">
        <f t="shared" si="14"/>
        <v>42248</v>
      </c>
      <c r="I57" s="488">
        <f t="shared" si="12"/>
        <v>104.0849323655395</v>
      </c>
      <c r="J57" s="488">
        <f t="shared" si="10"/>
        <v>94.055723513930872</v>
      </c>
      <c r="K57" s="488">
        <f t="shared" si="10"/>
        <v>107.53723880204222</v>
      </c>
      <c r="L57" s="488" t="e">
        <f t="shared" si="13"/>
        <v>#N/A</v>
      </c>
    </row>
    <row r="58" spans="1:14" ht="15" customHeight="1" x14ac:dyDescent="0.2">
      <c r="A58" s="490" t="s">
        <v>466</v>
      </c>
      <c r="B58" s="487">
        <v>207859</v>
      </c>
      <c r="C58" s="487">
        <v>43249</v>
      </c>
      <c r="D58" s="487">
        <v>20121</v>
      </c>
      <c r="E58" s="488">
        <f t="shared" si="11"/>
        <v>103.40883650818131</v>
      </c>
      <c r="F58" s="488">
        <f t="shared" si="11"/>
        <v>94.06659851664962</v>
      </c>
      <c r="G58" s="488">
        <f t="shared" si="11"/>
        <v>105.90557397757776</v>
      </c>
      <c r="H58" s="489" t="str">
        <f t="shared" si="14"/>
        <v/>
      </c>
      <c r="I58" s="488" t="str">
        <f t="shared" si="12"/>
        <v/>
      </c>
      <c r="J58" s="488" t="str">
        <f t="shared" si="10"/>
        <v/>
      </c>
      <c r="K58" s="488" t="str">
        <f t="shared" si="10"/>
        <v/>
      </c>
      <c r="L58" s="488" t="e">
        <f t="shared" si="13"/>
        <v>#N/A</v>
      </c>
    </row>
    <row r="59" spans="1:14" ht="15" customHeight="1" x14ac:dyDescent="0.2">
      <c r="A59" s="490" t="s">
        <v>467</v>
      </c>
      <c r="B59" s="487">
        <v>207604</v>
      </c>
      <c r="C59" s="487">
        <v>42725</v>
      </c>
      <c r="D59" s="487">
        <v>19954</v>
      </c>
      <c r="E59" s="488">
        <f t="shared" si="11"/>
        <v>103.28197525459314</v>
      </c>
      <c r="F59" s="488">
        <f t="shared" si="11"/>
        <v>92.92689823172455</v>
      </c>
      <c r="G59" s="488">
        <f t="shared" si="11"/>
        <v>105.02658034633401</v>
      </c>
      <c r="H59" s="489" t="str">
        <f t="shared" si="14"/>
        <v/>
      </c>
      <c r="I59" s="488" t="str">
        <f t="shared" si="12"/>
        <v/>
      </c>
      <c r="J59" s="488" t="str">
        <f t="shared" si="10"/>
        <v/>
      </c>
      <c r="K59" s="488" t="str">
        <f t="shared" si="10"/>
        <v/>
      </c>
      <c r="L59" s="488" t="e">
        <f t="shared" si="13"/>
        <v>#N/A</v>
      </c>
    </row>
    <row r="60" spans="1:14" ht="15" customHeight="1" x14ac:dyDescent="0.2">
      <c r="A60" s="490" t="s">
        <v>468</v>
      </c>
      <c r="B60" s="487">
        <v>208357</v>
      </c>
      <c r="C60" s="487">
        <v>42958</v>
      </c>
      <c r="D60" s="487">
        <v>20402</v>
      </c>
      <c r="E60" s="488">
        <f t="shared" si="11"/>
        <v>103.65658907401235</v>
      </c>
      <c r="F60" s="488">
        <f t="shared" si="11"/>
        <v>93.433673358418332</v>
      </c>
      <c r="G60" s="488">
        <f t="shared" si="11"/>
        <v>107.38459918943101</v>
      </c>
      <c r="H60" s="489" t="str">
        <f t="shared" si="14"/>
        <v/>
      </c>
      <c r="I60" s="488" t="str">
        <f t="shared" si="12"/>
        <v/>
      </c>
      <c r="J60" s="488" t="str">
        <f t="shared" si="10"/>
        <v/>
      </c>
      <c r="K60" s="488" t="str">
        <f t="shared" si="10"/>
        <v/>
      </c>
      <c r="L60" s="488" t="e">
        <f t="shared" si="13"/>
        <v>#N/A</v>
      </c>
    </row>
    <row r="61" spans="1:14" ht="15" customHeight="1" x14ac:dyDescent="0.2">
      <c r="A61" s="490">
        <v>42614</v>
      </c>
      <c r="B61" s="487">
        <v>212251</v>
      </c>
      <c r="C61" s="487">
        <v>42138</v>
      </c>
      <c r="D61" s="487">
        <v>21115</v>
      </c>
      <c r="E61" s="488">
        <f t="shared" si="11"/>
        <v>105.59383504057071</v>
      </c>
      <c r="F61" s="488">
        <f t="shared" si="11"/>
        <v>91.650172912543226</v>
      </c>
      <c r="G61" s="488">
        <f t="shared" si="11"/>
        <v>111.13742828569926</v>
      </c>
      <c r="H61" s="489">
        <f t="shared" si="14"/>
        <v>42614</v>
      </c>
      <c r="I61" s="488">
        <f t="shared" si="12"/>
        <v>105.59383504057071</v>
      </c>
      <c r="J61" s="488">
        <f t="shared" si="10"/>
        <v>91.650172912543226</v>
      </c>
      <c r="K61" s="488">
        <f t="shared" si="10"/>
        <v>111.13742828569926</v>
      </c>
      <c r="L61" s="488" t="e">
        <f t="shared" si="13"/>
        <v>#N/A</v>
      </c>
    </row>
    <row r="62" spans="1:14" ht="15" customHeight="1" x14ac:dyDescent="0.2">
      <c r="A62" s="490" t="s">
        <v>469</v>
      </c>
      <c r="B62" s="487">
        <v>211163</v>
      </c>
      <c r="C62" s="487">
        <v>42296</v>
      </c>
      <c r="D62" s="487">
        <v>21118</v>
      </c>
      <c r="E62" s="488">
        <f t="shared" si="11"/>
        <v>105.05256035859448</v>
      </c>
      <c r="F62" s="488">
        <f t="shared" si="11"/>
        <v>91.993822998455755</v>
      </c>
      <c r="G62" s="488">
        <f t="shared" si="11"/>
        <v>111.15321859045213</v>
      </c>
      <c r="H62" s="489" t="str">
        <f t="shared" si="14"/>
        <v/>
      </c>
      <c r="I62" s="488" t="str">
        <f t="shared" si="12"/>
        <v/>
      </c>
      <c r="J62" s="488" t="str">
        <f t="shared" si="10"/>
        <v/>
      </c>
      <c r="K62" s="488" t="str">
        <f t="shared" si="10"/>
        <v/>
      </c>
      <c r="L62" s="488" t="e">
        <f t="shared" si="13"/>
        <v>#N/A</v>
      </c>
    </row>
    <row r="63" spans="1:14" ht="15" customHeight="1" x14ac:dyDescent="0.2">
      <c r="A63" s="490" t="s">
        <v>470</v>
      </c>
      <c r="B63" s="487">
        <v>211533</v>
      </c>
      <c r="C63" s="487">
        <v>41891</v>
      </c>
      <c r="D63" s="487">
        <v>20785</v>
      </c>
      <c r="E63" s="488">
        <f t="shared" si="11"/>
        <v>105.23663355007538</v>
      </c>
      <c r="F63" s="488">
        <f t="shared" si="11"/>
        <v>91.112947778236943</v>
      </c>
      <c r="G63" s="488">
        <f t="shared" si="11"/>
        <v>109.40049476288225</v>
      </c>
      <c r="H63" s="489" t="str">
        <f t="shared" si="14"/>
        <v/>
      </c>
      <c r="I63" s="488" t="str">
        <f t="shared" si="12"/>
        <v/>
      </c>
      <c r="J63" s="488" t="str">
        <f t="shared" si="10"/>
        <v/>
      </c>
      <c r="K63" s="488" t="str">
        <f t="shared" si="10"/>
        <v/>
      </c>
      <c r="L63" s="488" t="e">
        <f t="shared" si="13"/>
        <v>#N/A</v>
      </c>
    </row>
    <row r="64" spans="1:14" ht="15" customHeight="1" x14ac:dyDescent="0.2">
      <c r="A64" s="490" t="s">
        <v>471</v>
      </c>
      <c r="B64" s="487">
        <v>212722</v>
      </c>
      <c r="C64" s="487">
        <v>42317</v>
      </c>
      <c r="D64" s="487">
        <v>21302</v>
      </c>
      <c r="E64" s="488">
        <f t="shared" si="11"/>
        <v>105.82815523837479</v>
      </c>
      <c r="F64" s="488">
        <f t="shared" si="11"/>
        <v>92.039498009874492</v>
      </c>
      <c r="G64" s="488">
        <f t="shared" si="11"/>
        <v>112.12169061529553</v>
      </c>
      <c r="H64" s="489" t="str">
        <f t="shared" si="14"/>
        <v/>
      </c>
      <c r="I64" s="488" t="str">
        <f t="shared" si="12"/>
        <v/>
      </c>
      <c r="J64" s="488" t="str">
        <f t="shared" si="10"/>
        <v/>
      </c>
      <c r="K64" s="488" t="str">
        <f t="shared" si="10"/>
        <v/>
      </c>
      <c r="L64" s="488" t="e">
        <f t="shared" si="13"/>
        <v>#N/A</v>
      </c>
    </row>
    <row r="65" spans="1:12" ht="15" customHeight="1" x14ac:dyDescent="0.2">
      <c r="A65" s="490">
        <v>42979</v>
      </c>
      <c r="B65" s="487">
        <v>217282</v>
      </c>
      <c r="C65" s="487">
        <v>41843</v>
      </c>
      <c r="D65" s="487">
        <v>22172</v>
      </c>
      <c r="E65" s="488">
        <f t="shared" si="11"/>
        <v>108.09673294959876</v>
      </c>
      <c r="F65" s="488">
        <f t="shared" si="11"/>
        <v>91.008547752136934</v>
      </c>
      <c r="G65" s="488">
        <f t="shared" si="11"/>
        <v>116.70087899363124</v>
      </c>
      <c r="H65" s="489">
        <f t="shared" si="14"/>
        <v>42979</v>
      </c>
      <c r="I65" s="488">
        <f t="shared" si="12"/>
        <v>108.09673294959876</v>
      </c>
      <c r="J65" s="488">
        <f t="shared" si="10"/>
        <v>91.008547752136934</v>
      </c>
      <c r="K65" s="488">
        <f t="shared" si="10"/>
        <v>116.70087899363124</v>
      </c>
      <c r="L65" s="488" t="e">
        <f t="shared" si="13"/>
        <v>#N/A</v>
      </c>
    </row>
    <row r="66" spans="1:12" ht="15" customHeight="1" x14ac:dyDescent="0.2">
      <c r="A66" s="490" t="s">
        <v>472</v>
      </c>
      <c r="B66" s="487">
        <v>215961</v>
      </c>
      <c r="C66" s="487">
        <v>41692</v>
      </c>
      <c r="D66" s="487">
        <v>22272</v>
      </c>
      <c r="E66" s="488">
        <f t="shared" si="11"/>
        <v>107.43954190650078</v>
      </c>
      <c r="F66" s="488">
        <f t="shared" si="11"/>
        <v>90.68012267003067</v>
      </c>
      <c r="G66" s="488">
        <f t="shared" si="11"/>
        <v>117.22722248539397</v>
      </c>
      <c r="H66" s="489" t="str">
        <f t="shared" si="14"/>
        <v/>
      </c>
      <c r="I66" s="488" t="str">
        <f t="shared" si="12"/>
        <v/>
      </c>
      <c r="J66" s="488" t="str">
        <f t="shared" si="10"/>
        <v/>
      </c>
      <c r="K66" s="488" t="str">
        <f t="shared" si="10"/>
        <v/>
      </c>
      <c r="L66" s="488" t="e">
        <f t="shared" si="13"/>
        <v>#N/A</v>
      </c>
    </row>
    <row r="67" spans="1:12" ht="15" customHeight="1" x14ac:dyDescent="0.2">
      <c r="A67" s="490" t="s">
        <v>473</v>
      </c>
      <c r="B67" s="487">
        <v>216341</v>
      </c>
      <c r="C67" s="487">
        <v>41079</v>
      </c>
      <c r="D67" s="487">
        <v>21983</v>
      </c>
      <c r="E67" s="488">
        <f t="shared" si="11"/>
        <v>107.62859004910277</v>
      </c>
      <c r="F67" s="488">
        <f t="shared" si="11"/>
        <v>89.346847336711832</v>
      </c>
      <c r="G67" s="488">
        <f t="shared" si="11"/>
        <v>115.7060897941997</v>
      </c>
      <c r="H67" s="489" t="str">
        <f t="shared" si="14"/>
        <v/>
      </c>
      <c r="I67" s="488" t="str">
        <f t="shared" si="12"/>
        <v/>
      </c>
      <c r="J67" s="488" t="str">
        <f t="shared" si="12"/>
        <v/>
      </c>
      <c r="K67" s="488" t="str">
        <f t="shared" si="12"/>
        <v/>
      </c>
      <c r="L67" s="488" t="e">
        <f t="shared" si="13"/>
        <v>#N/A</v>
      </c>
    </row>
    <row r="68" spans="1:12" ht="15" customHeight="1" x14ac:dyDescent="0.2">
      <c r="A68" s="490" t="s">
        <v>474</v>
      </c>
      <c r="B68" s="487">
        <v>217324</v>
      </c>
      <c r="C68" s="487">
        <v>41611</v>
      </c>
      <c r="D68" s="487">
        <v>22623</v>
      </c>
      <c r="E68" s="488">
        <f t="shared" si="11"/>
        <v>108.11762774430743</v>
      </c>
      <c r="F68" s="488">
        <f t="shared" si="11"/>
        <v>90.503947625986896</v>
      </c>
      <c r="G68" s="488">
        <f t="shared" si="11"/>
        <v>119.07468814148112</v>
      </c>
      <c r="H68" s="489" t="str">
        <f t="shared" si="14"/>
        <v/>
      </c>
      <c r="I68" s="488" t="str">
        <f t="shared" si="12"/>
        <v/>
      </c>
      <c r="J68" s="488" t="str">
        <f t="shared" si="12"/>
        <v/>
      </c>
      <c r="K68" s="488" t="str">
        <f t="shared" si="12"/>
        <v/>
      </c>
      <c r="L68" s="488" t="e">
        <f t="shared" si="13"/>
        <v>#N/A</v>
      </c>
    </row>
    <row r="69" spans="1:12" ht="15" customHeight="1" x14ac:dyDescent="0.2">
      <c r="A69" s="490">
        <v>43344</v>
      </c>
      <c r="B69" s="487">
        <v>221173</v>
      </c>
      <c r="C69" s="487">
        <v>40774</v>
      </c>
      <c r="D69" s="487">
        <v>23182</v>
      </c>
      <c r="E69" s="488">
        <f t="shared" si="11"/>
        <v>110.03248643082082</v>
      </c>
      <c r="F69" s="488">
        <f t="shared" si="11"/>
        <v>88.683472170868043</v>
      </c>
      <c r="G69" s="488">
        <f t="shared" si="11"/>
        <v>122.01694826043476</v>
      </c>
      <c r="H69" s="489">
        <f t="shared" si="14"/>
        <v>43344</v>
      </c>
      <c r="I69" s="488">
        <f t="shared" si="12"/>
        <v>110.03248643082082</v>
      </c>
      <c r="J69" s="488">
        <f t="shared" si="12"/>
        <v>88.683472170868043</v>
      </c>
      <c r="K69" s="488">
        <f t="shared" si="12"/>
        <v>122.01694826043476</v>
      </c>
      <c r="L69" s="488" t="e">
        <f t="shared" si="13"/>
        <v>#N/A</v>
      </c>
    </row>
    <row r="70" spans="1:12" ht="15" customHeight="1" x14ac:dyDescent="0.2">
      <c r="A70" s="490" t="s">
        <v>475</v>
      </c>
      <c r="B70" s="487">
        <v>219908</v>
      </c>
      <c r="C70" s="487">
        <v>40678</v>
      </c>
      <c r="D70" s="487">
        <v>22964</v>
      </c>
      <c r="E70" s="488">
        <f t="shared" si="11"/>
        <v>109.40315511400101</v>
      </c>
      <c r="F70" s="488">
        <f t="shared" si="11"/>
        <v>88.474672118668025</v>
      </c>
      <c r="G70" s="488">
        <f t="shared" si="11"/>
        <v>120.86951944839201</v>
      </c>
      <c r="H70" s="489" t="str">
        <f t="shared" si="14"/>
        <v/>
      </c>
      <c r="I70" s="488" t="str">
        <f t="shared" si="12"/>
        <v/>
      </c>
      <c r="J70" s="488" t="str">
        <f t="shared" si="12"/>
        <v/>
      </c>
      <c r="K70" s="488" t="str">
        <f t="shared" si="12"/>
        <v/>
      </c>
      <c r="L70" s="488" t="e">
        <f t="shared" si="13"/>
        <v>#N/A</v>
      </c>
    </row>
    <row r="71" spans="1:12" ht="15" customHeight="1" x14ac:dyDescent="0.2">
      <c r="A71" s="490" t="s">
        <v>476</v>
      </c>
      <c r="B71" s="487">
        <v>219729</v>
      </c>
      <c r="C71" s="487">
        <v>40300</v>
      </c>
      <c r="D71" s="487">
        <v>22625</v>
      </c>
      <c r="E71" s="491">
        <f t="shared" ref="E71:G75" si="15">IF($A$51=37802,IF(COUNTBLANK(B$51:B$70)&gt;0,#N/A,IF(ISBLANK(B71)=FALSE,B71/B$51*100,#N/A)),IF(COUNTBLANK(B$51:B$75)&gt;0,#N/A,B71/B$51*100))</f>
        <v>109.31410348893323</v>
      </c>
      <c r="F71" s="491">
        <f t="shared" si="15"/>
        <v>87.652521913130471</v>
      </c>
      <c r="G71" s="491">
        <f t="shared" si="15"/>
        <v>119.08521501131639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219865</v>
      </c>
      <c r="C72" s="487">
        <v>40698</v>
      </c>
      <c r="D72" s="487">
        <v>23009</v>
      </c>
      <c r="E72" s="491">
        <f t="shared" si="15"/>
        <v>109.38176282418026</v>
      </c>
      <c r="F72" s="491">
        <f t="shared" si="15"/>
        <v>88.518172129543032</v>
      </c>
      <c r="G72" s="491">
        <f t="shared" si="15"/>
        <v>121.10637401968525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223726</v>
      </c>
      <c r="C73" s="487">
        <v>39771</v>
      </c>
      <c r="D73" s="487">
        <v>23683</v>
      </c>
      <c r="E73" s="491">
        <f t="shared" si="15"/>
        <v>111.30259145203898</v>
      </c>
      <c r="F73" s="491">
        <f t="shared" si="15"/>
        <v>86.501946625486653</v>
      </c>
      <c r="G73" s="491">
        <f t="shared" si="15"/>
        <v>124.65392915416599</v>
      </c>
      <c r="H73" s="492">
        <f>IF(A$51=37802,IF(ISERROR(L73)=TRUE,IF(ISBLANK(A73)=FALSE,IF(MONTH(A73)=MONTH(MAX(A$51:A$75)),A73,""),""),""),IF(ISERROR(L73)=TRUE,IF(MONTH(A73)=MONTH(MAX(A$51:A$75)),A73,""),""))</f>
        <v>43709</v>
      </c>
      <c r="I73" s="488">
        <f t="shared" si="12"/>
        <v>111.30259145203898</v>
      </c>
      <c r="J73" s="488">
        <f t="shared" si="12"/>
        <v>86.501946625486653</v>
      </c>
      <c r="K73" s="488">
        <f t="shared" si="12"/>
        <v>124.65392915416599</v>
      </c>
      <c r="L73" s="488" t="e">
        <f t="shared" si="13"/>
        <v>#N/A</v>
      </c>
    </row>
    <row r="74" spans="1:12" ht="15" customHeight="1" x14ac:dyDescent="0.2">
      <c r="A74" s="490" t="s">
        <v>478</v>
      </c>
      <c r="B74" s="487">
        <v>221562</v>
      </c>
      <c r="C74" s="487">
        <v>39737</v>
      </c>
      <c r="D74" s="487">
        <v>23370</v>
      </c>
      <c r="E74" s="491">
        <f t="shared" si="15"/>
        <v>110.22601202943181</v>
      </c>
      <c r="F74" s="491">
        <f t="shared" si="15"/>
        <v>86.427996606999145</v>
      </c>
      <c r="G74" s="491">
        <f t="shared" si="15"/>
        <v>123.00647402494869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221126</v>
      </c>
      <c r="C75" s="493">
        <v>38429</v>
      </c>
      <c r="D75" s="493">
        <v>22325</v>
      </c>
      <c r="E75" s="491">
        <f t="shared" si="15"/>
        <v>110.00910416055163</v>
      </c>
      <c r="F75" s="491">
        <f t="shared" si="15"/>
        <v>83.58309589577398</v>
      </c>
      <c r="G75" s="491">
        <f t="shared" si="15"/>
        <v>117.50618453602821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111.30259145203898</v>
      </c>
      <c r="J77" s="488">
        <f>IF(J75&lt;&gt;"",J75,IF(J74&lt;&gt;"",J74,IF(J73&lt;&gt;"",J73,IF(J72&lt;&gt;"",J72,IF(J71&lt;&gt;"",J71,IF(J70&lt;&gt;"",J70,""))))))</f>
        <v>86.501946625486653</v>
      </c>
      <c r="K77" s="488">
        <f>IF(K75&lt;&gt;"",K75,IF(K74&lt;&gt;"",K74,IF(K73&lt;&gt;"",K73,IF(K72&lt;&gt;"",K72,IF(K71&lt;&gt;"",K71,IF(K70&lt;&gt;"",K70,""))))))</f>
        <v>124.65392915416599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+11,3%</v>
      </c>
      <c r="J79" s="488" t="str">
        <f>"GeB - ausschließlich: "&amp;IF(J77&gt;100,"+","")&amp;TEXT(J77-100,"0,0")&amp;"%"</f>
        <v>GeB - ausschließlich: -13,5%</v>
      </c>
      <c r="K79" s="488" t="str">
        <f>"GeB - im Nebenjob: "&amp;IF(K77&gt;100,"+","")&amp;TEXT(K77-100,"0,0")&amp;"%"</f>
        <v>GeB - im Nebenjob: +24,7%</v>
      </c>
    </row>
    <row r="81" spans="9:9" ht="15" customHeight="1" x14ac:dyDescent="0.2">
      <c r="I81" s="488" t="str">
        <f>IF(ISERROR(HLOOKUP(1,I$78:K$79,2,FALSE)),"",HLOOKUP(1,I$78:K$79,2,FALSE))</f>
        <v>GeB - im Nebenjob: +24,7%</v>
      </c>
    </row>
    <row r="82" spans="9:9" ht="15" customHeight="1" x14ac:dyDescent="0.2">
      <c r="I82" s="488" t="str">
        <f>IF(ISERROR(HLOOKUP(2,I$78:K$79,2,FALSE)),"",HLOOKUP(2,I$78:K$79,2,FALSE))</f>
        <v>SvB: +11,3%</v>
      </c>
    </row>
    <row r="83" spans="9:9" ht="15" customHeight="1" x14ac:dyDescent="0.2">
      <c r="I83" s="488" t="str">
        <f>IF(ISERROR(HLOOKUP(3,I$78:K$79,2,FALSE)),"",HLOOKUP(3,I$78:K$79,2,FALSE))</f>
        <v>GeB - ausschließlich: -13,5%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221126</v>
      </c>
      <c r="E12" s="114">
        <v>221562</v>
      </c>
      <c r="F12" s="114">
        <v>223726</v>
      </c>
      <c r="G12" s="114">
        <v>219865</v>
      </c>
      <c r="H12" s="114">
        <v>219729</v>
      </c>
      <c r="I12" s="115">
        <v>1397</v>
      </c>
      <c r="J12" s="116">
        <v>0.63578316926759781</v>
      </c>
      <c r="N12" s="117"/>
    </row>
    <row r="13" spans="1:15" s="110" customFormat="1" ht="13.5" customHeight="1" x14ac:dyDescent="0.2">
      <c r="A13" s="118" t="s">
        <v>105</v>
      </c>
      <c r="B13" s="119" t="s">
        <v>106</v>
      </c>
      <c r="C13" s="113">
        <v>55.420439025713847</v>
      </c>
      <c r="D13" s="114">
        <v>122549</v>
      </c>
      <c r="E13" s="114">
        <v>122925</v>
      </c>
      <c r="F13" s="114">
        <v>124983</v>
      </c>
      <c r="G13" s="114">
        <v>122768</v>
      </c>
      <c r="H13" s="114">
        <v>122666</v>
      </c>
      <c r="I13" s="115">
        <v>-117</v>
      </c>
      <c r="J13" s="116">
        <v>-9.538095315735412E-2</v>
      </c>
    </row>
    <row r="14" spans="1:15" s="110" customFormat="1" ht="13.5" customHeight="1" x14ac:dyDescent="0.2">
      <c r="A14" s="120"/>
      <c r="B14" s="119" t="s">
        <v>107</v>
      </c>
      <c r="C14" s="113">
        <v>44.579560974286153</v>
      </c>
      <c r="D14" s="114">
        <v>98577</v>
      </c>
      <c r="E14" s="114">
        <v>98637</v>
      </c>
      <c r="F14" s="114">
        <v>98743</v>
      </c>
      <c r="G14" s="114">
        <v>97097</v>
      </c>
      <c r="H14" s="114">
        <v>97063</v>
      </c>
      <c r="I14" s="115">
        <v>1514</v>
      </c>
      <c r="J14" s="116">
        <v>1.559811668710013</v>
      </c>
    </row>
    <row r="15" spans="1:15" s="110" customFormat="1" ht="13.5" customHeight="1" x14ac:dyDescent="0.2">
      <c r="A15" s="118" t="s">
        <v>105</v>
      </c>
      <c r="B15" s="121" t="s">
        <v>108</v>
      </c>
      <c r="C15" s="113">
        <v>10.729629261145229</v>
      </c>
      <c r="D15" s="114">
        <v>23726</v>
      </c>
      <c r="E15" s="114">
        <v>24668</v>
      </c>
      <c r="F15" s="114">
        <v>25443</v>
      </c>
      <c r="G15" s="114">
        <v>23037</v>
      </c>
      <c r="H15" s="114">
        <v>23869</v>
      </c>
      <c r="I15" s="115">
        <v>-143</v>
      </c>
      <c r="J15" s="116">
        <v>-0.59910343960785961</v>
      </c>
    </row>
    <row r="16" spans="1:15" s="110" customFormat="1" ht="13.5" customHeight="1" x14ac:dyDescent="0.2">
      <c r="A16" s="118"/>
      <c r="B16" s="121" t="s">
        <v>109</v>
      </c>
      <c r="C16" s="113">
        <v>66.275788464495349</v>
      </c>
      <c r="D16" s="114">
        <v>146553</v>
      </c>
      <c r="E16" s="114">
        <v>146615</v>
      </c>
      <c r="F16" s="114">
        <v>148197</v>
      </c>
      <c r="G16" s="114">
        <v>147604</v>
      </c>
      <c r="H16" s="114">
        <v>147534</v>
      </c>
      <c r="I16" s="115">
        <v>-981</v>
      </c>
      <c r="J16" s="116">
        <v>-0.66493147342307535</v>
      </c>
    </row>
    <row r="17" spans="1:10" s="110" customFormat="1" ht="13.5" customHeight="1" x14ac:dyDescent="0.2">
      <c r="A17" s="118"/>
      <c r="B17" s="121" t="s">
        <v>110</v>
      </c>
      <c r="C17" s="113">
        <v>21.805667357072437</v>
      </c>
      <c r="D17" s="114">
        <v>48218</v>
      </c>
      <c r="E17" s="114">
        <v>47629</v>
      </c>
      <c r="F17" s="114">
        <v>47479</v>
      </c>
      <c r="G17" s="114">
        <v>46674</v>
      </c>
      <c r="H17" s="114">
        <v>45812</v>
      </c>
      <c r="I17" s="115">
        <v>2406</v>
      </c>
      <c r="J17" s="116">
        <v>5.251899065746966</v>
      </c>
    </row>
    <row r="18" spans="1:10" s="110" customFormat="1" ht="13.5" customHeight="1" x14ac:dyDescent="0.2">
      <c r="A18" s="120"/>
      <c r="B18" s="121" t="s">
        <v>111</v>
      </c>
      <c r="C18" s="113">
        <v>1.1889149172869766</v>
      </c>
      <c r="D18" s="114">
        <v>2629</v>
      </c>
      <c r="E18" s="114">
        <v>2650</v>
      </c>
      <c r="F18" s="114">
        <v>2607</v>
      </c>
      <c r="G18" s="114">
        <v>2550</v>
      </c>
      <c r="H18" s="114">
        <v>2514</v>
      </c>
      <c r="I18" s="115">
        <v>115</v>
      </c>
      <c r="J18" s="116">
        <v>4.5743834526650753</v>
      </c>
    </row>
    <row r="19" spans="1:10" s="110" customFormat="1" ht="13.5" customHeight="1" x14ac:dyDescent="0.2">
      <c r="A19" s="120"/>
      <c r="B19" s="121" t="s">
        <v>112</v>
      </c>
      <c r="C19" s="113">
        <v>0.32741513888009549</v>
      </c>
      <c r="D19" s="114">
        <v>724</v>
      </c>
      <c r="E19" s="114">
        <v>711</v>
      </c>
      <c r="F19" s="114">
        <v>746</v>
      </c>
      <c r="G19" s="114">
        <v>641</v>
      </c>
      <c r="H19" s="114">
        <v>645</v>
      </c>
      <c r="I19" s="115">
        <v>79</v>
      </c>
      <c r="J19" s="116">
        <v>12.248062015503876</v>
      </c>
    </row>
    <row r="20" spans="1:10" s="110" customFormat="1" ht="13.5" customHeight="1" x14ac:dyDescent="0.2">
      <c r="A20" s="118" t="s">
        <v>113</v>
      </c>
      <c r="B20" s="122" t="s">
        <v>114</v>
      </c>
      <c r="C20" s="113">
        <v>73.577507846205336</v>
      </c>
      <c r="D20" s="114">
        <v>162699</v>
      </c>
      <c r="E20" s="114">
        <v>163551</v>
      </c>
      <c r="F20" s="114">
        <v>166124</v>
      </c>
      <c r="G20" s="114">
        <v>162969</v>
      </c>
      <c r="H20" s="114">
        <v>163383</v>
      </c>
      <c r="I20" s="115">
        <v>-684</v>
      </c>
      <c r="J20" s="116">
        <v>-0.41864820697379779</v>
      </c>
    </row>
    <row r="21" spans="1:10" s="110" customFormat="1" ht="13.5" customHeight="1" x14ac:dyDescent="0.2">
      <c r="A21" s="120"/>
      <c r="B21" s="122" t="s">
        <v>115</v>
      </c>
      <c r="C21" s="113">
        <v>26.422492153794668</v>
      </c>
      <c r="D21" s="114">
        <v>58427</v>
      </c>
      <c r="E21" s="114">
        <v>58011</v>
      </c>
      <c r="F21" s="114">
        <v>57602</v>
      </c>
      <c r="G21" s="114">
        <v>56896</v>
      </c>
      <c r="H21" s="114">
        <v>56346</v>
      </c>
      <c r="I21" s="115">
        <v>2081</v>
      </c>
      <c r="J21" s="116">
        <v>3.6932524047847228</v>
      </c>
    </row>
    <row r="22" spans="1:10" s="110" customFormat="1" ht="13.5" customHeight="1" x14ac:dyDescent="0.2">
      <c r="A22" s="118" t="s">
        <v>113</v>
      </c>
      <c r="B22" s="122" t="s">
        <v>116</v>
      </c>
      <c r="C22" s="113">
        <v>91.940793936488703</v>
      </c>
      <c r="D22" s="114">
        <v>203305</v>
      </c>
      <c r="E22" s="114">
        <v>204104</v>
      </c>
      <c r="F22" s="114">
        <v>205909</v>
      </c>
      <c r="G22" s="114">
        <v>202489</v>
      </c>
      <c r="H22" s="114">
        <v>202649</v>
      </c>
      <c r="I22" s="115">
        <v>656</v>
      </c>
      <c r="J22" s="116">
        <v>0.32371242887949114</v>
      </c>
    </row>
    <row r="23" spans="1:10" s="110" customFormat="1" ht="13.5" customHeight="1" x14ac:dyDescent="0.2">
      <c r="A23" s="123"/>
      <c r="B23" s="124" t="s">
        <v>117</v>
      </c>
      <c r="C23" s="125">
        <v>8.0153396705950453</v>
      </c>
      <c r="D23" s="114">
        <v>17724</v>
      </c>
      <c r="E23" s="114">
        <v>17366</v>
      </c>
      <c r="F23" s="114">
        <v>17714</v>
      </c>
      <c r="G23" s="114">
        <v>17259</v>
      </c>
      <c r="H23" s="114">
        <v>16962</v>
      </c>
      <c r="I23" s="115">
        <v>762</v>
      </c>
      <c r="J23" s="116">
        <v>4.4923947647683056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60754</v>
      </c>
      <c r="E26" s="114">
        <v>63107</v>
      </c>
      <c r="F26" s="114">
        <v>63454</v>
      </c>
      <c r="G26" s="114">
        <v>63707</v>
      </c>
      <c r="H26" s="140">
        <v>62925</v>
      </c>
      <c r="I26" s="115">
        <v>-2171</v>
      </c>
      <c r="J26" s="116">
        <v>-3.4501390544298767</v>
      </c>
    </row>
    <row r="27" spans="1:10" s="110" customFormat="1" ht="13.5" customHeight="1" x14ac:dyDescent="0.2">
      <c r="A27" s="118" t="s">
        <v>105</v>
      </c>
      <c r="B27" s="119" t="s">
        <v>106</v>
      </c>
      <c r="C27" s="113">
        <v>39.620436514468182</v>
      </c>
      <c r="D27" s="115">
        <v>24071</v>
      </c>
      <c r="E27" s="114">
        <v>24828</v>
      </c>
      <c r="F27" s="114">
        <v>24940</v>
      </c>
      <c r="G27" s="114">
        <v>24872</v>
      </c>
      <c r="H27" s="140">
        <v>24470</v>
      </c>
      <c r="I27" s="115">
        <v>-399</v>
      </c>
      <c r="J27" s="116">
        <v>-1.6305680425010216</v>
      </c>
    </row>
    <row r="28" spans="1:10" s="110" customFormat="1" ht="13.5" customHeight="1" x14ac:dyDescent="0.2">
      <c r="A28" s="120"/>
      <c r="B28" s="119" t="s">
        <v>107</v>
      </c>
      <c r="C28" s="113">
        <v>60.379563485531818</v>
      </c>
      <c r="D28" s="115">
        <v>36683</v>
      </c>
      <c r="E28" s="114">
        <v>38279</v>
      </c>
      <c r="F28" s="114">
        <v>38514</v>
      </c>
      <c r="G28" s="114">
        <v>38835</v>
      </c>
      <c r="H28" s="140">
        <v>38455</v>
      </c>
      <c r="I28" s="115">
        <v>-1772</v>
      </c>
      <c r="J28" s="116">
        <v>-4.6079833571707187</v>
      </c>
    </row>
    <row r="29" spans="1:10" s="110" customFormat="1" ht="13.5" customHeight="1" x14ac:dyDescent="0.2">
      <c r="A29" s="118" t="s">
        <v>105</v>
      </c>
      <c r="B29" s="121" t="s">
        <v>108</v>
      </c>
      <c r="C29" s="113">
        <v>17.588965335615761</v>
      </c>
      <c r="D29" s="115">
        <v>10686</v>
      </c>
      <c r="E29" s="114">
        <v>11359</v>
      </c>
      <c r="F29" s="114">
        <v>11420</v>
      </c>
      <c r="G29" s="114">
        <v>11626</v>
      </c>
      <c r="H29" s="140">
        <v>11072</v>
      </c>
      <c r="I29" s="115">
        <v>-386</v>
      </c>
      <c r="J29" s="116">
        <v>-3.4862716763005781</v>
      </c>
    </row>
    <row r="30" spans="1:10" s="110" customFormat="1" ht="13.5" customHeight="1" x14ac:dyDescent="0.2">
      <c r="A30" s="118"/>
      <c r="B30" s="121" t="s">
        <v>109</v>
      </c>
      <c r="C30" s="113">
        <v>46.42163478947888</v>
      </c>
      <c r="D30" s="115">
        <v>28203</v>
      </c>
      <c r="E30" s="114">
        <v>29463</v>
      </c>
      <c r="F30" s="114">
        <v>29776</v>
      </c>
      <c r="G30" s="114">
        <v>29932</v>
      </c>
      <c r="H30" s="140">
        <v>30039</v>
      </c>
      <c r="I30" s="115">
        <v>-1836</v>
      </c>
      <c r="J30" s="116">
        <v>-6.1120543293718166</v>
      </c>
    </row>
    <row r="31" spans="1:10" s="110" customFormat="1" ht="13.5" customHeight="1" x14ac:dyDescent="0.2">
      <c r="A31" s="118"/>
      <c r="B31" s="121" t="s">
        <v>110</v>
      </c>
      <c r="C31" s="113">
        <v>20.146821608453763</v>
      </c>
      <c r="D31" s="115">
        <v>12240</v>
      </c>
      <c r="E31" s="114">
        <v>12506</v>
      </c>
      <c r="F31" s="114">
        <v>12553</v>
      </c>
      <c r="G31" s="114">
        <v>12608</v>
      </c>
      <c r="H31" s="140">
        <v>12417</v>
      </c>
      <c r="I31" s="115">
        <v>-177</v>
      </c>
      <c r="J31" s="116">
        <v>-1.4254650881855522</v>
      </c>
    </row>
    <row r="32" spans="1:10" s="110" customFormat="1" ht="13.5" customHeight="1" x14ac:dyDescent="0.2">
      <c r="A32" s="120"/>
      <c r="B32" s="121" t="s">
        <v>111</v>
      </c>
      <c r="C32" s="113">
        <v>15.842578266451591</v>
      </c>
      <c r="D32" s="115">
        <v>9625</v>
      </c>
      <c r="E32" s="114">
        <v>9779</v>
      </c>
      <c r="F32" s="114">
        <v>9705</v>
      </c>
      <c r="G32" s="114">
        <v>9541</v>
      </c>
      <c r="H32" s="140">
        <v>9397</v>
      </c>
      <c r="I32" s="115">
        <v>228</v>
      </c>
      <c r="J32" s="116">
        <v>2.4263062679578589</v>
      </c>
    </row>
    <row r="33" spans="1:10" s="110" customFormat="1" ht="13.5" customHeight="1" x14ac:dyDescent="0.2">
      <c r="A33" s="120"/>
      <c r="B33" s="121" t="s">
        <v>112</v>
      </c>
      <c r="C33" s="113">
        <v>1.6805477828620339</v>
      </c>
      <c r="D33" s="115">
        <v>1021</v>
      </c>
      <c r="E33" s="114">
        <v>1028</v>
      </c>
      <c r="F33" s="114">
        <v>994</v>
      </c>
      <c r="G33" s="114">
        <v>824</v>
      </c>
      <c r="H33" s="140">
        <v>813</v>
      </c>
      <c r="I33" s="115">
        <v>208</v>
      </c>
      <c r="J33" s="116">
        <v>25.584255842558427</v>
      </c>
    </row>
    <row r="34" spans="1:10" s="110" customFormat="1" ht="13.5" customHeight="1" x14ac:dyDescent="0.2">
      <c r="A34" s="118" t="s">
        <v>113</v>
      </c>
      <c r="B34" s="122" t="s">
        <v>116</v>
      </c>
      <c r="C34" s="113">
        <v>91.501794120551736</v>
      </c>
      <c r="D34" s="115">
        <v>55591</v>
      </c>
      <c r="E34" s="114">
        <v>57783</v>
      </c>
      <c r="F34" s="114">
        <v>58139</v>
      </c>
      <c r="G34" s="114">
        <v>58355</v>
      </c>
      <c r="H34" s="140">
        <v>57600</v>
      </c>
      <c r="I34" s="115">
        <v>-2009</v>
      </c>
      <c r="J34" s="116">
        <v>-3.4878472222222223</v>
      </c>
    </row>
    <row r="35" spans="1:10" s="110" customFormat="1" ht="13.5" customHeight="1" x14ac:dyDescent="0.2">
      <c r="A35" s="118"/>
      <c r="B35" s="119" t="s">
        <v>117</v>
      </c>
      <c r="C35" s="113">
        <v>8.3582973960562263</v>
      </c>
      <c r="D35" s="115">
        <v>5078</v>
      </c>
      <c r="E35" s="114">
        <v>5229</v>
      </c>
      <c r="F35" s="114">
        <v>5222</v>
      </c>
      <c r="G35" s="114">
        <v>5254</v>
      </c>
      <c r="H35" s="140">
        <v>5233</v>
      </c>
      <c r="I35" s="115">
        <v>-155</v>
      </c>
      <c r="J35" s="116">
        <v>-2.9619721001337664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38429</v>
      </c>
      <c r="E37" s="114">
        <v>39737</v>
      </c>
      <c r="F37" s="114">
        <v>39771</v>
      </c>
      <c r="G37" s="114">
        <v>40698</v>
      </c>
      <c r="H37" s="140">
        <v>40300</v>
      </c>
      <c r="I37" s="115">
        <v>-1871</v>
      </c>
      <c r="J37" s="116">
        <v>-4.6426799007444171</v>
      </c>
    </row>
    <row r="38" spans="1:10" s="110" customFormat="1" ht="13.5" customHeight="1" x14ac:dyDescent="0.2">
      <c r="A38" s="118" t="s">
        <v>105</v>
      </c>
      <c r="B38" s="119" t="s">
        <v>106</v>
      </c>
      <c r="C38" s="113">
        <v>34.877306201046082</v>
      </c>
      <c r="D38" s="115">
        <v>13403</v>
      </c>
      <c r="E38" s="114">
        <v>13666</v>
      </c>
      <c r="F38" s="114">
        <v>13515</v>
      </c>
      <c r="G38" s="114">
        <v>13780</v>
      </c>
      <c r="H38" s="140">
        <v>13521</v>
      </c>
      <c r="I38" s="115">
        <v>-118</v>
      </c>
      <c r="J38" s="116">
        <v>-0.87271651505066195</v>
      </c>
    </row>
    <row r="39" spans="1:10" s="110" customFormat="1" ht="13.5" customHeight="1" x14ac:dyDescent="0.2">
      <c r="A39" s="120"/>
      <c r="B39" s="119" t="s">
        <v>107</v>
      </c>
      <c r="C39" s="113">
        <v>65.122693798953918</v>
      </c>
      <c r="D39" s="115">
        <v>25026</v>
      </c>
      <c r="E39" s="114">
        <v>26071</v>
      </c>
      <c r="F39" s="114">
        <v>26256</v>
      </c>
      <c r="G39" s="114">
        <v>26918</v>
      </c>
      <c r="H39" s="140">
        <v>26779</v>
      </c>
      <c r="I39" s="115">
        <v>-1753</v>
      </c>
      <c r="J39" s="116">
        <v>-6.5461742410097461</v>
      </c>
    </row>
    <row r="40" spans="1:10" s="110" customFormat="1" ht="13.5" customHeight="1" x14ac:dyDescent="0.2">
      <c r="A40" s="118" t="s">
        <v>105</v>
      </c>
      <c r="B40" s="121" t="s">
        <v>108</v>
      </c>
      <c r="C40" s="113">
        <v>20.450701293294127</v>
      </c>
      <c r="D40" s="115">
        <v>7859</v>
      </c>
      <c r="E40" s="114">
        <v>8194</v>
      </c>
      <c r="F40" s="114">
        <v>8060</v>
      </c>
      <c r="G40" s="114">
        <v>8661</v>
      </c>
      <c r="H40" s="140">
        <v>8164</v>
      </c>
      <c r="I40" s="115">
        <v>-305</v>
      </c>
      <c r="J40" s="116">
        <v>-3.7359137677609016</v>
      </c>
    </row>
    <row r="41" spans="1:10" s="110" customFormat="1" ht="13.5" customHeight="1" x14ac:dyDescent="0.2">
      <c r="A41" s="118"/>
      <c r="B41" s="121" t="s">
        <v>109</v>
      </c>
      <c r="C41" s="113">
        <v>33.703713341486896</v>
      </c>
      <c r="D41" s="115">
        <v>12952</v>
      </c>
      <c r="E41" s="114">
        <v>13567</v>
      </c>
      <c r="F41" s="114">
        <v>13726</v>
      </c>
      <c r="G41" s="114">
        <v>14088</v>
      </c>
      <c r="H41" s="140">
        <v>14370</v>
      </c>
      <c r="I41" s="115">
        <v>-1418</v>
      </c>
      <c r="J41" s="116">
        <v>-9.8677800974251912</v>
      </c>
    </row>
    <row r="42" spans="1:10" s="110" customFormat="1" ht="13.5" customHeight="1" x14ac:dyDescent="0.2">
      <c r="A42" s="118"/>
      <c r="B42" s="121" t="s">
        <v>110</v>
      </c>
      <c r="C42" s="113">
        <v>21.436935647557835</v>
      </c>
      <c r="D42" s="115">
        <v>8238</v>
      </c>
      <c r="E42" s="114">
        <v>8450</v>
      </c>
      <c r="F42" s="114">
        <v>8539</v>
      </c>
      <c r="G42" s="114">
        <v>8650</v>
      </c>
      <c r="H42" s="140">
        <v>8598</v>
      </c>
      <c r="I42" s="115">
        <v>-360</v>
      </c>
      <c r="J42" s="116">
        <v>-4.1870202372644805</v>
      </c>
    </row>
    <row r="43" spans="1:10" s="110" customFormat="1" ht="13.5" customHeight="1" x14ac:dyDescent="0.2">
      <c r="A43" s="120"/>
      <c r="B43" s="121" t="s">
        <v>111</v>
      </c>
      <c r="C43" s="113">
        <v>24.408649717661142</v>
      </c>
      <c r="D43" s="115">
        <v>9380</v>
      </c>
      <c r="E43" s="114">
        <v>9526</v>
      </c>
      <c r="F43" s="114">
        <v>9446</v>
      </c>
      <c r="G43" s="114">
        <v>9299</v>
      </c>
      <c r="H43" s="140">
        <v>9168</v>
      </c>
      <c r="I43" s="115">
        <v>212</v>
      </c>
      <c r="J43" s="116">
        <v>2.3123909249563699</v>
      </c>
    </row>
    <row r="44" spans="1:10" s="110" customFormat="1" ht="13.5" customHeight="1" x14ac:dyDescent="0.2">
      <c r="A44" s="120"/>
      <c r="B44" s="121" t="s">
        <v>112</v>
      </c>
      <c r="C44" s="113">
        <v>2.5111244112519193</v>
      </c>
      <c r="D44" s="115">
        <v>965</v>
      </c>
      <c r="E44" s="114">
        <v>972</v>
      </c>
      <c r="F44" s="114">
        <v>934</v>
      </c>
      <c r="G44" s="114">
        <v>773</v>
      </c>
      <c r="H44" s="140">
        <v>764</v>
      </c>
      <c r="I44" s="115">
        <v>201</v>
      </c>
      <c r="J44" s="116">
        <v>26.308900523560208</v>
      </c>
    </row>
    <row r="45" spans="1:10" s="110" customFormat="1" ht="13.5" customHeight="1" x14ac:dyDescent="0.2">
      <c r="A45" s="118" t="s">
        <v>113</v>
      </c>
      <c r="B45" s="122" t="s">
        <v>116</v>
      </c>
      <c r="C45" s="113">
        <v>90.814228837596602</v>
      </c>
      <c r="D45" s="115">
        <v>34899</v>
      </c>
      <c r="E45" s="114">
        <v>36062</v>
      </c>
      <c r="F45" s="114">
        <v>36133</v>
      </c>
      <c r="G45" s="114">
        <v>36984</v>
      </c>
      <c r="H45" s="140">
        <v>36568</v>
      </c>
      <c r="I45" s="115">
        <v>-1669</v>
      </c>
      <c r="J45" s="116">
        <v>-4.5640997593524393</v>
      </c>
    </row>
    <row r="46" spans="1:10" s="110" customFormat="1" ht="13.5" customHeight="1" x14ac:dyDescent="0.2">
      <c r="A46" s="118"/>
      <c r="B46" s="119" t="s">
        <v>117</v>
      </c>
      <c r="C46" s="113">
        <v>8.9645840380962287</v>
      </c>
      <c r="D46" s="115">
        <v>3445</v>
      </c>
      <c r="E46" s="114">
        <v>3580</v>
      </c>
      <c r="F46" s="114">
        <v>3546</v>
      </c>
      <c r="G46" s="114">
        <v>3618</v>
      </c>
      <c r="H46" s="140">
        <v>3642</v>
      </c>
      <c r="I46" s="115">
        <v>-197</v>
      </c>
      <c r="J46" s="116">
        <v>-5.4091158704008784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22325</v>
      </c>
      <c r="E48" s="114">
        <v>23370</v>
      </c>
      <c r="F48" s="114">
        <v>23683</v>
      </c>
      <c r="G48" s="114">
        <v>23009</v>
      </c>
      <c r="H48" s="140">
        <v>22625</v>
      </c>
      <c r="I48" s="115">
        <v>-300</v>
      </c>
      <c r="J48" s="116">
        <v>-1.3259668508287292</v>
      </c>
    </row>
    <row r="49" spans="1:12" s="110" customFormat="1" ht="13.5" customHeight="1" x14ac:dyDescent="0.2">
      <c r="A49" s="118" t="s">
        <v>105</v>
      </c>
      <c r="B49" s="119" t="s">
        <v>106</v>
      </c>
      <c r="C49" s="113">
        <v>47.784994400895854</v>
      </c>
      <c r="D49" s="115">
        <v>10668</v>
      </c>
      <c r="E49" s="114">
        <v>11162</v>
      </c>
      <c r="F49" s="114">
        <v>11425</v>
      </c>
      <c r="G49" s="114">
        <v>11092</v>
      </c>
      <c r="H49" s="140">
        <v>10949</v>
      </c>
      <c r="I49" s="115">
        <v>-281</v>
      </c>
      <c r="J49" s="116">
        <v>-2.5664444241483242</v>
      </c>
    </row>
    <row r="50" spans="1:12" s="110" customFormat="1" ht="13.5" customHeight="1" x14ac:dyDescent="0.2">
      <c r="A50" s="120"/>
      <c r="B50" s="119" t="s">
        <v>107</v>
      </c>
      <c r="C50" s="113">
        <v>52.215005599104146</v>
      </c>
      <c r="D50" s="115">
        <v>11657</v>
      </c>
      <c r="E50" s="114">
        <v>12208</v>
      </c>
      <c r="F50" s="114">
        <v>12258</v>
      </c>
      <c r="G50" s="114">
        <v>11917</v>
      </c>
      <c r="H50" s="140">
        <v>11676</v>
      </c>
      <c r="I50" s="115">
        <v>-19</v>
      </c>
      <c r="J50" s="116">
        <v>-0.16272696128811237</v>
      </c>
    </row>
    <row r="51" spans="1:12" s="110" customFormat="1" ht="13.5" customHeight="1" x14ac:dyDescent="0.2">
      <c r="A51" s="118" t="s">
        <v>105</v>
      </c>
      <c r="B51" s="121" t="s">
        <v>108</v>
      </c>
      <c r="C51" s="113">
        <v>12.662933930571109</v>
      </c>
      <c r="D51" s="115">
        <v>2827</v>
      </c>
      <c r="E51" s="114">
        <v>3165</v>
      </c>
      <c r="F51" s="114">
        <v>3360</v>
      </c>
      <c r="G51" s="114">
        <v>2965</v>
      </c>
      <c r="H51" s="140">
        <v>2908</v>
      </c>
      <c r="I51" s="115">
        <v>-81</v>
      </c>
      <c r="J51" s="116">
        <v>-2.7854195323246218</v>
      </c>
    </row>
    <row r="52" spans="1:12" s="110" customFormat="1" ht="13.5" customHeight="1" x14ac:dyDescent="0.2">
      <c r="A52" s="118"/>
      <c r="B52" s="121" t="s">
        <v>109</v>
      </c>
      <c r="C52" s="113">
        <v>68.313549832026879</v>
      </c>
      <c r="D52" s="115">
        <v>15251</v>
      </c>
      <c r="E52" s="114">
        <v>15896</v>
      </c>
      <c r="F52" s="114">
        <v>16050</v>
      </c>
      <c r="G52" s="114">
        <v>15844</v>
      </c>
      <c r="H52" s="140">
        <v>15669</v>
      </c>
      <c r="I52" s="115">
        <v>-418</v>
      </c>
      <c r="J52" s="116">
        <v>-2.667687791180037</v>
      </c>
    </row>
    <row r="53" spans="1:12" s="110" customFormat="1" ht="13.5" customHeight="1" x14ac:dyDescent="0.2">
      <c r="A53" s="118"/>
      <c r="B53" s="121" t="s">
        <v>110</v>
      </c>
      <c r="C53" s="113">
        <v>17.92609182530795</v>
      </c>
      <c r="D53" s="115">
        <v>4002</v>
      </c>
      <c r="E53" s="114">
        <v>4056</v>
      </c>
      <c r="F53" s="114">
        <v>4014</v>
      </c>
      <c r="G53" s="114">
        <v>3958</v>
      </c>
      <c r="H53" s="140">
        <v>3819</v>
      </c>
      <c r="I53" s="115">
        <v>183</v>
      </c>
      <c r="J53" s="116">
        <v>4.7918303220738414</v>
      </c>
    </row>
    <row r="54" spans="1:12" s="110" customFormat="1" ht="13.5" customHeight="1" x14ac:dyDescent="0.2">
      <c r="A54" s="120"/>
      <c r="B54" s="121" t="s">
        <v>111</v>
      </c>
      <c r="C54" s="113">
        <v>1.097424412094065</v>
      </c>
      <c r="D54" s="115">
        <v>245</v>
      </c>
      <c r="E54" s="114">
        <v>253</v>
      </c>
      <c r="F54" s="114">
        <v>259</v>
      </c>
      <c r="G54" s="114">
        <v>242</v>
      </c>
      <c r="H54" s="140">
        <v>229</v>
      </c>
      <c r="I54" s="115">
        <v>16</v>
      </c>
      <c r="J54" s="116">
        <v>6.9868995633187776</v>
      </c>
    </row>
    <row r="55" spans="1:12" s="110" customFormat="1" ht="13.5" customHeight="1" x14ac:dyDescent="0.2">
      <c r="A55" s="120"/>
      <c r="B55" s="121" t="s">
        <v>112</v>
      </c>
      <c r="C55" s="113">
        <v>0.25083986562150057</v>
      </c>
      <c r="D55" s="115">
        <v>56</v>
      </c>
      <c r="E55" s="114">
        <v>56</v>
      </c>
      <c r="F55" s="114">
        <v>60</v>
      </c>
      <c r="G55" s="114">
        <v>51</v>
      </c>
      <c r="H55" s="140">
        <v>49</v>
      </c>
      <c r="I55" s="115">
        <v>7</v>
      </c>
      <c r="J55" s="116">
        <v>14.285714285714286</v>
      </c>
    </row>
    <row r="56" spans="1:12" s="110" customFormat="1" ht="13.5" customHeight="1" x14ac:dyDescent="0.2">
      <c r="A56" s="118" t="s">
        <v>113</v>
      </c>
      <c r="B56" s="122" t="s">
        <v>116</v>
      </c>
      <c r="C56" s="113">
        <v>92.685330347144458</v>
      </c>
      <c r="D56" s="115">
        <v>20692</v>
      </c>
      <c r="E56" s="114">
        <v>21721</v>
      </c>
      <c r="F56" s="114">
        <v>22006</v>
      </c>
      <c r="G56" s="114">
        <v>21371</v>
      </c>
      <c r="H56" s="140">
        <v>21032</v>
      </c>
      <c r="I56" s="115">
        <v>-340</v>
      </c>
      <c r="J56" s="116">
        <v>-1.6165842525675163</v>
      </c>
    </row>
    <row r="57" spans="1:12" s="110" customFormat="1" ht="13.5" customHeight="1" x14ac:dyDescent="0.2">
      <c r="A57" s="142"/>
      <c r="B57" s="124" t="s">
        <v>117</v>
      </c>
      <c r="C57" s="125">
        <v>7.3146696528555433</v>
      </c>
      <c r="D57" s="143">
        <v>1633</v>
      </c>
      <c r="E57" s="144">
        <v>1649</v>
      </c>
      <c r="F57" s="144">
        <v>1676</v>
      </c>
      <c r="G57" s="144">
        <v>1636</v>
      </c>
      <c r="H57" s="145">
        <v>1591</v>
      </c>
      <c r="I57" s="143">
        <v>42</v>
      </c>
      <c r="J57" s="146">
        <v>2.6398491514770583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221126</v>
      </c>
      <c r="E12" s="236">
        <v>221562</v>
      </c>
      <c r="F12" s="114">
        <v>223726</v>
      </c>
      <c r="G12" s="114">
        <v>219865</v>
      </c>
      <c r="H12" s="140">
        <v>219729</v>
      </c>
      <c r="I12" s="115">
        <v>1397</v>
      </c>
      <c r="J12" s="116">
        <v>0.63578316926759781</v>
      </c>
    </row>
    <row r="13" spans="1:15" s="110" customFormat="1" ht="12" customHeight="1" x14ac:dyDescent="0.2">
      <c r="A13" s="118" t="s">
        <v>105</v>
      </c>
      <c r="B13" s="119" t="s">
        <v>106</v>
      </c>
      <c r="C13" s="113">
        <v>55.420439025713847</v>
      </c>
      <c r="D13" s="115">
        <v>122549</v>
      </c>
      <c r="E13" s="114">
        <v>122925</v>
      </c>
      <c r="F13" s="114">
        <v>124983</v>
      </c>
      <c r="G13" s="114">
        <v>122768</v>
      </c>
      <c r="H13" s="140">
        <v>122666</v>
      </c>
      <c r="I13" s="115">
        <v>-117</v>
      </c>
      <c r="J13" s="116">
        <v>-9.538095315735412E-2</v>
      </c>
    </row>
    <row r="14" spans="1:15" s="110" customFormat="1" ht="12" customHeight="1" x14ac:dyDescent="0.2">
      <c r="A14" s="118"/>
      <c r="B14" s="119" t="s">
        <v>107</v>
      </c>
      <c r="C14" s="113">
        <v>44.579560974286153</v>
      </c>
      <c r="D14" s="115">
        <v>98577</v>
      </c>
      <c r="E14" s="114">
        <v>98637</v>
      </c>
      <c r="F14" s="114">
        <v>98743</v>
      </c>
      <c r="G14" s="114">
        <v>97097</v>
      </c>
      <c r="H14" s="140">
        <v>97063</v>
      </c>
      <c r="I14" s="115">
        <v>1514</v>
      </c>
      <c r="J14" s="116">
        <v>1.559811668710013</v>
      </c>
    </row>
    <row r="15" spans="1:15" s="110" customFormat="1" ht="12" customHeight="1" x14ac:dyDescent="0.2">
      <c r="A15" s="118" t="s">
        <v>105</v>
      </c>
      <c r="B15" s="121" t="s">
        <v>108</v>
      </c>
      <c r="C15" s="113">
        <v>10.729629261145229</v>
      </c>
      <c r="D15" s="115">
        <v>23726</v>
      </c>
      <c r="E15" s="114">
        <v>24668</v>
      </c>
      <c r="F15" s="114">
        <v>25443</v>
      </c>
      <c r="G15" s="114">
        <v>23037</v>
      </c>
      <c r="H15" s="140">
        <v>23869</v>
      </c>
      <c r="I15" s="115">
        <v>-143</v>
      </c>
      <c r="J15" s="116">
        <v>-0.59910343960785961</v>
      </c>
    </row>
    <row r="16" spans="1:15" s="110" customFormat="1" ht="12" customHeight="1" x14ac:dyDescent="0.2">
      <c r="A16" s="118"/>
      <c r="B16" s="121" t="s">
        <v>109</v>
      </c>
      <c r="C16" s="113">
        <v>66.275788464495349</v>
      </c>
      <c r="D16" s="115">
        <v>146553</v>
      </c>
      <c r="E16" s="114">
        <v>146615</v>
      </c>
      <c r="F16" s="114">
        <v>148197</v>
      </c>
      <c r="G16" s="114">
        <v>147604</v>
      </c>
      <c r="H16" s="140">
        <v>147534</v>
      </c>
      <c r="I16" s="115">
        <v>-981</v>
      </c>
      <c r="J16" s="116">
        <v>-0.66493147342307535</v>
      </c>
    </row>
    <row r="17" spans="1:10" s="110" customFormat="1" ht="12" customHeight="1" x14ac:dyDescent="0.2">
      <c r="A17" s="118"/>
      <c r="B17" s="121" t="s">
        <v>110</v>
      </c>
      <c r="C17" s="113">
        <v>21.805667357072437</v>
      </c>
      <c r="D17" s="115">
        <v>48218</v>
      </c>
      <c r="E17" s="114">
        <v>47629</v>
      </c>
      <c r="F17" s="114">
        <v>47479</v>
      </c>
      <c r="G17" s="114">
        <v>46674</v>
      </c>
      <c r="H17" s="140">
        <v>45812</v>
      </c>
      <c r="I17" s="115">
        <v>2406</v>
      </c>
      <c r="J17" s="116">
        <v>5.251899065746966</v>
      </c>
    </row>
    <row r="18" spans="1:10" s="110" customFormat="1" ht="12" customHeight="1" x14ac:dyDescent="0.2">
      <c r="A18" s="120"/>
      <c r="B18" s="121" t="s">
        <v>111</v>
      </c>
      <c r="C18" s="113">
        <v>1.1889149172869766</v>
      </c>
      <c r="D18" s="115">
        <v>2629</v>
      </c>
      <c r="E18" s="114">
        <v>2650</v>
      </c>
      <c r="F18" s="114">
        <v>2607</v>
      </c>
      <c r="G18" s="114">
        <v>2550</v>
      </c>
      <c r="H18" s="140">
        <v>2514</v>
      </c>
      <c r="I18" s="115">
        <v>115</v>
      </c>
      <c r="J18" s="116">
        <v>4.5743834526650753</v>
      </c>
    </row>
    <row r="19" spans="1:10" s="110" customFormat="1" ht="12" customHeight="1" x14ac:dyDescent="0.2">
      <c r="A19" s="120"/>
      <c r="B19" s="121" t="s">
        <v>112</v>
      </c>
      <c r="C19" s="113">
        <v>0.32741513888009549</v>
      </c>
      <c r="D19" s="115">
        <v>724</v>
      </c>
      <c r="E19" s="114">
        <v>711</v>
      </c>
      <c r="F19" s="114">
        <v>746</v>
      </c>
      <c r="G19" s="114">
        <v>641</v>
      </c>
      <c r="H19" s="140">
        <v>645</v>
      </c>
      <c r="I19" s="115">
        <v>79</v>
      </c>
      <c r="J19" s="116">
        <v>12.248062015503876</v>
      </c>
    </row>
    <row r="20" spans="1:10" s="110" customFormat="1" ht="12" customHeight="1" x14ac:dyDescent="0.2">
      <c r="A20" s="118" t="s">
        <v>113</v>
      </c>
      <c r="B20" s="119" t="s">
        <v>181</v>
      </c>
      <c r="C20" s="113">
        <v>73.577507846205336</v>
      </c>
      <c r="D20" s="115">
        <v>162699</v>
      </c>
      <c r="E20" s="114">
        <v>163551</v>
      </c>
      <c r="F20" s="114">
        <v>166124</v>
      </c>
      <c r="G20" s="114">
        <v>162969</v>
      </c>
      <c r="H20" s="140">
        <v>163383</v>
      </c>
      <c r="I20" s="115">
        <v>-684</v>
      </c>
      <c r="J20" s="116">
        <v>-0.41864820697379779</v>
      </c>
    </row>
    <row r="21" spans="1:10" s="110" customFormat="1" ht="12" customHeight="1" x14ac:dyDescent="0.2">
      <c r="A21" s="118"/>
      <c r="B21" s="119" t="s">
        <v>182</v>
      </c>
      <c r="C21" s="113">
        <v>26.422492153794668</v>
      </c>
      <c r="D21" s="115">
        <v>58427</v>
      </c>
      <c r="E21" s="114">
        <v>58011</v>
      </c>
      <c r="F21" s="114">
        <v>57602</v>
      </c>
      <c r="G21" s="114">
        <v>56896</v>
      </c>
      <c r="H21" s="140">
        <v>56346</v>
      </c>
      <c r="I21" s="115">
        <v>2081</v>
      </c>
      <c r="J21" s="116">
        <v>3.6932524047847228</v>
      </c>
    </row>
    <row r="22" spans="1:10" s="110" customFormat="1" ht="12" customHeight="1" x14ac:dyDescent="0.2">
      <c r="A22" s="118" t="s">
        <v>113</v>
      </c>
      <c r="B22" s="119" t="s">
        <v>116</v>
      </c>
      <c r="C22" s="113">
        <v>91.940793936488703</v>
      </c>
      <c r="D22" s="115">
        <v>203305</v>
      </c>
      <c r="E22" s="114">
        <v>204104</v>
      </c>
      <c r="F22" s="114">
        <v>205909</v>
      </c>
      <c r="G22" s="114">
        <v>202489</v>
      </c>
      <c r="H22" s="140">
        <v>202649</v>
      </c>
      <c r="I22" s="115">
        <v>656</v>
      </c>
      <c r="J22" s="116">
        <v>0.32371242887949114</v>
      </c>
    </row>
    <row r="23" spans="1:10" s="110" customFormat="1" ht="12" customHeight="1" x14ac:dyDescent="0.2">
      <c r="A23" s="118"/>
      <c r="B23" s="119" t="s">
        <v>117</v>
      </c>
      <c r="C23" s="113">
        <v>8.0153396705950453</v>
      </c>
      <c r="D23" s="115">
        <v>17724</v>
      </c>
      <c r="E23" s="114">
        <v>17366</v>
      </c>
      <c r="F23" s="114">
        <v>17714</v>
      </c>
      <c r="G23" s="114">
        <v>17259</v>
      </c>
      <c r="H23" s="140">
        <v>16962</v>
      </c>
      <c r="I23" s="115">
        <v>762</v>
      </c>
      <c r="J23" s="116">
        <v>4.4923947647683056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230548</v>
      </c>
      <c r="E64" s="236">
        <v>231234</v>
      </c>
      <c r="F64" s="236">
        <v>233296</v>
      </c>
      <c r="G64" s="236">
        <v>229517</v>
      </c>
      <c r="H64" s="140">
        <v>229473</v>
      </c>
      <c r="I64" s="115">
        <v>1075</v>
      </c>
      <c r="J64" s="116">
        <v>0.46846469955070968</v>
      </c>
    </row>
    <row r="65" spans="1:12" s="110" customFormat="1" ht="12" customHeight="1" x14ac:dyDescent="0.2">
      <c r="A65" s="118" t="s">
        <v>105</v>
      </c>
      <c r="B65" s="119" t="s">
        <v>106</v>
      </c>
      <c r="C65" s="113">
        <v>55.668667696097991</v>
      </c>
      <c r="D65" s="235">
        <v>128343</v>
      </c>
      <c r="E65" s="236">
        <v>128778</v>
      </c>
      <c r="F65" s="236">
        <v>130629</v>
      </c>
      <c r="G65" s="236">
        <v>128577</v>
      </c>
      <c r="H65" s="140">
        <v>128540</v>
      </c>
      <c r="I65" s="115">
        <v>-197</v>
      </c>
      <c r="J65" s="116">
        <v>-0.15325968570094911</v>
      </c>
    </row>
    <row r="66" spans="1:12" s="110" customFormat="1" ht="12" customHeight="1" x14ac:dyDescent="0.2">
      <c r="A66" s="118"/>
      <c r="B66" s="119" t="s">
        <v>107</v>
      </c>
      <c r="C66" s="113">
        <v>44.331332303902009</v>
      </c>
      <c r="D66" s="235">
        <v>102205</v>
      </c>
      <c r="E66" s="236">
        <v>102456</v>
      </c>
      <c r="F66" s="236">
        <v>102667</v>
      </c>
      <c r="G66" s="236">
        <v>100940</v>
      </c>
      <c r="H66" s="140">
        <v>100933</v>
      </c>
      <c r="I66" s="115">
        <v>1272</v>
      </c>
      <c r="J66" s="116">
        <v>1.2602419426748437</v>
      </c>
    </row>
    <row r="67" spans="1:12" s="110" customFormat="1" ht="12" customHeight="1" x14ac:dyDescent="0.2">
      <c r="A67" s="118" t="s">
        <v>105</v>
      </c>
      <c r="B67" s="121" t="s">
        <v>108</v>
      </c>
      <c r="C67" s="113">
        <v>10.601696826691187</v>
      </c>
      <c r="D67" s="235">
        <v>24442</v>
      </c>
      <c r="E67" s="236">
        <v>25472</v>
      </c>
      <c r="F67" s="236">
        <v>26264</v>
      </c>
      <c r="G67" s="236">
        <v>23922</v>
      </c>
      <c r="H67" s="140">
        <v>24697</v>
      </c>
      <c r="I67" s="115">
        <v>-255</v>
      </c>
      <c r="J67" s="116">
        <v>-1.0325140705348828</v>
      </c>
    </row>
    <row r="68" spans="1:12" s="110" customFormat="1" ht="12" customHeight="1" x14ac:dyDescent="0.2">
      <c r="A68" s="118"/>
      <c r="B68" s="121" t="s">
        <v>109</v>
      </c>
      <c r="C68" s="113">
        <v>66.396585526658228</v>
      </c>
      <c r="D68" s="235">
        <v>153076</v>
      </c>
      <c r="E68" s="236">
        <v>153262</v>
      </c>
      <c r="F68" s="236">
        <v>154774</v>
      </c>
      <c r="G68" s="236">
        <v>154280</v>
      </c>
      <c r="H68" s="140">
        <v>154285</v>
      </c>
      <c r="I68" s="115">
        <v>-1209</v>
      </c>
      <c r="J68" s="116">
        <v>-0.78361473895712486</v>
      </c>
    </row>
    <row r="69" spans="1:12" s="110" customFormat="1" ht="12" customHeight="1" x14ac:dyDescent="0.2">
      <c r="A69" s="118"/>
      <c r="B69" s="121" t="s">
        <v>110</v>
      </c>
      <c r="C69" s="113">
        <v>21.791991255617052</v>
      </c>
      <c r="D69" s="235">
        <v>50241</v>
      </c>
      <c r="E69" s="236">
        <v>49657</v>
      </c>
      <c r="F69" s="236">
        <v>49481</v>
      </c>
      <c r="G69" s="236">
        <v>48620</v>
      </c>
      <c r="H69" s="140">
        <v>47865</v>
      </c>
      <c r="I69" s="115">
        <v>2376</v>
      </c>
      <c r="J69" s="116">
        <v>4.9639611407082418</v>
      </c>
    </row>
    <row r="70" spans="1:12" s="110" customFormat="1" ht="12" customHeight="1" x14ac:dyDescent="0.2">
      <c r="A70" s="120"/>
      <c r="B70" s="121" t="s">
        <v>111</v>
      </c>
      <c r="C70" s="113">
        <v>1.2097263910335374</v>
      </c>
      <c r="D70" s="235">
        <v>2789</v>
      </c>
      <c r="E70" s="236">
        <v>2843</v>
      </c>
      <c r="F70" s="236">
        <v>2777</v>
      </c>
      <c r="G70" s="236">
        <v>2695</v>
      </c>
      <c r="H70" s="140">
        <v>2626</v>
      </c>
      <c r="I70" s="115">
        <v>163</v>
      </c>
      <c r="J70" s="116">
        <v>6.2071591774562069</v>
      </c>
    </row>
    <row r="71" spans="1:12" s="110" customFormat="1" ht="12" customHeight="1" x14ac:dyDescent="0.2">
      <c r="A71" s="120"/>
      <c r="B71" s="121" t="s">
        <v>112</v>
      </c>
      <c r="C71" s="113">
        <v>0.33181810295469921</v>
      </c>
      <c r="D71" s="235">
        <v>765</v>
      </c>
      <c r="E71" s="236">
        <v>768</v>
      </c>
      <c r="F71" s="236">
        <v>799</v>
      </c>
      <c r="G71" s="236">
        <v>688</v>
      </c>
      <c r="H71" s="140">
        <v>659</v>
      </c>
      <c r="I71" s="115">
        <v>106</v>
      </c>
      <c r="J71" s="116">
        <v>16.084977238239759</v>
      </c>
    </row>
    <row r="72" spans="1:12" s="110" customFormat="1" ht="12" customHeight="1" x14ac:dyDescent="0.2">
      <c r="A72" s="118" t="s">
        <v>113</v>
      </c>
      <c r="B72" s="119" t="s">
        <v>181</v>
      </c>
      <c r="C72" s="113">
        <v>73.684872564498505</v>
      </c>
      <c r="D72" s="235">
        <v>169879</v>
      </c>
      <c r="E72" s="236">
        <v>170993</v>
      </c>
      <c r="F72" s="236">
        <v>173340</v>
      </c>
      <c r="G72" s="236">
        <v>170439</v>
      </c>
      <c r="H72" s="140">
        <v>170897</v>
      </c>
      <c r="I72" s="115">
        <v>-1018</v>
      </c>
      <c r="J72" s="116">
        <v>-0.59568043909489343</v>
      </c>
    </row>
    <row r="73" spans="1:12" s="110" customFormat="1" ht="12" customHeight="1" x14ac:dyDescent="0.2">
      <c r="A73" s="118"/>
      <c r="B73" s="119" t="s">
        <v>182</v>
      </c>
      <c r="C73" s="113">
        <v>26.315127435501502</v>
      </c>
      <c r="D73" s="115">
        <v>60669</v>
      </c>
      <c r="E73" s="114">
        <v>60241</v>
      </c>
      <c r="F73" s="114">
        <v>59956</v>
      </c>
      <c r="G73" s="114">
        <v>59078</v>
      </c>
      <c r="H73" s="140">
        <v>58576</v>
      </c>
      <c r="I73" s="115">
        <v>2093</v>
      </c>
      <c r="J73" s="116">
        <v>3.573135755258126</v>
      </c>
    </row>
    <row r="74" spans="1:12" s="110" customFormat="1" ht="12" customHeight="1" x14ac:dyDescent="0.2">
      <c r="A74" s="118" t="s">
        <v>113</v>
      </c>
      <c r="B74" s="119" t="s">
        <v>116</v>
      </c>
      <c r="C74" s="113">
        <v>92.195551468674637</v>
      </c>
      <c r="D74" s="115">
        <v>212555</v>
      </c>
      <c r="E74" s="114">
        <v>213543</v>
      </c>
      <c r="F74" s="114">
        <v>215164</v>
      </c>
      <c r="G74" s="114">
        <v>211763</v>
      </c>
      <c r="H74" s="140">
        <v>212034</v>
      </c>
      <c r="I74" s="115">
        <v>521</v>
      </c>
      <c r="J74" s="116">
        <v>0.24571530980880424</v>
      </c>
    </row>
    <row r="75" spans="1:12" s="110" customFormat="1" ht="12" customHeight="1" x14ac:dyDescent="0.2">
      <c r="A75" s="142"/>
      <c r="B75" s="124" t="s">
        <v>117</v>
      </c>
      <c r="C75" s="125">
        <v>7.7615073650606385</v>
      </c>
      <c r="D75" s="143">
        <v>17894</v>
      </c>
      <c r="E75" s="144">
        <v>17599</v>
      </c>
      <c r="F75" s="144">
        <v>18032</v>
      </c>
      <c r="G75" s="144">
        <v>17639</v>
      </c>
      <c r="H75" s="145">
        <v>17322</v>
      </c>
      <c r="I75" s="143">
        <v>572</v>
      </c>
      <c r="J75" s="146">
        <v>3.3021591040295579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221126</v>
      </c>
      <c r="G11" s="114">
        <v>221562</v>
      </c>
      <c r="H11" s="114">
        <v>223726</v>
      </c>
      <c r="I11" s="114">
        <v>219865</v>
      </c>
      <c r="J11" s="140">
        <v>219729</v>
      </c>
      <c r="K11" s="114">
        <v>1397</v>
      </c>
      <c r="L11" s="116">
        <v>0.63578316926759781</v>
      </c>
    </row>
    <row r="12" spans="1:17" s="110" customFormat="1" ht="24.95" customHeight="1" x14ac:dyDescent="0.2">
      <c r="A12" s="604" t="s">
        <v>185</v>
      </c>
      <c r="B12" s="605"/>
      <c r="C12" s="605"/>
      <c r="D12" s="606"/>
      <c r="E12" s="113">
        <v>55.420439025713847</v>
      </c>
      <c r="F12" s="115">
        <v>122549</v>
      </c>
      <c r="G12" s="114">
        <v>122925</v>
      </c>
      <c r="H12" s="114">
        <v>124983</v>
      </c>
      <c r="I12" s="114">
        <v>122768</v>
      </c>
      <c r="J12" s="140">
        <v>122666</v>
      </c>
      <c r="K12" s="114">
        <v>-117</v>
      </c>
      <c r="L12" s="116">
        <v>-9.538095315735412E-2</v>
      </c>
    </row>
    <row r="13" spans="1:17" s="110" customFormat="1" ht="15" customHeight="1" x14ac:dyDescent="0.2">
      <c r="A13" s="120"/>
      <c r="B13" s="612" t="s">
        <v>107</v>
      </c>
      <c r="C13" s="612"/>
      <c r="E13" s="113">
        <v>44.579560974286153</v>
      </c>
      <c r="F13" s="115">
        <v>98577</v>
      </c>
      <c r="G13" s="114">
        <v>98637</v>
      </c>
      <c r="H13" s="114">
        <v>98743</v>
      </c>
      <c r="I13" s="114">
        <v>97097</v>
      </c>
      <c r="J13" s="140">
        <v>97063</v>
      </c>
      <c r="K13" s="114">
        <v>1514</v>
      </c>
      <c r="L13" s="116">
        <v>1.559811668710013</v>
      </c>
    </row>
    <row r="14" spans="1:17" s="110" customFormat="1" ht="24.95" customHeight="1" x14ac:dyDescent="0.2">
      <c r="A14" s="604" t="s">
        <v>186</v>
      </c>
      <c r="B14" s="605"/>
      <c r="C14" s="605"/>
      <c r="D14" s="606"/>
      <c r="E14" s="113">
        <v>10.729629261145229</v>
      </c>
      <c r="F14" s="115">
        <v>23726</v>
      </c>
      <c r="G14" s="114">
        <v>24668</v>
      </c>
      <c r="H14" s="114">
        <v>25443</v>
      </c>
      <c r="I14" s="114">
        <v>23037</v>
      </c>
      <c r="J14" s="140">
        <v>23869</v>
      </c>
      <c r="K14" s="114">
        <v>-143</v>
      </c>
      <c r="L14" s="116">
        <v>-0.59910343960785961</v>
      </c>
    </row>
    <row r="15" spans="1:17" s="110" customFormat="1" ht="15" customHeight="1" x14ac:dyDescent="0.2">
      <c r="A15" s="120"/>
      <c r="B15" s="119"/>
      <c r="C15" s="258" t="s">
        <v>106</v>
      </c>
      <c r="E15" s="113">
        <v>59.980611986849873</v>
      </c>
      <c r="F15" s="115">
        <v>14231</v>
      </c>
      <c r="G15" s="114">
        <v>14817</v>
      </c>
      <c r="H15" s="114">
        <v>15470</v>
      </c>
      <c r="I15" s="114">
        <v>13959</v>
      </c>
      <c r="J15" s="140">
        <v>14454</v>
      </c>
      <c r="K15" s="114">
        <v>-223</v>
      </c>
      <c r="L15" s="116">
        <v>-1.5428255154282551</v>
      </c>
    </row>
    <row r="16" spans="1:17" s="110" customFormat="1" ht="15" customHeight="1" x14ac:dyDescent="0.2">
      <c r="A16" s="120"/>
      <c r="B16" s="119"/>
      <c r="C16" s="258" t="s">
        <v>107</v>
      </c>
      <c r="E16" s="113">
        <v>40.019388013150127</v>
      </c>
      <c r="F16" s="115">
        <v>9495</v>
      </c>
      <c r="G16" s="114">
        <v>9851</v>
      </c>
      <c r="H16" s="114">
        <v>9973</v>
      </c>
      <c r="I16" s="114">
        <v>9078</v>
      </c>
      <c r="J16" s="140">
        <v>9415</v>
      </c>
      <c r="K16" s="114">
        <v>80</v>
      </c>
      <c r="L16" s="116">
        <v>0.84970791290493897</v>
      </c>
    </row>
    <row r="17" spans="1:12" s="110" customFormat="1" ht="15" customHeight="1" x14ac:dyDescent="0.2">
      <c r="A17" s="120"/>
      <c r="B17" s="121" t="s">
        <v>109</v>
      </c>
      <c r="C17" s="258"/>
      <c r="E17" s="113">
        <v>66.275788464495349</v>
      </c>
      <c r="F17" s="115">
        <v>146553</v>
      </c>
      <c r="G17" s="114">
        <v>146615</v>
      </c>
      <c r="H17" s="114">
        <v>148197</v>
      </c>
      <c r="I17" s="114">
        <v>147604</v>
      </c>
      <c r="J17" s="140">
        <v>147534</v>
      </c>
      <c r="K17" s="114">
        <v>-981</v>
      </c>
      <c r="L17" s="116">
        <v>-0.66493147342307535</v>
      </c>
    </row>
    <row r="18" spans="1:12" s="110" customFormat="1" ht="15" customHeight="1" x14ac:dyDescent="0.2">
      <c r="A18" s="120"/>
      <c r="B18" s="119"/>
      <c r="C18" s="258" t="s">
        <v>106</v>
      </c>
      <c r="E18" s="113">
        <v>55.07836755303542</v>
      </c>
      <c r="F18" s="115">
        <v>80719</v>
      </c>
      <c r="G18" s="114">
        <v>80753</v>
      </c>
      <c r="H18" s="114">
        <v>82075</v>
      </c>
      <c r="I18" s="114">
        <v>81845</v>
      </c>
      <c r="J18" s="140">
        <v>81726</v>
      </c>
      <c r="K18" s="114">
        <v>-1007</v>
      </c>
      <c r="L18" s="116">
        <v>-1.2321660181582361</v>
      </c>
    </row>
    <row r="19" spans="1:12" s="110" customFormat="1" ht="15" customHeight="1" x14ac:dyDescent="0.2">
      <c r="A19" s="120"/>
      <c r="B19" s="119"/>
      <c r="C19" s="258" t="s">
        <v>107</v>
      </c>
      <c r="E19" s="113">
        <v>44.92163244696458</v>
      </c>
      <c r="F19" s="115">
        <v>65834</v>
      </c>
      <c r="G19" s="114">
        <v>65862</v>
      </c>
      <c r="H19" s="114">
        <v>66122</v>
      </c>
      <c r="I19" s="114">
        <v>65759</v>
      </c>
      <c r="J19" s="140">
        <v>65808</v>
      </c>
      <c r="K19" s="114">
        <v>26</v>
      </c>
      <c r="L19" s="116">
        <v>3.9508874300996838E-2</v>
      </c>
    </row>
    <row r="20" spans="1:12" s="110" customFormat="1" ht="15" customHeight="1" x14ac:dyDescent="0.2">
      <c r="A20" s="120"/>
      <c r="B20" s="121" t="s">
        <v>110</v>
      </c>
      <c r="C20" s="258"/>
      <c r="E20" s="113">
        <v>21.805667357072437</v>
      </c>
      <c r="F20" s="115">
        <v>48218</v>
      </c>
      <c r="G20" s="114">
        <v>47629</v>
      </c>
      <c r="H20" s="114">
        <v>47479</v>
      </c>
      <c r="I20" s="114">
        <v>46674</v>
      </c>
      <c r="J20" s="140">
        <v>45812</v>
      </c>
      <c r="K20" s="114">
        <v>2406</v>
      </c>
      <c r="L20" s="116">
        <v>5.251899065746966</v>
      </c>
    </row>
    <row r="21" spans="1:12" s="110" customFormat="1" ht="15" customHeight="1" x14ac:dyDescent="0.2">
      <c r="A21" s="120"/>
      <c r="B21" s="119"/>
      <c r="C21" s="258" t="s">
        <v>106</v>
      </c>
      <c r="E21" s="113">
        <v>53.726824007632004</v>
      </c>
      <c r="F21" s="115">
        <v>25906</v>
      </c>
      <c r="G21" s="114">
        <v>25614</v>
      </c>
      <c r="H21" s="114">
        <v>25720</v>
      </c>
      <c r="I21" s="114">
        <v>25273</v>
      </c>
      <c r="J21" s="140">
        <v>24787</v>
      </c>
      <c r="K21" s="114">
        <v>1119</v>
      </c>
      <c r="L21" s="116">
        <v>4.5144632266914106</v>
      </c>
    </row>
    <row r="22" spans="1:12" s="110" customFormat="1" ht="15" customHeight="1" x14ac:dyDescent="0.2">
      <c r="A22" s="120"/>
      <c r="B22" s="119"/>
      <c r="C22" s="258" t="s">
        <v>107</v>
      </c>
      <c r="E22" s="113">
        <v>46.273175992367996</v>
      </c>
      <c r="F22" s="115">
        <v>22312</v>
      </c>
      <c r="G22" s="114">
        <v>22015</v>
      </c>
      <c r="H22" s="114">
        <v>21759</v>
      </c>
      <c r="I22" s="114">
        <v>21401</v>
      </c>
      <c r="J22" s="140">
        <v>21025</v>
      </c>
      <c r="K22" s="114">
        <v>1287</v>
      </c>
      <c r="L22" s="116">
        <v>6.1212841854934599</v>
      </c>
    </row>
    <row r="23" spans="1:12" s="110" customFormat="1" ht="15" customHeight="1" x14ac:dyDescent="0.2">
      <c r="A23" s="120"/>
      <c r="B23" s="121" t="s">
        <v>111</v>
      </c>
      <c r="C23" s="258"/>
      <c r="E23" s="113">
        <v>1.1889149172869766</v>
      </c>
      <c r="F23" s="115">
        <v>2629</v>
      </c>
      <c r="G23" s="114">
        <v>2650</v>
      </c>
      <c r="H23" s="114">
        <v>2607</v>
      </c>
      <c r="I23" s="114">
        <v>2550</v>
      </c>
      <c r="J23" s="140">
        <v>2514</v>
      </c>
      <c r="K23" s="114">
        <v>115</v>
      </c>
      <c r="L23" s="116">
        <v>4.5743834526650753</v>
      </c>
    </row>
    <row r="24" spans="1:12" s="110" customFormat="1" ht="15" customHeight="1" x14ac:dyDescent="0.2">
      <c r="A24" s="120"/>
      <c r="B24" s="119"/>
      <c r="C24" s="258" t="s">
        <v>106</v>
      </c>
      <c r="E24" s="113">
        <v>64.39710916698364</v>
      </c>
      <c r="F24" s="115">
        <v>1693</v>
      </c>
      <c r="G24" s="114">
        <v>1741</v>
      </c>
      <c r="H24" s="114">
        <v>1718</v>
      </c>
      <c r="I24" s="114">
        <v>1691</v>
      </c>
      <c r="J24" s="140">
        <v>1699</v>
      </c>
      <c r="K24" s="114">
        <v>-6</v>
      </c>
      <c r="L24" s="116">
        <v>-0.35314891112419072</v>
      </c>
    </row>
    <row r="25" spans="1:12" s="110" customFormat="1" ht="15" customHeight="1" x14ac:dyDescent="0.2">
      <c r="A25" s="120"/>
      <c r="B25" s="119"/>
      <c r="C25" s="258" t="s">
        <v>107</v>
      </c>
      <c r="E25" s="113">
        <v>35.602890833016353</v>
      </c>
      <c r="F25" s="115">
        <v>936</v>
      </c>
      <c r="G25" s="114">
        <v>909</v>
      </c>
      <c r="H25" s="114">
        <v>889</v>
      </c>
      <c r="I25" s="114">
        <v>859</v>
      </c>
      <c r="J25" s="140">
        <v>815</v>
      </c>
      <c r="K25" s="114">
        <v>121</v>
      </c>
      <c r="L25" s="116">
        <v>14.846625766871165</v>
      </c>
    </row>
    <row r="26" spans="1:12" s="110" customFormat="1" ht="15" customHeight="1" x14ac:dyDescent="0.2">
      <c r="A26" s="120"/>
      <c r="C26" s="121" t="s">
        <v>187</v>
      </c>
      <c r="D26" s="110" t="s">
        <v>188</v>
      </c>
      <c r="E26" s="113">
        <v>0.32741513888009549</v>
      </c>
      <c r="F26" s="115">
        <v>724</v>
      </c>
      <c r="G26" s="114">
        <v>711</v>
      </c>
      <c r="H26" s="114">
        <v>746</v>
      </c>
      <c r="I26" s="114">
        <v>641</v>
      </c>
      <c r="J26" s="140">
        <v>645</v>
      </c>
      <c r="K26" s="114">
        <v>79</v>
      </c>
      <c r="L26" s="116">
        <v>12.248062015503876</v>
      </c>
    </row>
    <row r="27" spans="1:12" s="110" customFormat="1" ht="15" customHeight="1" x14ac:dyDescent="0.2">
      <c r="A27" s="120"/>
      <c r="B27" s="119"/>
      <c r="D27" s="259" t="s">
        <v>106</v>
      </c>
      <c r="E27" s="113">
        <v>53.314917127071823</v>
      </c>
      <c r="F27" s="115">
        <v>386</v>
      </c>
      <c r="G27" s="114">
        <v>395</v>
      </c>
      <c r="H27" s="114">
        <v>412</v>
      </c>
      <c r="I27" s="114">
        <v>357</v>
      </c>
      <c r="J27" s="140">
        <v>380</v>
      </c>
      <c r="K27" s="114">
        <v>6</v>
      </c>
      <c r="L27" s="116">
        <v>1.5789473684210527</v>
      </c>
    </row>
    <row r="28" spans="1:12" s="110" customFormat="1" ht="15" customHeight="1" x14ac:dyDescent="0.2">
      <c r="A28" s="120"/>
      <c r="B28" s="119"/>
      <c r="D28" s="259" t="s">
        <v>107</v>
      </c>
      <c r="E28" s="113">
        <v>46.685082872928177</v>
      </c>
      <c r="F28" s="115">
        <v>338</v>
      </c>
      <c r="G28" s="114">
        <v>316</v>
      </c>
      <c r="H28" s="114">
        <v>334</v>
      </c>
      <c r="I28" s="114">
        <v>284</v>
      </c>
      <c r="J28" s="140">
        <v>265</v>
      </c>
      <c r="K28" s="114">
        <v>73</v>
      </c>
      <c r="L28" s="116">
        <v>27.547169811320753</v>
      </c>
    </row>
    <row r="29" spans="1:12" s="110" customFormat="1" ht="24.95" customHeight="1" x14ac:dyDescent="0.2">
      <c r="A29" s="604" t="s">
        <v>189</v>
      </c>
      <c r="B29" s="605"/>
      <c r="C29" s="605"/>
      <c r="D29" s="606"/>
      <c r="E29" s="113">
        <v>91.940793936488703</v>
      </c>
      <c r="F29" s="115">
        <v>203305</v>
      </c>
      <c r="G29" s="114">
        <v>204104</v>
      </c>
      <c r="H29" s="114">
        <v>205909</v>
      </c>
      <c r="I29" s="114">
        <v>202489</v>
      </c>
      <c r="J29" s="140">
        <v>202649</v>
      </c>
      <c r="K29" s="114">
        <v>656</v>
      </c>
      <c r="L29" s="116">
        <v>0.32371242887949114</v>
      </c>
    </row>
    <row r="30" spans="1:12" s="110" customFormat="1" ht="15" customHeight="1" x14ac:dyDescent="0.2">
      <c r="A30" s="120"/>
      <c r="B30" s="119"/>
      <c r="C30" s="258" t="s">
        <v>106</v>
      </c>
      <c r="E30" s="113">
        <v>54.329209807924052</v>
      </c>
      <c r="F30" s="115">
        <v>110454</v>
      </c>
      <c r="G30" s="114">
        <v>111127</v>
      </c>
      <c r="H30" s="114">
        <v>112821</v>
      </c>
      <c r="I30" s="114">
        <v>110895</v>
      </c>
      <c r="J30" s="140">
        <v>110999</v>
      </c>
      <c r="K30" s="114">
        <v>-545</v>
      </c>
      <c r="L30" s="116">
        <v>-0.49099541437310246</v>
      </c>
    </row>
    <row r="31" spans="1:12" s="110" customFormat="1" ht="15" customHeight="1" x14ac:dyDescent="0.2">
      <c r="A31" s="120"/>
      <c r="B31" s="119"/>
      <c r="C31" s="258" t="s">
        <v>107</v>
      </c>
      <c r="E31" s="113">
        <v>45.670790192075948</v>
      </c>
      <c r="F31" s="115">
        <v>92851</v>
      </c>
      <c r="G31" s="114">
        <v>92977</v>
      </c>
      <c r="H31" s="114">
        <v>93088</v>
      </c>
      <c r="I31" s="114">
        <v>91594</v>
      </c>
      <c r="J31" s="140">
        <v>91650</v>
      </c>
      <c r="K31" s="114">
        <v>1201</v>
      </c>
      <c r="L31" s="116">
        <v>1.3104200763775231</v>
      </c>
    </row>
    <row r="32" spans="1:12" s="110" customFormat="1" ht="15" customHeight="1" x14ac:dyDescent="0.2">
      <c r="A32" s="120"/>
      <c r="B32" s="119" t="s">
        <v>117</v>
      </c>
      <c r="C32" s="258"/>
      <c r="E32" s="113">
        <v>8.0153396705950453</v>
      </c>
      <c r="F32" s="115">
        <v>17724</v>
      </c>
      <c r="G32" s="114">
        <v>17366</v>
      </c>
      <c r="H32" s="114">
        <v>17714</v>
      </c>
      <c r="I32" s="114">
        <v>17259</v>
      </c>
      <c r="J32" s="140">
        <v>16962</v>
      </c>
      <c r="K32" s="114">
        <v>762</v>
      </c>
      <c r="L32" s="116">
        <v>4.4923947647683056</v>
      </c>
    </row>
    <row r="33" spans="1:12" s="110" customFormat="1" ht="15" customHeight="1" x14ac:dyDescent="0.2">
      <c r="A33" s="120"/>
      <c r="B33" s="119"/>
      <c r="C33" s="258" t="s">
        <v>106</v>
      </c>
      <c r="E33" s="113">
        <v>67.902279395170396</v>
      </c>
      <c r="F33" s="115">
        <v>12035</v>
      </c>
      <c r="G33" s="114">
        <v>11738</v>
      </c>
      <c r="H33" s="114">
        <v>12094</v>
      </c>
      <c r="I33" s="114">
        <v>11797</v>
      </c>
      <c r="J33" s="140">
        <v>11591</v>
      </c>
      <c r="K33" s="114">
        <v>444</v>
      </c>
      <c r="L33" s="116">
        <v>3.8305581917004572</v>
      </c>
    </row>
    <row r="34" spans="1:12" s="110" customFormat="1" ht="15" customHeight="1" x14ac:dyDescent="0.2">
      <c r="A34" s="120"/>
      <c r="B34" s="119"/>
      <c r="C34" s="258" t="s">
        <v>107</v>
      </c>
      <c r="E34" s="113">
        <v>32.097720604829611</v>
      </c>
      <c r="F34" s="115">
        <v>5689</v>
      </c>
      <c r="G34" s="114">
        <v>5628</v>
      </c>
      <c r="H34" s="114">
        <v>5620</v>
      </c>
      <c r="I34" s="114">
        <v>5462</v>
      </c>
      <c r="J34" s="140">
        <v>5371</v>
      </c>
      <c r="K34" s="114">
        <v>318</v>
      </c>
      <c r="L34" s="116">
        <v>5.9206851610500841</v>
      </c>
    </row>
    <row r="35" spans="1:12" s="110" customFormat="1" ht="24.95" customHeight="1" x14ac:dyDescent="0.2">
      <c r="A35" s="604" t="s">
        <v>190</v>
      </c>
      <c r="B35" s="605"/>
      <c r="C35" s="605"/>
      <c r="D35" s="606"/>
      <c r="E35" s="113">
        <v>73.577507846205336</v>
      </c>
      <c r="F35" s="115">
        <v>162699</v>
      </c>
      <c r="G35" s="114">
        <v>163551</v>
      </c>
      <c r="H35" s="114">
        <v>166124</v>
      </c>
      <c r="I35" s="114">
        <v>162969</v>
      </c>
      <c r="J35" s="140">
        <v>163383</v>
      </c>
      <c r="K35" s="114">
        <v>-684</v>
      </c>
      <c r="L35" s="116">
        <v>-0.41864820697379779</v>
      </c>
    </row>
    <row r="36" spans="1:12" s="110" customFormat="1" ht="15" customHeight="1" x14ac:dyDescent="0.2">
      <c r="A36" s="120"/>
      <c r="B36" s="119"/>
      <c r="C36" s="258" t="s">
        <v>106</v>
      </c>
      <c r="E36" s="113">
        <v>70.087093344150858</v>
      </c>
      <c r="F36" s="115">
        <v>114031</v>
      </c>
      <c r="G36" s="114">
        <v>114441</v>
      </c>
      <c r="H36" s="114">
        <v>116565</v>
      </c>
      <c r="I36" s="114">
        <v>114428</v>
      </c>
      <c r="J36" s="140">
        <v>114543</v>
      </c>
      <c r="K36" s="114">
        <v>-512</v>
      </c>
      <c r="L36" s="116">
        <v>-0.44699370542067174</v>
      </c>
    </row>
    <row r="37" spans="1:12" s="110" customFormat="1" ht="15" customHeight="1" x14ac:dyDescent="0.2">
      <c r="A37" s="120"/>
      <c r="B37" s="119"/>
      <c r="C37" s="258" t="s">
        <v>107</v>
      </c>
      <c r="E37" s="113">
        <v>29.912906655849145</v>
      </c>
      <c r="F37" s="115">
        <v>48668</v>
      </c>
      <c r="G37" s="114">
        <v>49110</v>
      </c>
      <c r="H37" s="114">
        <v>49559</v>
      </c>
      <c r="I37" s="114">
        <v>48541</v>
      </c>
      <c r="J37" s="140">
        <v>48840</v>
      </c>
      <c r="K37" s="114">
        <v>-172</v>
      </c>
      <c r="L37" s="116">
        <v>-0.3521703521703522</v>
      </c>
    </row>
    <row r="38" spans="1:12" s="110" customFormat="1" ht="15" customHeight="1" x14ac:dyDescent="0.2">
      <c r="A38" s="120"/>
      <c r="B38" s="119" t="s">
        <v>182</v>
      </c>
      <c r="C38" s="258"/>
      <c r="E38" s="113">
        <v>26.422492153794668</v>
      </c>
      <c r="F38" s="115">
        <v>58427</v>
      </c>
      <c r="G38" s="114">
        <v>58011</v>
      </c>
      <c r="H38" s="114">
        <v>57602</v>
      </c>
      <c r="I38" s="114">
        <v>56896</v>
      </c>
      <c r="J38" s="140">
        <v>56346</v>
      </c>
      <c r="K38" s="114">
        <v>2081</v>
      </c>
      <c r="L38" s="116">
        <v>3.6932524047847228</v>
      </c>
    </row>
    <row r="39" spans="1:12" s="110" customFormat="1" ht="15" customHeight="1" x14ac:dyDescent="0.2">
      <c r="A39" s="120"/>
      <c r="B39" s="119"/>
      <c r="C39" s="258" t="s">
        <v>106</v>
      </c>
      <c r="E39" s="113">
        <v>14.578876204494497</v>
      </c>
      <c r="F39" s="115">
        <v>8518</v>
      </c>
      <c r="G39" s="114">
        <v>8484</v>
      </c>
      <c r="H39" s="114">
        <v>8418</v>
      </c>
      <c r="I39" s="114">
        <v>8340</v>
      </c>
      <c r="J39" s="140">
        <v>8123</v>
      </c>
      <c r="K39" s="114">
        <v>395</v>
      </c>
      <c r="L39" s="116">
        <v>4.8627354425704787</v>
      </c>
    </row>
    <row r="40" spans="1:12" s="110" customFormat="1" ht="15" customHeight="1" x14ac:dyDescent="0.2">
      <c r="A40" s="120"/>
      <c r="B40" s="119"/>
      <c r="C40" s="258" t="s">
        <v>107</v>
      </c>
      <c r="E40" s="113">
        <v>85.421123795505508</v>
      </c>
      <c r="F40" s="115">
        <v>49909</v>
      </c>
      <c r="G40" s="114">
        <v>49527</v>
      </c>
      <c r="H40" s="114">
        <v>49184</v>
      </c>
      <c r="I40" s="114">
        <v>48556</v>
      </c>
      <c r="J40" s="140">
        <v>48223</v>
      </c>
      <c r="K40" s="114">
        <v>1686</v>
      </c>
      <c r="L40" s="116">
        <v>3.4962569728138027</v>
      </c>
    </row>
    <row r="41" spans="1:12" s="110" customFormat="1" ht="24.75" customHeight="1" x14ac:dyDescent="0.2">
      <c r="A41" s="604" t="s">
        <v>518</v>
      </c>
      <c r="B41" s="605"/>
      <c r="C41" s="605"/>
      <c r="D41" s="606"/>
      <c r="E41" s="113">
        <v>5.2743684596112628</v>
      </c>
      <c r="F41" s="115">
        <v>11663</v>
      </c>
      <c r="G41" s="114">
        <v>12886</v>
      </c>
      <c r="H41" s="114">
        <v>12996</v>
      </c>
      <c r="I41" s="114">
        <v>10560</v>
      </c>
      <c r="J41" s="140">
        <v>11468</v>
      </c>
      <c r="K41" s="114">
        <v>195</v>
      </c>
      <c r="L41" s="116">
        <v>1.7003836763167073</v>
      </c>
    </row>
    <row r="42" spans="1:12" s="110" customFormat="1" ht="15" customHeight="1" x14ac:dyDescent="0.2">
      <c r="A42" s="120"/>
      <c r="B42" s="119"/>
      <c r="C42" s="258" t="s">
        <v>106</v>
      </c>
      <c r="E42" s="113">
        <v>60.45614335934151</v>
      </c>
      <c r="F42" s="115">
        <v>7051</v>
      </c>
      <c r="G42" s="114">
        <v>7935</v>
      </c>
      <c r="H42" s="114">
        <v>8035</v>
      </c>
      <c r="I42" s="114">
        <v>6424</v>
      </c>
      <c r="J42" s="140">
        <v>6935</v>
      </c>
      <c r="K42" s="114">
        <v>116</v>
      </c>
      <c r="L42" s="116">
        <v>1.6726748377793799</v>
      </c>
    </row>
    <row r="43" spans="1:12" s="110" customFormat="1" ht="15" customHeight="1" x14ac:dyDescent="0.2">
      <c r="A43" s="123"/>
      <c r="B43" s="124"/>
      <c r="C43" s="260" t="s">
        <v>107</v>
      </c>
      <c r="D43" s="261"/>
      <c r="E43" s="125">
        <v>39.54385664065849</v>
      </c>
      <c r="F43" s="143">
        <v>4612</v>
      </c>
      <c r="G43" s="144">
        <v>4951</v>
      </c>
      <c r="H43" s="144">
        <v>4961</v>
      </c>
      <c r="I43" s="144">
        <v>4136</v>
      </c>
      <c r="J43" s="145">
        <v>4533</v>
      </c>
      <c r="K43" s="144">
        <v>79</v>
      </c>
      <c r="L43" s="146">
        <v>1.742775204059122</v>
      </c>
    </row>
    <row r="44" spans="1:12" s="110" customFormat="1" ht="45.75" customHeight="1" x14ac:dyDescent="0.2">
      <c r="A44" s="604" t="s">
        <v>191</v>
      </c>
      <c r="B44" s="605"/>
      <c r="C44" s="605"/>
      <c r="D44" s="606"/>
      <c r="E44" s="113">
        <v>1.8862548953990033</v>
      </c>
      <c r="F44" s="115">
        <v>4171</v>
      </c>
      <c r="G44" s="114">
        <v>4209</v>
      </c>
      <c r="H44" s="114">
        <v>4243</v>
      </c>
      <c r="I44" s="114">
        <v>4165</v>
      </c>
      <c r="J44" s="140">
        <v>4276</v>
      </c>
      <c r="K44" s="114">
        <v>-105</v>
      </c>
      <c r="L44" s="116">
        <v>-2.4555659494855004</v>
      </c>
    </row>
    <row r="45" spans="1:12" s="110" customFormat="1" ht="15" customHeight="1" x14ac:dyDescent="0.2">
      <c r="A45" s="120"/>
      <c r="B45" s="119"/>
      <c r="C45" s="258" t="s">
        <v>106</v>
      </c>
      <c r="E45" s="113">
        <v>59.554063773675381</v>
      </c>
      <c r="F45" s="115">
        <v>2484</v>
      </c>
      <c r="G45" s="114">
        <v>2519</v>
      </c>
      <c r="H45" s="114">
        <v>2539</v>
      </c>
      <c r="I45" s="114">
        <v>2499</v>
      </c>
      <c r="J45" s="140">
        <v>2572</v>
      </c>
      <c r="K45" s="114">
        <v>-88</v>
      </c>
      <c r="L45" s="116">
        <v>-3.421461897356143</v>
      </c>
    </row>
    <row r="46" spans="1:12" s="110" customFormat="1" ht="15" customHeight="1" x14ac:dyDescent="0.2">
      <c r="A46" s="123"/>
      <c r="B46" s="124"/>
      <c r="C46" s="260" t="s">
        <v>107</v>
      </c>
      <c r="D46" s="261"/>
      <c r="E46" s="125">
        <v>40.445936226324619</v>
      </c>
      <c r="F46" s="143">
        <v>1687</v>
      </c>
      <c r="G46" s="144">
        <v>1690</v>
      </c>
      <c r="H46" s="144">
        <v>1704</v>
      </c>
      <c r="I46" s="144">
        <v>1666</v>
      </c>
      <c r="J46" s="145">
        <v>1704</v>
      </c>
      <c r="K46" s="144">
        <v>-17</v>
      </c>
      <c r="L46" s="146">
        <v>-0.99765258215962438</v>
      </c>
    </row>
    <row r="47" spans="1:12" s="110" customFormat="1" ht="39" customHeight="1" x14ac:dyDescent="0.2">
      <c r="A47" s="604" t="s">
        <v>519</v>
      </c>
      <c r="B47" s="607"/>
      <c r="C47" s="607"/>
      <c r="D47" s="608"/>
      <c r="E47" s="113">
        <v>0.15240179806987872</v>
      </c>
      <c r="F47" s="115">
        <v>337</v>
      </c>
      <c r="G47" s="114">
        <v>357</v>
      </c>
      <c r="H47" s="114">
        <v>318</v>
      </c>
      <c r="I47" s="114">
        <v>322</v>
      </c>
      <c r="J47" s="140">
        <v>357</v>
      </c>
      <c r="K47" s="114">
        <v>-20</v>
      </c>
      <c r="L47" s="116">
        <v>-5.6022408963585431</v>
      </c>
    </row>
    <row r="48" spans="1:12" s="110" customFormat="1" ht="15" customHeight="1" x14ac:dyDescent="0.2">
      <c r="A48" s="120"/>
      <c r="B48" s="119"/>
      <c r="C48" s="258" t="s">
        <v>106</v>
      </c>
      <c r="E48" s="113">
        <v>33.82789317507418</v>
      </c>
      <c r="F48" s="115">
        <v>114</v>
      </c>
      <c r="G48" s="114">
        <v>116</v>
      </c>
      <c r="H48" s="114">
        <v>112</v>
      </c>
      <c r="I48" s="114">
        <v>114</v>
      </c>
      <c r="J48" s="140">
        <v>128</v>
      </c>
      <c r="K48" s="114">
        <v>-14</v>
      </c>
      <c r="L48" s="116">
        <v>-10.9375</v>
      </c>
    </row>
    <row r="49" spans="1:12" s="110" customFormat="1" ht="15" customHeight="1" x14ac:dyDescent="0.2">
      <c r="A49" s="123"/>
      <c r="B49" s="124"/>
      <c r="C49" s="260" t="s">
        <v>107</v>
      </c>
      <c r="D49" s="261"/>
      <c r="E49" s="125">
        <v>66.17210682492582</v>
      </c>
      <c r="F49" s="143">
        <v>223</v>
      </c>
      <c r="G49" s="144">
        <v>241</v>
      </c>
      <c r="H49" s="144">
        <v>206</v>
      </c>
      <c r="I49" s="144">
        <v>208</v>
      </c>
      <c r="J49" s="145">
        <v>229</v>
      </c>
      <c r="K49" s="144">
        <v>-6</v>
      </c>
      <c r="L49" s="146">
        <v>-2.6200873362445414</v>
      </c>
    </row>
    <row r="50" spans="1:12" s="110" customFormat="1" ht="24.95" customHeight="1" x14ac:dyDescent="0.2">
      <c r="A50" s="609" t="s">
        <v>192</v>
      </c>
      <c r="B50" s="610"/>
      <c r="C50" s="610"/>
      <c r="D50" s="611"/>
      <c r="E50" s="262">
        <v>14.106437053987319</v>
      </c>
      <c r="F50" s="263">
        <v>31193</v>
      </c>
      <c r="G50" s="264">
        <v>32506</v>
      </c>
      <c r="H50" s="264">
        <v>33031</v>
      </c>
      <c r="I50" s="264">
        <v>30687</v>
      </c>
      <c r="J50" s="265">
        <v>30735</v>
      </c>
      <c r="K50" s="263">
        <v>458</v>
      </c>
      <c r="L50" s="266">
        <v>1.4901578005531153</v>
      </c>
    </row>
    <row r="51" spans="1:12" s="110" customFormat="1" ht="15" customHeight="1" x14ac:dyDescent="0.2">
      <c r="A51" s="120"/>
      <c r="B51" s="119"/>
      <c r="C51" s="258" t="s">
        <v>106</v>
      </c>
      <c r="E51" s="113">
        <v>59.721732439970509</v>
      </c>
      <c r="F51" s="115">
        <v>18629</v>
      </c>
      <c r="G51" s="114">
        <v>19355</v>
      </c>
      <c r="H51" s="114">
        <v>19923</v>
      </c>
      <c r="I51" s="114">
        <v>18460</v>
      </c>
      <c r="J51" s="140">
        <v>18438</v>
      </c>
      <c r="K51" s="114">
        <v>191</v>
      </c>
      <c r="L51" s="116">
        <v>1.0359041110749538</v>
      </c>
    </row>
    <row r="52" spans="1:12" s="110" customFormat="1" ht="15" customHeight="1" x14ac:dyDescent="0.2">
      <c r="A52" s="120"/>
      <c r="B52" s="119"/>
      <c r="C52" s="258" t="s">
        <v>107</v>
      </c>
      <c r="E52" s="113">
        <v>40.278267560029491</v>
      </c>
      <c r="F52" s="115">
        <v>12564</v>
      </c>
      <c r="G52" s="114">
        <v>13151</v>
      </c>
      <c r="H52" s="114">
        <v>13108</v>
      </c>
      <c r="I52" s="114">
        <v>12227</v>
      </c>
      <c r="J52" s="140">
        <v>12297</v>
      </c>
      <c r="K52" s="114">
        <v>267</v>
      </c>
      <c r="L52" s="116">
        <v>2.1712612832398146</v>
      </c>
    </row>
    <row r="53" spans="1:12" s="110" customFormat="1" ht="15" customHeight="1" x14ac:dyDescent="0.2">
      <c r="A53" s="120"/>
      <c r="B53" s="119"/>
      <c r="C53" s="258" t="s">
        <v>187</v>
      </c>
      <c r="D53" s="110" t="s">
        <v>193</v>
      </c>
      <c r="E53" s="113">
        <v>26.361683711089025</v>
      </c>
      <c r="F53" s="115">
        <v>8223</v>
      </c>
      <c r="G53" s="114">
        <v>9536</v>
      </c>
      <c r="H53" s="114">
        <v>9602</v>
      </c>
      <c r="I53" s="114">
        <v>7405</v>
      </c>
      <c r="J53" s="140">
        <v>7947</v>
      </c>
      <c r="K53" s="114">
        <v>276</v>
      </c>
      <c r="L53" s="116">
        <v>3.4730086825217064</v>
      </c>
    </row>
    <row r="54" spans="1:12" s="110" customFormat="1" ht="15" customHeight="1" x14ac:dyDescent="0.2">
      <c r="A54" s="120"/>
      <c r="B54" s="119"/>
      <c r="D54" s="267" t="s">
        <v>194</v>
      </c>
      <c r="E54" s="113">
        <v>62.410312538003161</v>
      </c>
      <c r="F54" s="115">
        <v>5132</v>
      </c>
      <c r="G54" s="114">
        <v>5904</v>
      </c>
      <c r="H54" s="114">
        <v>6056</v>
      </c>
      <c r="I54" s="114">
        <v>4644</v>
      </c>
      <c r="J54" s="140">
        <v>4915</v>
      </c>
      <c r="K54" s="114">
        <v>217</v>
      </c>
      <c r="L54" s="116">
        <v>4.4150559511698884</v>
      </c>
    </row>
    <row r="55" spans="1:12" s="110" customFormat="1" ht="15" customHeight="1" x14ac:dyDescent="0.2">
      <c r="A55" s="120"/>
      <c r="B55" s="119"/>
      <c r="D55" s="267" t="s">
        <v>195</v>
      </c>
      <c r="E55" s="113">
        <v>37.589687461996839</v>
      </c>
      <c r="F55" s="115">
        <v>3091</v>
      </c>
      <c r="G55" s="114">
        <v>3632</v>
      </c>
      <c r="H55" s="114">
        <v>3546</v>
      </c>
      <c r="I55" s="114">
        <v>2761</v>
      </c>
      <c r="J55" s="140">
        <v>3032</v>
      </c>
      <c r="K55" s="114">
        <v>59</v>
      </c>
      <c r="L55" s="116">
        <v>1.945910290237467</v>
      </c>
    </row>
    <row r="56" spans="1:12" s="110" customFormat="1" ht="15" customHeight="1" x14ac:dyDescent="0.2">
      <c r="A56" s="120"/>
      <c r="B56" s="119" t="s">
        <v>196</v>
      </c>
      <c r="C56" s="258"/>
      <c r="E56" s="113">
        <v>65.715022204534975</v>
      </c>
      <c r="F56" s="115">
        <v>145313</v>
      </c>
      <c r="G56" s="114">
        <v>144378</v>
      </c>
      <c r="H56" s="114">
        <v>145716</v>
      </c>
      <c r="I56" s="114">
        <v>144787</v>
      </c>
      <c r="J56" s="140">
        <v>144550</v>
      </c>
      <c r="K56" s="114">
        <v>763</v>
      </c>
      <c r="L56" s="116">
        <v>0.52784503631961255</v>
      </c>
    </row>
    <row r="57" spans="1:12" s="110" customFormat="1" ht="15" customHeight="1" x14ac:dyDescent="0.2">
      <c r="A57" s="120"/>
      <c r="B57" s="119"/>
      <c r="C57" s="258" t="s">
        <v>106</v>
      </c>
      <c r="E57" s="113">
        <v>53.446009648138848</v>
      </c>
      <c r="F57" s="115">
        <v>77664</v>
      </c>
      <c r="G57" s="114">
        <v>77268</v>
      </c>
      <c r="H57" s="114">
        <v>78420</v>
      </c>
      <c r="I57" s="114">
        <v>78045</v>
      </c>
      <c r="J57" s="140">
        <v>77886</v>
      </c>
      <c r="K57" s="114">
        <v>-222</v>
      </c>
      <c r="L57" s="116">
        <v>-0.28503196980201834</v>
      </c>
    </row>
    <row r="58" spans="1:12" s="110" customFormat="1" ht="15" customHeight="1" x14ac:dyDescent="0.2">
      <c r="A58" s="120"/>
      <c r="B58" s="119"/>
      <c r="C58" s="258" t="s">
        <v>107</v>
      </c>
      <c r="E58" s="113">
        <v>46.553990351861152</v>
      </c>
      <c r="F58" s="115">
        <v>67649</v>
      </c>
      <c r="G58" s="114">
        <v>67110</v>
      </c>
      <c r="H58" s="114">
        <v>67296</v>
      </c>
      <c r="I58" s="114">
        <v>66742</v>
      </c>
      <c r="J58" s="140">
        <v>66664</v>
      </c>
      <c r="K58" s="114">
        <v>985</v>
      </c>
      <c r="L58" s="116">
        <v>1.4775591023640946</v>
      </c>
    </row>
    <row r="59" spans="1:12" s="110" customFormat="1" ht="15" customHeight="1" x14ac:dyDescent="0.2">
      <c r="A59" s="120"/>
      <c r="B59" s="119"/>
      <c r="C59" s="258" t="s">
        <v>105</v>
      </c>
      <c r="D59" s="110" t="s">
        <v>197</v>
      </c>
      <c r="E59" s="113">
        <v>92.639337154968928</v>
      </c>
      <c r="F59" s="115">
        <v>134617</v>
      </c>
      <c r="G59" s="114">
        <v>133778</v>
      </c>
      <c r="H59" s="114">
        <v>135054</v>
      </c>
      <c r="I59" s="114">
        <v>134214</v>
      </c>
      <c r="J59" s="140">
        <v>134102</v>
      </c>
      <c r="K59" s="114">
        <v>515</v>
      </c>
      <c r="L59" s="116">
        <v>0.38403603227394073</v>
      </c>
    </row>
    <row r="60" spans="1:12" s="110" customFormat="1" ht="15" customHeight="1" x14ac:dyDescent="0.2">
      <c r="A60" s="120"/>
      <c r="B60" s="119"/>
      <c r="C60" s="258"/>
      <c r="D60" s="267" t="s">
        <v>198</v>
      </c>
      <c r="E60" s="113">
        <v>51.570752579540475</v>
      </c>
      <c r="F60" s="115">
        <v>69423</v>
      </c>
      <c r="G60" s="114">
        <v>69070</v>
      </c>
      <c r="H60" s="114">
        <v>70173</v>
      </c>
      <c r="I60" s="114">
        <v>69856</v>
      </c>
      <c r="J60" s="140">
        <v>69792</v>
      </c>
      <c r="K60" s="114">
        <v>-369</v>
      </c>
      <c r="L60" s="116">
        <v>-0.52871389270976621</v>
      </c>
    </row>
    <row r="61" spans="1:12" s="110" customFormat="1" ht="15" customHeight="1" x14ac:dyDescent="0.2">
      <c r="A61" s="120"/>
      <c r="B61" s="119"/>
      <c r="C61" s="258"/>
      <c r="D61" s="267" t="s">
        <v>199</v>
      </c>
      <c r="E61" s="113">
        <v>48.429247420459525</v>
      </c>
      <c r="F61" s="115">
        <v>65194</v>
      </c>
      <c r="G61" s="114">
        <v>64708</v>
      </c>
      <c r="H61" s="114">
        <v>64881</v>
      </c>
      <c r="I61" s="114">
        <v>64358</v>
      </c>
      <c r="J61" s="140">
        <v>64310</v>
      </c>
      <c r="K61" s="114">
        <v>884</v>
      </c>
      <c r="L61" s="116">
        <v>1.3745918208676722</v>
      </c>
    </row>
    <row r="62" spans="1:12" s="110" customFormat="1" ht="15" customHeight="1" x14ac:dyDescent="0.2">
      <c r="A62" s="120"/>
      <c r="B62" s="119"/>
      <c r="C62" s="258"/>
      <c r="D62" s="258" t="s">
        <v>200</v>
      </c>
      <c r="E62" s="113">
        <v>7.3606628450310705</v>
      </c>
      <c r="F62" s="115">
        <v>10696</v>
      </c>
      <c r="G62" s="114">
        <v>10600</v>
      </c>
      <c r="H62" s="114">
        <v>10662</v>
      </c>
      <c r="I62" s="114">
        <v>10573</v>
      </c>
      <c r="J62" s="140">
        <v>10448</v>
      </c>
      <c r="K62" s="114">
        <v>248</v>
      </c>
      <c r="L62" s="116">
        <v>2.3736600306278715</v>
      </c>
    </row>
    <row r="63" spans="1:12" s="110" customFormat="1" ht="15" customHeight="1" x14ac:dyDescent="0.2">
      <c r="A63" s="120"/>
      <c r="B63" s="119"/>
      <c r="C63" s="258"/>
      <c r="D63" s="267" t="s">
        <v>198</v>
      </c>
      <c r="E63" s="113">
        <v>77.047494390426323</v>
      </c>
      <c r="F63" s="115">
        <v>8241</v>
      </c>
      <c r="G63" s="114">
        <v>8198</v>
      </c>
      <c r="H63" s="114">
        <v>8247</v>
      </c>
      <c r="I63" s="114">
        <v>8189</v>
      </c>
      <c r="J63" s="140">
        <v>8094</v>
      </c>
      <c r="K63" s="114">
        <v>147</v>
      </c>
      <c r="L63" s="116">
        <v>1.8161601186063752</v>
      </c>
    </row>
    <row r="64" spans="1:12" s="110" customFormat="1" ht="15" customHeight="1" x14ac:dyDescent="0.2">
      <c r="A64" s="120"/>
      <c r="B64" s="119"/>
      <c r="C64" s="258"/>
      <c r="D64" s="267" t="s">
        <v>199</v>
      </c>
      <c r="E64" s="113">
        <v>22.952505609573674</v>
      </c>
      <c r="F64" s="115">
        <v>2455</v>
      </c>
      <c r="G64" s="114">
        <v>2402</v>
      </c>
      <c r="H64" s="114">
        <v>2415</v>
      </c>
      <c r="I64" s="114">
        <v>2384</v>
      </c>
      <c r="J64" s="140">
        <v>2354</v>
      </c>
      <c r="K64" s="114">
        <v>101</v>
      </c>
      <c r="L64" s="116">
        <v>4.2905692438402721</v>
      </c>
    </row>
    <row r="65" spans="1:12" s="110" customFormat="1" ht="15" customHeight="1" x14ac:dyDescent="0.2">
      <c r="A65" s="120"/>
      <c r="B65" s="119" t="s">
        <v>201</v>
      </c>
      <c r="C65" s="258"/>
      <c r="E65" s="113">
        <v>10.742743955934625</v>
      </c>
      <c r="F65" s="115">
        <v>23755</v>
      </c>
      <c r="G65" s="114">
        <v>23581</v>
      </c>
      <c r="H65" s="114">
        <v>23409</v>
      </c>
      <c r="I65" s="114">
        <v>23200</v>
      </c>
      <c r="J65" s="140">
        <v>22977</v>
      </c>
      <c r="K65" s="114">
        <v>778</v>
      </c>
      <c r="L65" s="116">
        <v>3.3859946903425162</v>
      </c>
    </row>
    <row r="66" spans="1:12" s="110" customFormat="1" ht="15" customHeight="1" x14ac:dyDescent="0.2">
      <c r="A66" s="120"/>
      <c r="B66" s="119"/>
      <c r="C66" s="258" t="s">
        <v>106</v>
      </c>
      <c r="E66" s="113">
        <v>57.419490633550829</v>
      </c>
      <c r="F66" s="115">
        <v>13640</v>
      </c>
      <c r="G66" s="114">
        <v>13581</v>
      </c>
      <c r="H66" s="114">
        <v>13530</v>
      </c>
      <c r="I66" s="114">
        <v>13446</v>
      </c>
      <c r="J66" s="140">
        <v>13381</v>
      </c>
      <c r="K66" s="114">
        <v>259</v>
      </c>
      <c r="L66" s="116">
        <v>1.9355803004259771</v>
      </c>
    </row>
    <row r="67" spans="1:12" s="110" customFormat="1" ht="15" customHeight="1" x14ac:dyDescent="0.2">
      <c r="A67" s="120"/>
      <c r="B67" s="119"/>
      <c r="C67" s="258" t="s">
        <v>107</v>
      </c>
      <c r="E67" s="113">
        <v>42.580509366449171</v>
      </c>
      <c r="F67" s="115">
        <v>10115</v>
      </c>
      <c r="G67" s="114">
        <v>10000</v>
      </c>
      <c r="H67" s="114">
        <v>9879</v>
      </c>
      <c r="I67" s="114">
        <v>9754</v>
      </c>
      <c r="J67" s="140">
        <v>9596</v>
      </c>
      <c r="K67" s="114">
        <v>519</v>
      </c>
      <c r="L67" s="116">
        <v>5.4085035431429764</v>
      </c>
    </row>
    <row r="68" spans="1:12" s="110" customFormat="1" ht="15" customHeight="1" x14ac:dyDescent="0.2">
      <c r="A68" s="120"/>
      <c r="B68" s="119"/>
      <c r="C68" s="258" t="s">
        <v>105</v>
      </c>
      <c r="D68" s="110" t="s">
        <v>202</v>
      </c>
      <c r="E68" s="113">
        <v>20.517785729320142</v>
      </c>
      <c r="F68" s="115">
        <v>4874</v>
      </c>
      <c r="G68" s="114">
        <v>4780</v>
      </c>
      <c r="H68" s="114">
        <v>4666</v>
      </c>
      <c r="I68" s="114">
        <v>4504</v>
      </c>
      <c r="J68" s="140">
        <v>4361</v>
      </c>
      <c r="K68" s="114">
        <v>513</v>
      </c>
      <c r="L68" s="116">
        <v>11.76335702820454</v>
      </c>
    </row>
    <row r="69" spans="1:12" s="110" customFormat="1" ht="15" customHeight="1" x14ac:dyDescent="0.2">
      <c r="A69" s="120"/>
      <c r="B69" s="119"/>
      <c r="C69" s="258"/>
      <c r="D69" s="267" t="s">
        <v>198</v>
      </c>
      <c r="E69" s="113">
        <v>53.077554370127203</v>
      </c>
      <c r="F69" s="115">
        <v>2587</v>
      </c>
      <c r="G69" s="114">
        <v>2548</v>
      </c>
      <c r="H69" s="114">
        <v>2510</v>
      </c>
      <c r="I69" s="114">
        <v>2443</v>
      </c>
      <c r="J69" s="140">
        <v>2375</v>
      </c>
      <c r="K69" s="114">
        <v>212</v>
      </c>
      <c r="L69" s="116">
        <v>8.9263157894736835</v>
      </c>
    </row>
    <row r="70" spans="1:12" s="110" customFormat="1" ht="15" customHeight="1" x14ac:dyDescent="0.2">
      <c r="A70" s="120"/>
      <c r="B70" s="119"/>
      <c r="C70" s="258"/>
      <c r="D70" s="267" t="s">
        <v>199</v>
      </c>
      <c r="E70" s="113">
        <v>46.922445629872797</v>
      </c>
      <c r="F70" s="115">
        <v>2287</v>
      </c>
      <c r="G70" s="114">
        <v>2232</v>
      </c>
      <c r="H70" s="114">
        <v>2156</v>
      </c>
      <c r="I70" s="114">
        <v>2061</v>
      </c>
      <c r="J70" s="140">
        <v>1986</v>
      </c>
      <c r="K70" s="114">
        <v>301</v>
      </c>
      <c r="L70" s="116">
        <v>15.156092648539779</v>
      </c>
    </row>
    <row r="71" spans="1:12" s="110" customFormat="1" ht="15" customHeight="1" x14ac:dyDescent="0.2">
      <c r="A71" s="120"/>
      <c r="B71" s="119"/>
      <c r="C71" s="258"/>
      <c r="D71" s="110" t="s">
        <v>203</v>
      </c>
      <c r="E71" s="113">
        <v>73.399284361187114</v>
      </c>
      <c r="F71" s="115">
        <v>17436</v>
      </c>
      <c r="G71" s="114">
        <v>17375</v>
      </c>
      <c r="H71" s="114">
        <v>17317</v>
      </c>
      <c r="I71" s="114">
        <v>17280</v>
      </c>
      <c r="J71" s="140">
        <v>17200</v>
      </c>
      <c r="K71" s="114">
        <v>236</v>
      </c>
      <c r="L71" s="116">
        <v>1.3720930232558139</v>
      </c>
    </row>
    <row r="72" spans="1:12" s="110" customFormat="1" ht="15" customHeight="1" x14ac:dyDescent="0.2">
      <c r="A72" s="120"/>
      <c r="B72" s="119"/>
      <c r="C72" s="258"/>
      <c r="D72" s="267" t="s">
        <v>198</v>
      </c>
      <c r="E72" s="113">
        <v>58.098187657719663</v>
      </c>
      <c r="F72" s="115">
        <v>10130</v>
      </c>
      <c r="G72" s="114">
        <v>10126</v>
      </c>
      <c r="H72" s="114">
        <v>10115</v>
      </c>
      <c r="I72" s="114">
        <v>10104</v>
      </c>
      <c r="J72" s="140">
        <v>10107</v>
      </c>
      <c r="K72" s="114">
        <v>23</v>
      </c>
      <c r="L72" s="116">
        <v>0.22756505392302365</v>
      </c>
    </row>
    <row r="73" spans="1:12" s="110" customFormat="1" ht="15" customHeight="1" x14ac:dyDescent="0.2">
      <c r="A73" s="120"/>
      <c r="B73" s="119"/>
      <c r="C73" s="258"/>
      <c r="D73" s="267" t="s">
        <v>199</v>
      </c>
      <c r="E73" s="113">
        <v>41.901812342280337</v>
      </c>
      <c r="F73" s="115">
        <v>7306</v>
      </c>
      <c r="G73" s="114">
        <v>7249</v>
      </c>
      <c r="H73" s="114">
        <v>7202</v>
      </c>
      <c r="I73" s="114">
        <v>7176</v>
      </c>
      <c r="J73" s="140">
        <v>7093</v>
      </c>
      <c r="K73" s="114">
        <v>213</v>
      </c>
      <c r="L73" s="116">
        <v>3.0029606654448049</v>
      </c>
    </row>
    <row r="74" spans="1:12" s="110" customFormat="1" ht="15" customHeight="1" x14ac:dyDescent="0.2">
      <c r="A74" s="120"/>
      <c r="B74" s="119"/>
      <c r="C74" s="258"/>
      <c r="D74" s="110" t="s">
        <v>204</v>
      </c>
      <c r="E74" s="113">
        <v>6.082929909492738</v>
      </c>
      <c r="F74" s="115">
        <v>1445</v>
      </c>
      <c r="G74" s="114">
        <v>1426</v>
      </c>
      <c r="H74" s="114">
        <v>1426</v>
      </c>
      <c r="I74" s="114">
        <v>1416</v>
      </c>
      <c r="J74" s="140">
        <v>1416</v>
      </c>
      <c r="K74" s="114">
        <v>29</v>
      </c>
      <c r="L74" s="116">
        <v>2.0480225988700567</v>
      </c>
    </row>
    <row r="75" spans="1:12" s="110" customFormat="1" ht="15" customHeight="1" x14ac:dyDescent="0.2">
      <c r="A75" s="120"/>
      <c r="B75" s="119"/>
      <c r="C75" s="258"/>
      <c r="D75" s="267" t="s">
        <v>198</v>
      </c>
      <c r="E75" s="113">
        <v>63.87543252595156</v>
      </c>
      <c r="F75" s="115">
        <v>923</v>
      </c>
      <c r="G75" s="114">
        <v>907</v>
      </c>
      <c r="H75" s="114">
        <v>905</v>
      </c>
      <c r="I75" s="114">
        <v>899</v>
      </c>
      <c r="J75" s="140">
        <v>899</v>
      </c>
      <c r="K75" s="114">
        <v>24</v>
      </c>
      <c r="L75" s="116">
        <v>2.6696329254727473</v>
      </c>
    </row>
    <row r="76" spans="1:12" s="110" customFormat="1" ht="15" customHeight="1" x14ac:dyDescent="0.2">
      <c r="A76" s="120"/>
      <c r="B76" s="119"/>
      <c r="C76" s="258"/>
      <c r="D76" s="267" t="s">
        <v>199</v>
      </c>
      <c r="E76" s="113">
        <v>36.12456747404844</v>
      </c>
      <c r="F76" s="115">
        <v>522</v>
      </c>
      <c r="G76" s="114">
        <v>519</v>
      </c>
      <c r="H76" s="114">
        <v>521</v>
      </c>
      <c r="I76" s="114">
        <v>517</v>
      </c>
      <c r="J76" s="140">
        <v>517</v>
      </c>
      <c r="K76" s="114">
        <v>5</v>
      </c>
      <c r="L76" s="116">
        <v>0.96711798839458418</v>
      </c>
    </row>
    <row r="77" spans="1:12" s="110" customFormat="1" ht="15" customHeight="1" x14ac:dyDescent="0.2">
      <c r="A77" s="534"/>
      <c r="B77" s="119" t="s">
        <v>205</v>
      </c>
      <c r="C77" s="268"/>
      <c r="D77" s="182"/>
      <c r="E77" s="113">
        <v>9.4357967855430847</v>
      </c>
      <c r="F77" s="115">
        <v>20865</v>
      </c>
      <c r="G77" s="114">
        <v>21097</v>
      </c>
      <c r="H77" s="114">
        <v>21570</v>
      </c>
      <c r="I77" s="114">
        <v>21191</v>
      </c>
      <c r="J77" s="140">
        <v>21467</v>
      </c>
      <c r="K77" s="114">
        <v>-602</v>
      </c>
      <c r="L77" s="116">
        <v>-2.8043042809894256</v>
      </c>
    </row>
    <row r="78" spans="1:12" s="110" customFormat="1" ht="15" customHeight="1" x14ac:dyDescent="0.2">
      <c r="A78" s="120"/>
      <c r="B78" s="119"/>
      <c r="C78" s="268" t="s">
        <v>106</v>
      </c>
      <c r="D78" s="182"/>
      <c r="E78" s="113">
        <v>60.464893362089626</v>
      </c>
      <c r="F78" s="115">
        <v>12616</v>
      </c>
      <c r="G78" s="114">
        <v>12721</v>
      </c>
      <c r="H78" s="114">
        <v>13110</v>
      </c>
      <c r="I78" s="114">
        <v>12817</v>
      </c>
      <c r="J78" s="140">
        <v>12961</v>
      </c>
      <c r="K78" s="114">
        <v>-345</v>
      </c>
      <c r="L78" s="116">
        <v>-2.6618316487925315</v>
      </c>
    </row>
    <row r="79" spans="1:12" s="110" customFormat="1" ht="15" customHeight="1" x14ac:dyDescent="0.2">
      <c r="A79" s="123"/>
      <c r="B79" s="124"/>
      <c r="C79" s="260" t="s">
        <v>107</v>
      </c>
      <c r="D79" s="261"/>
      <c r="E79" s="125">
        <v>39.535106637910374</v>
      </c>
      <c r="F79" s="143">
        <v>8249</v>
      </c>
      <c r="G79" s="144">
        <v>8376</v>
      </c>
      <c r="H79" s="144">
        <v>8460</v>
      </c>
      <c r="I79" s="144">
        <v>8374</v>
      </c>
      <c r="J79" s="145">
        <v>8506</v>
      </c>
      <c r="K79" s="144">
        <v>-257</v>
      </c>
      <c r="L79" s="146">
        <v>-3.0213966611803431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221126</v>
      </c>
      <c r="E11" s="114">
        <v>221562</v>
      </c>
      <c r="F11" s="114">
        <v>223726</v>
      </c>
      <c r="G11" s="114">
        <v>219865</v>
      </c>
      <c r="H11" s="140">
        <v>219729</v>
      </c>
      <c r="I11" s="115">
        <v>1397</v>
      </c>
      <c r="J11" s="116">
        <v>0.63578316926759781</v>
      </c>
    </row>
    <row r="12" spans="1:15" s="110" customFormat="1" ht="24.95" customHeight="1" x14ac:dyDescent="0.2">
      <c r="A12" s="193" t="s">
        <v>132</v>
      </c>
      <c r="B12" s="194" t="s">
        <v>133</v>
      </c>
      <c r="C12" s="113">
        <v>1.085806282391035</v>
      </c>
      <c r="D12" s="115">
        <v>2401</v>
      </c>
      <c r="E12" s="114">
        <v>2278</v>
      </c>
      <c r="F12" s="114">
        <v>2540</v>
      </c>
      <c r="G12" s="114">
        <v>2425</v>
      </c>
      <c r="H12" s="140">
        <v>2445</v>
      </c>
      <c r="I12" s="115">
        <v>-44</v>
      </c>
      <c r="J12" s="116">
        <v>-1.7995910020449897</v>
      </c>
    </row>
    <row r="13" spans="1:15" s="110" customFormat="1" ht="24.95" customHeight="1" x14ac:dyDescent="0.2">
      <c r="A13" s="193" t="s">
        <v>134</v>
      </c>
      <c r="B13" s="199" t="s">
        <v>214</v>
      </c>
      <c r="C13" s="113">
        <v>1.5864258386621202</v>
      </c>
      <c r="D13" s="115">
        <v>3508</v>
      </c>
      <c r="E13" s="114">
        <v>3516</v>
      </c>
      <c r="F13" s="114">
        <v>3490</v>
      </c>
      <c r="G13" s="114">
        <v>3414</v>
      </c>
      <c r="H13" s="140">
        <v>3357</v>
      </c>
      <c r="I13" s="115">
        <v>151</v>
      </c>
      <c r="J13" s="116">
        <v>4.4980637473935063</v>
      </c>
    </row>
    <row r="14" spans="1:15" s="287" customFormat="1" ht="24" customHeight="1" x14ac:dyDescent="0.2">
      <c r="A14" s="193" t="s">
        <v>215</v>
      </c>
      <c r="B14" s="199" t="s">
        <v>137</v>
      </c>
      <c r="C14" s="113">
        <v>32.521277461718661</v>
      </c>
      <c r="D14" s="115">
        <v>71913</v>
      </c>
      <c r="E14" s="114">
        <v>72326</v>
      </c>
      <c r="F14" s="114">
        <v>73356</v>
      </c>
      <c r="G14" s="114">
        <v>72471</v>
      </c>
      <c r="H14" s="140">
        <v>72644</v>
      </c>
      <c r="I14" s="115">
        <v>-731</v>
      </c>
      <c r="J14" s="116">
        <v>-1.0062771873795495</v>
      </c>
      <c r="K14" s="110"/>
      <c r="L14" s="110"/>
      <c r="M14" s="110"/>
      <c r="N14" s="110"/>
      <c r="O14" s="110"/>
    </row>
    <row r="15" spans="1:15" s="110" customFormat="1" ht="24.75" customHeight="1" x14ac:dyDescent="0.2">
      <c r="A15" s="193" t="s">
        <v>216</v>
      </c>
      <c r="B15" s="199" t="s">
        <v>217</v>
      </c>
      <c r="C15" s="113">
        <v>4.2324285701364834</v>
      </c>
      <c r="D15" s="115">
        <v>9359</v>
      </c>
      <c r="E15" s="114">
        <v>9453</v>
      </c>
      <c r="F15" s="114">
        <v>9763</v>
      </c>
      <c r="G15" s="114">
        <v>9573</v>
      </c>
      <c r="H15" s="140">
        <v>9571</v>
      </c>
      <c r="I15" s="115">
        <v>-212</v>
      </c>
      <c r="J15" s="116">
        <v>-2.2150245533382091</v>
      </c>
    </row>
    <row r="16" spans="1:15" s="287" customFormat="1" ht="24.95" customHeight="1" x14ac:dyDescent="0.2">
      <c r="A16" s="193" t="s">
        <v>218</v>
      </c>
      <c r="B16" s="199" t="s">
        <v>141</v>
      </c>
      <c r="C16" s="113">
        <v>22.108209798938162</v>
      </c>
      <c r="D16" s="115">
        <v>48887</v>
      </c>
      <c r="E16" s="114">
        <v>49227</v>
      </c>
      <c r="F16" s="114">
        <v>49742</v>
      </c>
      <c r="G16" s="114">
        <v>49268</v>
      </c>
      <c r="H16" s="140">
        <v>49429</v>
      </c>
      <c r="I16" s="115">
        <v>-542</v>
      </c>
      <c r="J16" s="116">
        <v>-1.0965222844888629</v>
      </c>
      <c r="K16" s="110"/>
      <c r="L16" s="110"/>
      <c r="M16" s="110"/>
      <c r="N16" s="110"/>
      <c r="O16" s="110"/>
    </row>
    <row r="17" spans="1:15" s="110" customFormat="1" ht="24.95" customHeight="1" x14ac:dyDescent="0.2">
      <c r="A17" s="193" t="s">
        <v>219</v>
      </c>
      <c r="B17" s="199" t="s">
        <v>220</v>
      </c>
      <c r="C17" s="113">
        <v>6.1806390926440127</v>
      </c>
      <c r="D17" s="115">
        <v>13667</v>
      </c>
      <c r="E17" s="114">
        <v>13646</v>
      </c>
      <c r="F17" s="114">
        <v>13851</v>
      </c>
      <c r="G17" s="114">
        <v>13630</v>
      </c>
      <c r="H17" s="140">
        <v>13644</v>
      </c>
      <c r="I17" s="115">
        <v>23</v>
      </c>
      <c r="J17" s="116">
        <v>0.16857226619759602</v>
      </c>
    </row>
    <row r="18" spans="1:15" s="287" customFormat="1" ht="24.95" customHeight="1" x14ac:dyDescent="0.2">
      <c r="A18" s="201" t="s">
        <v>144</v>
      </c>
      <c r="B18" s="202" t="s">
        <v>145</v>
      </c>
      <c r="C18" s="113">
        <v>5.4955093476117689</v>
      </c>
      <c r="D18" s="115">
        <v>12152</v>
      </c>
      <c r="E18" s="114">
        <v>12211</v>
      </c>
      <c r="F18" s="114">
        <v>12447</v>
      </c>
      <c r="G18" s="114">
        <v>11994</v>
      </c>
      <c r="H18" s="140">
        <v>11792</v>
      </c>
      <c r="I18" s="115">
        <v>360</v>
      </c>
      <c r="J18" s="116">
        <v>3.0529172320217097</v>
      </c>
      <c r="K18" s="110"/>
      <c r="L18" s="110"/>
      <c r="M18" s="110"/>
      <c r="N18" s="110"/>
      <c r="O18" s="110"/>
    </row>
    <row r="19" spans="1:15" s="110" customFormat="1" ht="24.95" customHeight="1" x14ac:dyDescent="0.2">
      <c r="A19" s="193" t="s">
        <v>146</v>
      </c>
      <c r="B19" s="199" t="s">
        <v>147</v>
      </c>
      <c r="C19" s="113">
        <v>12.898980671653266</v>
      </c>
      <c r="D19" s="115">
        <v>28523</v>
      </c>
      <c r="E19" s="114">
        <v>28339</v>
      </c>
      <c r="F19" s="114">
        <v>28427</v>
      </c>
      <c r="G19" s="114">
        <v>27811</v>
      </c>
      <c r="H19" s="140">
        <v>27957</v>
      </c>
      <c r="I19" s="115">
        <v>566</v>
      </c>
      <c r="J19" s="116">
        <v>2.0245376828701218</v>
      </c>
    </row>
    <row r="20" spans="1:15" s="287" customFormat="1" ht="24.95" customHeight="1" x14ac:dyDescent="0.2">
      <c r="A20" s="193" t="s">
        <v>148</v>
      </c>
      <c r="B20" s="199" t="s">
        <v>149</v>
      </c>
      <c r="C20" s="113">
        <v>3.3166610891527908</v>
      </c>
      <c r="D20" s="115">
        <v>7334</v>
      </c>
      <c r="E20" s="114">
        <v>7323</v>
      </c>
      <c r="F20" s="114">
        <v>7618</v>
      </c>
      <c r="G20" s="114">
        <v>7490</v>
      </c>
      <c r="H20" s="140">
        <v>7483</v>
      </c>
      <c r="I20" s="115">
        <v>-149</v>
      </c>
      <c r="J20" s="116">
        <v>-1.9911800080181745</v>
      </c>
      <c r="K20" s="110"/>
      <c r="L20" s="110"/>
      <c r="M20" s="110"/>
      <c r="N20" s="110"/>
      <c r="O20" s="110"/>
    </row>
    <row r="21" spans="1:15" s="110" customFormat="1" ht="24.95" customHeight="1" x14ac:dyDescent="0.2">
      <c r="A21" s="201" t="s">
        <v>150</v>
      </c>
      <c r="B21" s="202" t="s">
        <v>151</v>
      </c>
      <c r="C21" s="113">
        <v>3.2868138527355444</v>
      </c>
      <c r="D21" s="115">
        <v>7268</v>
      </c>
      <c r="E21" s="114">
        <v>7343</v>
      </c>
      <c r="F21" s="114">
        <v>7349</v>
      </c>
      <c r="G21" s="114">
        <v>7223</v>
      </c>
      <c r="H21" s="140">
        <v>7310</v>
      </c>
      <c r="I21" s="115">
        <v>-42</v>
      </c>
      <c r="J21" s="116">
        <v>-0.57455540355677159</v>
      </c>
    </row>
    <row r="22" spans="1:15" s="110" customFormat="1" ht="24.95" customHeight="1" x14ac:dyDescent="0.2">
      <c r="A22" s="201" t="s">
        <v>152</v>
      </c>
      <c r="B22" s="199" t="s">
        <v>153</v>
      </c>
      <c r="C22" s="113">
        <v>0.84702839105306482</v>
      </c>
      <c r="D22" s="115">
        <v>1873</v>
      </c>
      <c r="E22" s="114">
        <v>1877</v>
      </c>
      <c r="F22" s="114">
        <v>1887</v>
      </c>
      <c r="G22" s="114">
        <v>1846</v>
      </c>
      <c r="H22" s="140">
        <v>1837</v>
      </c>
      <c r="I22" s="115">
        <v>36</v>
      </c>
      <c r="J22" s="116">
        <v>1.95971692977681</v>
      </c>
    </row>
    <row r="23" spans="1:15" s="110" customFormat="1" ht="24.95" customHeight="1" x14ac:dyDescent="0.2">
      <c r="A23" s="193" t="s">
        <v>154</v>
      </c>
      <c r="B23" s="199" t="s">
        <v>155</v>
      </c>
      <c r="C23" s="113">
        <v>1.7745538742617331</v>
      </c>
      <c r="D23" s="115">
        <v>3924</v>
      </c>
      <c r="E23" s="114">
        <v>3942</v>
      </c>
      <c r="F23" s="114">
        <v>3983</v>
      </c>
      <c r="G23" s="114">
        <v>3912</v>
      </c>
      <c r="H23" s="140">
        <v>3942</v>
      </c>
      <c r="I23" s="115">
        <v>-18</v>
      </c>
      <c r="J23" s="116">
        <v>-0.45662100456621002</v>
      </c>
    </row>
    <row r="24" spans="1:15" s="110" customFormat="1" ht="24.95" customHeight="1" x14ac:dyDescent="0.2">
      <c r="A24" s="193" t="s">
        <v>156</v>
      </c>
      <c r="B24" s="199" t="s">
        <v>221</v>
      </c>
      <c r="C24" s="113">
        <v>4.4033718332534395</v>
      </c>
      <c r="D24" s="115">
        <v>9737</v>
      </c>
      <c r="E24" s="114">
        <v>9740</v>
      </c>
      <c r="F24" s="114">
        <v>10373</v>
      </c>
      <c r="G24" s="114">
        <v>10112</v>
      </c>
      <c r="H24" s="140">
        <v>9983</v>
      </c>
      <c r="I24" s="115">
        <v>-246</v>
      </c>
      <c r="J24" s="116">
        <v>-2.464189121506561</v>
      </c>
    </row>
    <row r="25" spans="1:15" s="110" customFormat="1" ht="24.95" customHeight="1" x14ac:dyDescent="0.2">
      <c r="A25" s="193" t="s">
        <v>222</v>
      </c>
      <c r="B25" s="204" t="s">
        <v>159</v>
      </c>
      <c r="C25" s="113">
        <v>2.9720611777900383</v>
      </c>
      <c r="D25" s="115">
        <v>6572</v>
      </c>
      <c r="E25" s="114">
        <v>6494</v>
      </c>
      <c r="F25" s="114">
        <v>5971</v>
      </c>
      <c r="G25" s="114">
        <v>5904</v>
      </c>
      <c r="H25" s="140">
        <v>5815</v>
      </c>
      <c r="I25" s="115">
        <v>757</v>
      </c>
      <c r="J25" s="116">
        <v>13.018056749785039</v>
      </c>
    </row>
    <row r="26" spans="1:15" s="110" customFormat="1" ht="24.95" customHeight="1" x14ac:dyDescent="0.2">
      <c r="A26" s="201">
        <v>782.78300000000002</v>
      </c>
      <c r="B26" s="203" t="s">
        <v>160</v>
      </c>
      <c r="C26" s="113">
        <v>1.9283123648960321</v>
      </c>
      <c r="D26" s="115">
        <v>4264</v>
      </c>
      <c r="E26" s="114">
        <v>4559</v>
      </c>
      <c r="F26" s="114">
        <v>5093</v>
      </c>
      <c r="G26" s="114">
        <v>5113</v>
      </c>
      <c r="H26" s="140">
        <v>5034</v>
      </c>
      <c r="I26" s="115">
        <v>-770</v>
      </c>
      <c r="J26" s="116">
        <v>-15.295987286452126</v>
      </c>
    </row>
    <row r="27" spans="1:15" s="110" customFormat="1" ht="24.95" customHeight="1" x14ac:dyDescent="0.2">
      <c r="A27" s="193" t="s">
        <v>161</v>
      </c>
      <c r="B27" s="199" t="s">
        <v>223</v>
      </c>
      <c r="C27" s="113">
        <v>4.3174479708401545</v>
      </c>
      <c r="D27" s="115">
        <v>9547</v>
      </c>
      <c r="E27" s="114">
        <v>9564</v>
      </c>
      <c r="F27" s="114">
        <v>9513</v>
      </c>
      <c r="G27" s="114">
        <v>9363</v>
      </c>
      <c r="H27" s="140">
        <v>9319</v>
      </c>
      <c r="I27" s="115">
        <v>228</v>
      </c>
      <c r="J27" s="116">
        <v>2.4466144436098292</v>
      </c>
    </row>
    <row r="28" spans="1:15" s="110" customFormat="1" ht="24.95" customHeight="1" x14ac:dyDescent="0.2">
      <c r="A28" s="193" t="s">
        <v>163</v>
      </c>
      <c r="B28" s="199" t="s">
        <v>164</v>
      </c>
      <c r="C28" s="113">
        <v>3.3008330092345539</v>
      </c>
      <c r="D28" s="115">
        <v>7299</v>
      </c>
      <c r="E28" s="114">
        <v>7271</v>
      </c>
      <c r="F28" s="114">
        <v>7197</v>
      </c>
      <c r="G28" s="114">
        <v>6876</v>
      </c>
      <c r="H28" s="140">
        <v>6925</v>
      </c>
      <c r="I28" s="115">
        <v>374</v>
      </c>
      <c r="J28" s="116">
        <v>5.4007220216606502</v>
      </c>
    </row>
    <row r="29" spans="1:15" s="110" customFormat="1" ht="24.95" customHeight="1" x14ac:dyDescent="0.2">
      <c r="A29" s="193">
        <v>86</v>
      </c>
      <c r="B29" s="199" t="s">
        <v>165</v>
      </c>
      <c r="C29" s="113">
        <v>8.5010356086575083</v>
      </c>
      <c r="D29" s="115">
        <v>18798</v>
      </c>
      <c r="E29" s="114">
        <v>18829</v>
      </c>
      <c r="F29" s="114">
        <v>18579</v>
      </c>
      <c r="G29" s="114">
        <v>18351</v>
      </c>
      <c r="H29" s="140">
        <v>18338</v>
      </c>
      <c r="I29" s="115">
        <v>460</v>
      </c>
      <c r="J29" s="116">
        <v>2.5084523939360892</v>
      </c>
    </row>
    <row r="30" spans="1:15" s="110" customFormat="1" ht="24.95" customHeight="1" x14ac:dyDescent="0.2">
      <c r="A30" s="193">
        <v>87.88</v>
      </c>
      <c r="B30" s="204" t="s">
        <v>166</v>
      </c>
      <c r="C30" s="113">
        <v>9.2861083726020457</v>
      </c>
      <c r="D30" s="115">
        <v>20534</v>
      </c>
      <c r="E30" s="114">
        <v>20585</v>
      </c>
      <c r="F30" s="114">
        <v>20451</v>
      </c>
      <c r="G30" s="114">
        <v>20233</v>
      </c>
      <c r="H30" s="140">
        <v>20224</v>
      </c>
      <c r="I30" s="115">
        <v>310</v>
      </c>
      <c r="J30" s="116">
        <v>1.5328322784810127</v>
      </c>
    </row>
    <row r="31" spans="1:15" s="110" customFormat="1" ht="24.95" customHeight="1" x14ac:dyDescent="0.2">
      <c r="A31" s="193" t="s">
        <v>167</v>
      </c>
      <c r="B31" s="199" t="s">
        <v>168</v>
      </c>
      <c r="C31" s="113">
        <v>2.4773206226314408</v>
      </c>
      <c r="D31" s="115">
        <v>5478</v>
      </c>
      <c r="E31" s="114">
        <v>5364</v>
      </c>
      <c r="F31" s="114">
        <v>5451</v>
      </c>
      <c r="G31" s="114">
        <v>5326</v>
      </c>
      <c r="H31" s="140">
        <v>5323</v>
      </c>
      <c r="I31" s="115">
        <v>155</v>
      </c>
      <c r="J31" s="116">
        <v>2.9118917903437911</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1.085806282391035</v>
      </c>
      <c r="D34" s="115">
        <v>2401</v>
      </c>
      <c r="E34" s="114">
        <v>2278</v>
      </c>
      <c r="F34" s="114">
        <v>2540</v>
      </c>
      <c r="G34" s="114">
        <v>2425</v>
      </c>
      <c r="H34" s="140">
        <v>2445</v>
      </c>
      <c r="I34" s="115">
        <v>-44</v>
      </c>
      <c r="J34" s="116">
        <v>-1.7995910020449897</v>
      </c>
    </row>
    <row r="35" spans="1:10" s="110" customFormat="1" ht="24.95" customHeight="1" x14ac:dyDescent="0.2">
      <c r="A35" s="292" t="s">
        <v>171</v>
      </c>
      <c r="B35" s="293" t="s">
        <v>172</v>
      </c>
      <c r="C35" s="113">
        <v>39.603212647992549</v>
      </c>
      <c r="D35" s="115">
        <v>87573</v>
      </c>
      <c r="E35" s="114">
        <v>88053</v>
      </c>
      <c r="F35" s="114">
        <v>89293</v>
      </c>
      <c r="G35" s="114">
        <v>87879</v>
      </c>
      <c r="H35" s="140">
        <v>87793</v>
      </c>
      <c r="I35" s="115">
        <v>-220</v>
      </c>
      <c r="J35" s="116">
        <v>-0.25058945474012734</v>
      </c>
    </row>
    <row r="36" spans="1:10" s="110" customFormat="1" ht="24.95" customHeight="1" x14ac:dyDescent="0.2">
      <c r="A36" s="294" t="s">
        <v>173</v>
      </c>
      <c r="B36" s="295" t="s">
        <v>174</v>
      </c>
      <c r="C36" s="125">
        <v>59.310528838761613</v>
      </c>
      <c r="D36" s="143">
        <v>131151</v>
      </c>
      <c r="E36" s="144">
        <v>131230</v>
      </c>
      <c r="F36" s="144">
        <v>131892</v>
      </c>
      <c r="G36" s="144">
        <v>129560</v>
      </c>
      <c r="H36" s="145">
        <v>129490</v>
      </c>
      <c r="I36" s="143">
        <v>1661</v>
      </c>
      <c r="J36" s="146">
        <v>1.2827245347131053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2020-09-28T07:57:06Z</dcterms:created>
  <dcterms:modified xsi:type="dcterms:W3CDTF">2020-09-28T10:33:26Z</dcterms:modified>
</cp:coreProperties>
</file>