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D44" i="24"/>
  <c r="C44" i="24"/>
  <c r="B44" i="24"/>
  <c r="J44" i="24" s="1"/>
  <c r="M43" i="24"/>
  <c r="K43" i="24"/>
  <c r="H43" i="24"/>
  <c r="G43" i="24"/>
  <c r="F43" i="24"/>
  <c r="E43" i="24"/>
  <c r="D43" i="24"/>
  <c r="C43" i="24"/>
  <c r="I43" i="24" s="1"/>
  <c r="B43" i="24"/>
  <c r="J43" i="24" s="1"/>
  <c r="K42" i="24"/>
  <c r="D42" i="24"/>
  <c r="C42" i="24"/>
  <c r="B42" i="24"/>
  <c r="J42" i="24" s="1"/>
  <c r="M41" i="24"/>
  <c r="K41" i="24"/>
  <c r="H41" i="24"/>
  <c r="G41" i="24"/>
  <c r="F41" i="24"/>
  <c r="E41" i="24"/>
  <c r="D41" i="24"/>
  <c r="C41" i="24"/>
  <c r="I41" i="24" s="1"/>
  <c r="B41" i="24"/>
  <c r="J41" i="24" s="1"/>
  <c r="K40" i="24"/>
  <c r="I40" i="24"/>
  <c r="D40" i="24"/>
  <c r="C40" i="24"/>
  <c r="B40" i="24"/>
  <c r="J40" i="24" s="1"/>
  <c r="M36" i="24"/>
  <c r="L36" i="24"/>
  <c r="K36" i="24"/>
  <c r="J36" i="24"/>
  <c r="I36" i="24"/>
  <c r="H36" i="24"/>
  <c r="G36" i="24"/>
  <c r="F36" i="24"/>
  <c r="E36" i="24"/>
  <c r="D36" i="24"/>
  <c r="L57" i="15"/>
  <c r="K57" i="15"/>
  <c r="C38" i="24"/>
  <c r="C37" i="24"/>
  <c r="C35" i="24"/>
  <c r="C34" i="24"/>
  <c r="C33" i="24"/>
  <c r="C32" i="24"/>
  <c r="C31" i="24"/>
  <c r="C30" i="24"/>
  <c r="I30" i="24" s="1"/>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H8" i="24"/>
  <c r="F8" i="24"/>
  <c r="D8" i="24"/>
  <c r="J8" i="24"/>
  <c r="K18" i="24"/>
  <c r="H18" i="24"/>
  <c r="F18" i="24"/>
  <c r="D18" i="24"/>
  <c r="J18" i="24"/>
  <c r="D9" i="24"/>
  <c r="J9" i="24"/>
  <c r="H9" i="24"/>
  <c r="K9" i="24"/>
  <c r="F9" i="24"/>
  <c r="F29" i="24"/>
  <c r="D29" i="24"/>
  <c r="J29" i="24"/>
  <c r="H29" i="24"/>
  <c r="K29" i="24"/>
  <c r="K26" i="24"/>
  <c r="J26" i="24"/>
  <c r="H26" i="24"/>
  <c r="F26" i="24"/>
  <c r="D26" i="24"/>
  <c r="D38" i="24"/>
  <c r="J38" i="24"/>
  <c r="H38" i="24"/>
  <c r="F38" i="24"/>
  <c r="K38" i="24"/>
  <c r="D21" i="24"/>
  <c r="J21" i="24"/>
  <c r="H21" i="24"/>
  <c r="K21" i="24"/>
  <c r="F21" i="24"/>
  <c r="D19" i="24"/>
  <c r="J19" i="24"/>
  <c r="H19" i="24"/>
  <c r="K19" i="24"/>
  <c r="F19" i="24"/>
  <c r="M18" i="24"/>
  <c r="E18" i="24"/>
  <c r="L18" i="24"/>
  <c r="I18" i="24"/>
  <c r="G18" i="24"/>
  <c r="G21" i="24"/>
  <c r="L21" i="24"/>
  <c r="I21" i="24"/>
  <c r="M21" i="24"/>
  <c r="E21" i="24"/>
  <c r="M24" i="24"/>
  <c r="E24" i="24"/>
  <c r="L24" i="24"/>
  <c r="I24" i="24"/>
  <c r="G24" i="24"/>
  <c r="G27" i="24"/>
  <c r="L27" i="24"/>
  <c r="I27" i="24"/>
  <c r="E27" i="24"/>
  <c r="M27" i="24"/>
  <c r="G33" i="24"/>
  <c r="L33" i="24"/>
  <c r="I33" i="24"/>
  <c r="M33" i="24"/>
  <c r="E33" i="24"/>
  <c r="K32" i="24"/>
  <c r="J32" i="24"/>
  <c r="H32" i="24"/>
  <c r="F32" i="24"/>
  <c r="D32" i="24"/>
  <c r="B45" i="24"/>
  <c r="B39" i="24"/>
  <c r="G15" i="24"/>
  <c r="L15" i="24"/>
  <c r="I15" i="24"/>
  <c r="E15" i="24"/>
  <c r="M15" i="24"/>
  <c r="B6" i="24"/>
  <c r="B14" i="24"/>
  <c r="D17" i="24"/>
  <c r="J17" i="24"/>
  <c r="H17" i="24"/>
  <c r="K17" i="24"/>
  <c r="F17" i="24"/>
  <c r="K20" i="24"/>
  <c r="H20" i="24"/>
  <c r="F20" i="24"/>
  <c r="D20" i="24"/>
  <c r="J20" i="24"/>
  <c r="F23" i="24"/>
  <c r="D23" i="24"/>
  <c r="J23" i="24"/>
  <c r="H23" i="24"/>
  <c r="K23" i="24"/>
  <c r="F35" i="24"/>
  <c r="D35" i="24"/>
  <c r="J35" i="24"/>
  <c r="H35" i="24"/>
  <c r="K35" i="24"/>
  <c r="M28" i="24"/>
  <c r="E28" i="24"/>
  <c r="L28" i="24"/>
  <c r="I28" i="24"/>
  <c r="G28" i="24"/>
  <c r="M34" i="24"/>
  <c r="E34" i="24"/>
  <c r="L34" i="24"/>
  <c r="I34" i="24"/>
  <c r="G34" i="24"/>
  <c r="M38" i="24"/>
  <c r="E38" i="24"/>
  <c r="L38" i="24"/>
  <c r="G38" i="24"/>
  <c r="I38" i="24"/>
  <c r="M16" i="24"/>
  <c r="E16" i="24"/>
  <c r="L16" i="24"/>
  <c r="I16" i="24"/>
  <c r="G16" i="24"/>
  <c r="G19" i="24"/>
  <c r="L19" i="24"/>
  <c r="I19" i="24"/>
  <c r="M19" i="24"/>
  <c r="E19" i="24"/>
  <c r="G25" i="24"/>
  <c r="L25" i="24"/>
  <c r="I25" i="24"/>
  <c r="M25" i="24"/>
  <c r="E25" i="24"/>
  <c r="G31" i="24"/>
  <c r="L31" i="24"/>
  <c r="I31" i="24"/>
  <c r="M31" i="24"/>
  <c r="E31" i="24"/>
  <c r="K24" i="24"/>
  <c r="J24" i="24"/>
  <c r="H24" i="24"/>
  <c r="F24" i="24"/>
  <c r="D24" i="24"/>
  <c r="K30" i="24"/>
  <c r="J30" i="24"/>
  <c r="H30" i="24"/>
  <c r="F30" i="24"/>
  <c r="D30" i="24"/>
  <c r="F33" i="24"/>
  <c r="D33" i="24"/>
  <c r="J33" i="24"/>
  <c r="H33" i="24"/>
  <c r="K33" i="24"/>
  <c r="H37" i="24"/>
  <c r="F37" i="24"/>
  <c r="D37" i="24"/>
  <c r="K37" i="24"/>
  <c r="J37" i="24"/>
  <c r="D15" i="24"/>
  <c r="J15" i="24"/>
  <c r="H15" i="24"/>
  <c r="F15" i="24"/>
  <c r="K15" i="24"/>
  <c r="F27" i="24"/>
  <c r="D27" i="24"/>
  <c r="J27" i="24"/>
  <c r="H27" i="24"/>
  <c r="K27" i="24"/>
  <c r="G7" i="24"/>
  <c r="L7" i="24"/>
  <c r="I7" i="24"/>
  <c r="M7" i="24"/>
  <c r="E7" i="24"/>
  <c r="M8" i="24"/>
  <c r="E8" i="24"/>
  <c r="L8" i="24"/>
  <c r="I8" i="24"/>
  <c r="G8" i="24"/>
  <c r="M20" i="24"/>
  <c r="E20" i="24"/>
  <c r="L20" i="24"/>
  <c r="I20" i="24"/>
  <c r="G20" i="24"/>
  <c r="M26" i="24"/>
  <c r="E26" i="24"/>
  <c r="L26" i="24"/>
  <c r="I26" i="24"/>
  <c r="G26" i="24"/>
  <c r="G29" i="24"/>
  <c r="L29" i="24"/>
  <c r="I29" i="24"/>
  <c r="M29" i="24"/>
  <c r="E29" i="24"/>
  <c r="M32" i="24"/>
  <c r="E32" i="24"/>
  <c r="L32" i="24"/>
  <c r="I32" i="24"/>
  <c r="G32" i="24"/>
  <c r="G35" i="24"/>
  <c r="L35" i="24"/>
  <c r="I35" i="24"/>
  <c r="E35" i="24"/>
  <c r="M35" i="24"/>
  <c r="G17" i="24"/>
  <c r="L17" i="24"/>
  <c r="I17" i="24"/>
  <c r="E17" i="24"/>
  <c r="M17" i="24"/>
  <c r="G23" i="24"/>
  <c r="L23" i="24"/>
  <c r="I23" i="24"/>
  <c r="M23" i="24"/>
  <c r="E23" i="24"/>
  <c r="D7" i="24"/>
  <c r="J7" i="24"/>
  <c r="H7" i="24"/>
  <c r="K7" i="24"/>
  <c r="F7" i="24"/>
  <c r="K16" i="24"/>
  <c r="H16" i="24"/>
  <c r="F16" i="24"/>
  <c r="D16" i="24"/>
  <c r="J16" i="24"/>
  <c r="K22" i="24"/>
  <c r="H22" i="24"/>
  <c r="F22" i="24"/>
  <c r="D22" i="24"/>
  <c r="J22" i="24"/>
  <c r="F25" i="24"/>
  <c r="D25" i="24"/>
  <c r="J25" i="24"/>
  <c r="H25" i="24"/>
  <c r="K25" i="24"/>
  <c r="K28" i="24"/>
  <c r="J28" i="24"/>
  <c r="H28" i="24"/>
  <c r="F28" i="24"/>
  <c r="D28" i="24"/>
  <c r="F31" i="24"/>
  <c r="D31" i="24"/>
  <c r="J31" i="24"/>
  <c r="H31" i="24"/>
  <c r="K31" i="24"/>
  <c r="K34" i="24"/>
  <c r="J34" i="24"/>
  <c r="H34" i="24"/>
  <c r="F34" i="24"/>
  <c r="D34" i="24"/>
  <c r="G9" i="24"/>
  <c r="L9" i="24"/>
  <c r="I9" i="24"/>
  <c r="E9" i="24"/>
  <c r="M9" i="24"/>
  <c r="I37" i="24"/>
  <c r="L37" i="24"/>
  <c r="M37" i="24"/>
  <c r="G37" i="24"/>
  <c r="E37" i="24"/>
  <c r="M44" i="24"/>
  <c r="E44" i="24"/>
  <c r="L44" i="24"/>
  <c r="I44" i="24"/>
  <c r="G44" i="24"/>
  <c r="C14" i="24"/>
  <c r="C6" i="24"/>
  <c r="M22" i="24"/>
  <c r="E22" i="24"/>
  <c r="L22" i="24"/>
  <c r="M30" i="24"/>
  <c r="E30" i="24"/>
  <c r="L30" i="24"/>
  <c r="C45" i="24"/>
  <c r="C39" i="24"/>
  <c r="M42" i="24"/>
  <c r="E42" i="24"/>
  <c r="L42" i="24"/>
  <c r="G4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40" i="24"/>
  <c r="E40" i="24"/>
  <c r="L40" i="24"/>
  <c r="G40" i="24"/>
  <c r="I42" i="24"/>
  <c r="G22" i="24"/>
  <c r="I22" i="24"/>
  <c r="G3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I77" i="24" s="1"/>
  <c r="F40" i="24"/>
  <c r="F42" i="24"/>
  <c r="F44" i="24"/>
  <c r="H40" i="24"/>
  <c r="L41" i="24"/>
  <c r="H42" i="24"/>
  <c r="L43" i="24"/>
  <c r="H44" i="24"/>
  <c r="H39" i="24" l="1"/>
  <c r="F39" i="24"/>
  <c r="D39" i="24"/>
  <c r="K39" i="24"/>
  <c r="J39" i="24"/>
  <c r="K14" i="24"/>
  <c r="H14" i="24"/>
  <c r="F14" i="24"/>
  <c r="D14" i="24"/>
  <c r="J14" i="24"/>
  <c r="H45" i="24"/>
  <c r="F45" i="24"/>
  <c r="D45" i="24"/>
  <c r="K45" i="24"/>
  <c r="J45" i="24"/>
  <c r="J79" i="24"/>
  <c r="J78" i="24"/>
  <c r="K6" i="24"/>
  <c r="H6" i="24"/>
  <c r="F6" i="24"/>
  <c r="D6" i="24"/>
  <c r="J6" i="24"/>
  <c r="I39" i="24"/>
  <c r="L39" i="24"/>
  <c r="M39" i="24"/>
  <c r="G39" i="24"/>
  <c r="E39" i="24"/>
  <c r="M6" i="24"/>
  <c r="E6" i="24"/>
  <c r="L6" i="24"/>
  <c r="I6" i="24"/>
  <c r="G6" i="24"/>
  <c r="I78" i="24"/>
  <c r="I79" i="24"/>
  <c r="I45" i="24"/>
  <c r="G45" i="24"/>
  <c r="M45" i="24"/>
  <c r="E45" i="24"/>
  <c r="L45" i="24"/>
  <c r="M14" i="24"/>
  <c r="E14" i="24"/>
  <c r="L14" i="24"/>
  <c r="I14" i="24"/>
  <c r="G14" i="24"/>
  <c r="K79" i="24"/>
  <c r="K78" i="24"/>
  <c r="I83" i="24" l="1"/>
  <c r="I82" i="24"/>
  <c r="I81" i="24"/>
</calcChain>
</file>

<file path=xl/sharedStrings.xml><?xml version="1.0" encoding="utf-8"?>
<sst xmlns="http://schemas.openxmlformats.org/spreadsheetml/2006/main" count="1661" uniqueCount="522">
  <si>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</si>
  <si>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</si>
  <si>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</si>
  <si>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</si>
  <si>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</si>
  <si>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</si>
  <si>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</si>
  <si>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</si>
  <si>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</si>
  <si>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</si>
  <si>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</si>
  <si>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</si>
  <si>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</si>
  <si>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Wesel (387)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</si>
  <si>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</si>
  <si>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</si>
  <si>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</si>
  <si>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</si>
  <si>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</si>
  <si>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</si>
  <si>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</si>
  <si>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</si>
  <si>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</si>
  <si>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</si>
  <si>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</si>
  <si>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</si>
  <si>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</si>
  <si>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</si>
  <si>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</si>
  <si>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</si>
  <si>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</si>
  <si>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</si>
  <si>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</si>
  <si>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</si>
  <si>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</si>
  <si>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</si>
  <si>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</si>
  <si>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</si>
  <si>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</si>
  <si>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</si>
  <si>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</si>
  <si>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</si>
  <si>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</si>
  <si>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</si>
  <si>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</si>
  <si>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</si>
  <si>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</si>
  <si>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</si>
  <si>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</si>
  <si>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</si>
  <si>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</si>
  <si>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</si>
  <si>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</si>
  <si>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</si>
  <si>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</si>
  <si>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</si>
  <si>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</si>
  <si>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</si>
  <si>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</si>
  <si>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</si>
  <si>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</si>
  <si>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</si>
  <si>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</si>
  <si>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</si>
  <si>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</si>
  <si>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</si>
  <si>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</si>
  <si>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</si>
  <si>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</si>
  <si>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</si>
  <si>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</si>
  <si>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</si>
  <si>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</si>
  <si>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</si>
  <si>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</si>
  <si>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</si>
  <si>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</si>
  <si>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</si>
  <si>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</si>
  <si>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</si>
  <si>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</si>
  <si>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</si>
  <si>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</si>
  <si>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</si>
  <si>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</si>
  <si>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</si>
  <si>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</si>
  <si>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</si>
  <si>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</si>
  <si>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</si>
  <si>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</si>
  <si>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</si>
  <si>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Wesel (387);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</si>
  <si>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</si>
  <si>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</si>
  <si>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</si>
  <si>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</si>
  <si>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</si>
  <si>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</si>
  <si>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</si>
  <si>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</si>
  <si>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</si>
  <si>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</si>
  <si>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</si>
  <si>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</si>
  <si>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</si>
  <si>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</si>
  <si>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</si>
  <si>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</si>
  <si>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</si>
  <si>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</si>
  <si>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</si>
  <si>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</si>
  <si>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</si>
  <si>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</si>
  <si>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</si>
  <si>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</si>
  <si>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</si>
  <si>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</si>
  <si>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</si>
  <si>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</si>
  <si>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</si>
  <si>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</si>
  <si>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</si>
  <si>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</si>
  <si>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</si>
  <si>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</si>
  <si>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</si>
  <si>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</si>
  <si>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</si>
  <si>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</si>
  <si>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</si>
  <si>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</si>
  <si>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</si>
  <si>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</si>
  <si>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</si>
  <si>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</si>
  <si>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</si>
  <si>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</si>
  <si>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</si>
  <si>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</si>
  <si>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</si>
  <si>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</si>
  <si>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</si>
  <si>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</si>
  <si>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</si>
  <si>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</si>
  <si>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</si>
  <si>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</si>
  <si>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</si>
  <si>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</si>
  <si>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</si>
  <si>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</si>
  <si>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</si>
  <si>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</si>
  <si>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</si>
  <si>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</si>
  <si>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</si>
  <si>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</si>
  <si>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</si>
  <si>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</si>
  <si>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</si>
  <si>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</si>
  <si>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</si>
  <si>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</si>
  <si>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</si>
  <si>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</si>
  <si>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</si>
  <si>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</si>
  <si>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</si>
  <si>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</si>
  <si>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</si>
  <si>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</si>
  <si>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</si>
  <si>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</si>
  <si>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</si>
  <si>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</si>
  <si>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</si>
  <si>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</si>
  <si>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</si>
  <si>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</si>
  <si>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</si>
  <si>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</si>
  <si>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Wesel (387)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</si>
  <si>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</si>
  <si>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</si>
  <si>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</si>
  <si>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</si>
  <si>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</si>
  <si>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</si>
  <si>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</si>
  <si>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</si>
  <si>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</si>
  <si>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</si>
  <si>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</si>
  <si>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</si>
  <si>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</si>
  <si>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</si>
  <si>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</si>
  <si>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</si>
  <si>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</si>
  <si>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</si>
  <si>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</si>
  <si>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</si>
  <si>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</si>
  <si>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</si>
  <si>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</si>
  <si>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</si>
  <si>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</si>
  <si>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</si>
  <si>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</si>
  <si>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</si>
  <si>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</si>
  <si>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</si>
  <si>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</si>
  <si>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</si>
  <si>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</si>
  <si>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</si>
  <si>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</si>
  <si>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</si>
  <si>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</si>
  <si>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</si>
  <si>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</si>
  <si>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</si>
  <si>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</si>
  <si>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</si>
  <si>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</si>
  <si>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</si>
  <si>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</si>
  <si>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</si>
  <si>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</si>
  <si>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</si>
  <si>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</si>
  <si>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</si>
  <si>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</si>
  <si>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</si>
  <si>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</si>
  <si>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</si>
  <si>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</si>
  <si>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</si>
  <si>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</si>
  <si>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</si>
  <si>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</si>
  <si>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</si>
  <si>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</si>
  <si>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</si>
  <si>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</si>
  <si>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</si>
  <si>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</si>
  <si>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</si>
  <si>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</si>
  <si>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</si>
  <si>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</si>
  <si>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</si>
  <si>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</si>
  <si>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</si>
  <si>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</si>
  <si>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</si>
  <si>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</si>
  <si>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</si>
  <si>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</si>
  <si>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</si>
  <si>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</si>
  <si>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</si>
  <si>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</si>
  <si>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</si>
  <si>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</si>
  <si>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</si>
  <si>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</si>
  <si>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</si>
  <si>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</si>
  <si>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</si>
  <si>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</si>
  <si>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</si>
  <si>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</si>
  <si>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</si>
  <si>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</si>
  <si>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</si>
  <si>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</si>
  <si>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</si>
  <si>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</si>
  <si>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</si>
  <si>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</si>
  <si>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</si>
  <si>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</si>
  <si>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</si>
  <si>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</si>
  <si>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</si>
  <si>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</si>
  <si>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</si>
  <si>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</si>
  <si>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</si>
  <si>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</si>
  <si>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</si>
  <si>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</si>
  <si>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</si>
  <si>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</si>
  <si>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</si>
  <si>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</si>
  <si>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</si>
  <si>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</si>
  <si>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</si>
  <si>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</si>
  <si>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</si>
  <si>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</si>
  <si>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</si>
  <si>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</si>
  <si>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</si>
  <si>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</si>
  <si>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</si>
  <si>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</si>
  <si>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</si>
  <si>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</si>
  <si>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</si>
  <si>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</si>
  <si>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</si>
  <si>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</si>
  <si>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</si>
  <si>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</si>
  <si>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</si>
  <si>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</si>
  <si>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</si>
  <si>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</si>
  <si>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</si>
  <si>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</si>
  <si>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</si>
  <si>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</si>
  <si>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Wesel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</si>
  <si>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</si>
  <si>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</si>
  <si>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</si>
  <si>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</si>
  <si>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</si>
  <si>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</si>
  <si>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</si>
  <si>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</si>
  <si>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</si>
  <si>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</si>
  <si>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</si>
  <si>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</si>
  <si>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</si>
  <si>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</si>
  <si>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</si>
  <si>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</si>
  <si>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</si>
  <si>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</si>
  <si>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</si>
  <si>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</si>
  <si>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</si>
  <si>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</si>
  <si>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</si>
  <si>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</si>
  <si>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</si>
  <si>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</si>
  <si>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</si>
  <si>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</si>
  <si>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</si>
  <si>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</si>
  <si>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</si>
  <si>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</si>
  <si>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</si>
  <si>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</si>
  <si>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</si>
  <si>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</si>
  <si>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</si>
  <si>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</si>
  <si>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</si>
  <si>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</si>
  <si>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</si>
  <si>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</si>
  <si>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</si>
  <si>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</si>
  <si>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</si>
  <si>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</si>
  <si>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Wesel (387);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</si>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</sst>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{B6582031-1A6E-47C0-8294-CCEC4A2EDE54}</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7742-4882-BAF1-2339E3E9836B}"/>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{486B50B5-54CF-48AF-816C-836C2FE1BC24}</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7742-4882-BAF1-2339E3E9836B}"/>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{6C341752-043C-4FC3-AF5F-022A366A0048}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742-4882-BAF1-2339E3E9836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{469AA317-D1AC-4B8B-9897-81483DCEB7DC}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742-4882-BAF1-2339E3E9836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1.5637054426904029</c:v>
                </c:pt>
                <c:pt idx="1">
                  <c:v>1.3225681822425275</c:v>
                </c:pt>
                <c:pt idx="2">
                  <c:v>1.1186464311118853</c:v>
                </c:pt>
                <c:pt idx="3">
                  <c:v>1.0875687030768</c:v>
                </c:pt>
              </c:numCache>
            </c:numRef>
          </c:val>
          <c:extLst>
            <c:ext xmlns:c16="http://schemas.microsoft.com/office/drawing/2014/chart" uri="{C3380CC4-5D6E-409C-BE32-E72D297353CC}">
              <c16:uniqueId val="{00000004-7742-4882-BAF1-2339E3E9836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{D2228152-1217-411A-B224-D911EF407915}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742-4882-BAF1-2339E3E9836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{36F23BEA-D8B6-443E-ABFD-C6D4A65F68BC}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742-4882-BAF1-2339E3E9836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{E7DF4BE9-18B5-4916-A881-11147787617C}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742-4882-BAF1-2339E3E9836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{08E339ED-6070-4D45-9EDA-8768043AFBC5}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742-4882-BAF1-2339E3E9836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742-4882-BAF1-2339E3E9836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742-4882-BAF1-2339E3E9836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{1E5DE181-6086-4CD8-AAE5-87A5BB6B00F3}</c15:txfldGUID>
                      <c15:f>Daten_Diagramme!$E$6</c15:f>
                      <c15:dlblFieldTableCache>
                        <c:ptCount val="1"/>
                        <c:pt idx="0">
                          <c:v>-3.9</c:v>
                        </c:pt>
                      </c15:dlblFieldTableCache>
                    </c15:dlblFTEntry>
                  </c15:dlblFieldTable>
                  <c15:showDataLabelsRange val="0"/>
                </c:ext>
                <c:ext xmlns:c16="http://schemas.microsoft.com/office/drawing/2014/chart" uri="{C3380CC4-5D6E-409C-BE32-E72D297353CC}">
                  <c16:uniqueId val="{00000000-7115-4944-8E47-94964183D5E7}"/>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{9797F50E-FFED-45CE-84D9-F24F52F07B2C}</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7115-4944-8E47-94964183D5E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{0D2D7E57-3BDA-44CD-823F-71256285AD44}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7115-4944-8E47-94964183D5E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{E0FB72A4-9C72-48F5-8749-272DFE450E93}</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115-4944-8E47-94964183D5E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-3.9177101967799643</c:v>
                </c:pt>
                <c:pt idx="1">
                  <c:v>-3.156552267354261</c:v>
                </c:pt>
                <c:pt idx="2">
                  <c:v>-2.7637010795899166</c:v>
                </c:pt>
                <c:pt idx="3">
                  <c:v>-2.8655893304673015</c:v>
                </c:pt>
              </c:numCache>
            </c:numRef>
          </c:val>
          <c:extLst>
            <c:ext xmlns:c16="http://schemas.microsoft.com/office/drawing/2014/chart" uri="{C3380CC4-5D6E-409C-BE32-E72D297353CC}">
              <c16:uniqueId val="{00000004-7115-4944-8E47-94964183D5E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{DEDE64FA-1207-4642-AD15-7E9A11C02BF2}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115-4944-8E47-94964183D5E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{36440B3F-95FE-4F6F-9F9B-8784E4B1CB43}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115-4944-8E47-94964183D5E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{33F6E2BC-D259-4453-8D7B-EF1F8D5A1552}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115-4944-8E47-94964183D5E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{7B04E4C5-B473-4C8B-8C6D-7E4DD1F12053}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115-4944-8E47-94964183D5E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115-4944-8E47-94964183D5E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115-4944-8E47-94964183D5E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{BAE39764-45B1-4C0D-93B7-B9116E380049}</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A195-4DED-8C37-E32E97200E7B}"/>
                </c:ext>
              </c:extLst>
            </c:dLbl>
            <c:dLbl>
              <c:idx val="1"/>
              <c:tx>
                <c:strRef>
                  <c:f>Daten_Diagramme!$D$15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{7A74E15A-0B26-48A2-B5F4-53A12C3E745A}</c15:txfldGUID>
                      <c15:f>Daten_Diagramme!$D$15</c15:f>
                      <c15:dlblFieldTableCache>
                        <c:ptCount val="1"/>
                        <c:pt idx="0">
                          <c:v>-2.8</c:v>
                        </c:pt>
                      </c15:dlblFieldTableCache>
                    </c15:dlblFTEntry>
                  </c15:dlblFieldTable>
                  <c15:showDataLabelsRange val="0"/>
                </c:ext>
                <c:ext xmlns:c16="http://schemas.microsoft.com/office/drawing/2014/chart" uri="{C3380CC4-5D6E-409C-BE32-E72D297353CC}">
                  <c16:uniqueId val="{00000001-A195-4DED-8C37-E32E97200E7B}"/>
                </c:ext>
              </c:extLst>
            </c:dLbl>
            <c:dLbl>
              <c:idx val="2"/>
              <c:tx>
                <c:strRef>
                  <c:f>Daten_Diagramme!$D$16</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{C0CC01C3-CE29-4D77-AF6F-5AEA9875B719}</c15:txfldGUID>
                      <c15:f>Daten_Diagramme!$D$16</c15:f>
                      <c15:dlblFieldTableCache>
                        <c:ptCount val="1"/>
                        <c:pt idx="0">
                          <c:v>3.8</c:v>
                        </c:pt>
                      </c15:dlblFieldTableCache>
                    </c15:dlblFTEntry>
                  </c15:dlblFieldTable>
                  <c15:showDataLabelsRange val="0"/>
                </c:ext>
                <c:ext xmlns:c16="http://schemas.microsoft.com/office/drawing/2014/chart" uri="{C3380CC4-5D6E-409C-BE32-E72D297353CC}">
                  <c16:uniqueId val="{00000002-A195-4DED-8C37-E32E97200E7B}"/>
                </c:ext>
              </c:extLst>
            </c:dLbl>
            <c:dLbl>
              <c:idx val="3"/>
              <c:tx>
                <c:strRef>
                  <c:f>Daten_Diagramme!$D$17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{1C6A5B9A-8B50-4647-96E0-4770158964A8}</c15:txfldGUID>
                      <c15:f>Daten_Diagramme!$D$17</c15:f>
                      <c15:dlblFieldTableCache>
                        <c:ptCount val="1"/>
                        <c:pt idx="0">
                          <c:v>-0.7</c:v>
                        </c:pt>
                      </c15:dlblFieldTableCache>
                    </c15:dlblFTEntry>
                  </c15:dlblFieldTable>
                  <c15:showDataLabelsRange val="0"/>
                </c:ext>
                <c:ext xmlns:c16="http://schemas.microsoft.com/office/drawing/2014/chart" uri="{C3380CC4-5D6E-409C-BE32-E72D297353CC}">
                  <c16:uniqueId val="{00000003-A195-4DED-8C37-E32E97200E7B}"/>
                </c:ext>
              </c:extLst>
            </c:dLbl>
            <c:dLbl>
              <c:idx val="4"/>
              <c:tx>
                <c:strRef>
                  <c:f>Daten_Diagramme!$D$18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{39F5837F-73DB-4550-B2D6-585BD2CB9ED2}</c15:txfldGUID>
                      <c15:f>Daten_Diagramme!$D$18</c15:f>
                      <c15:dlblFieldTableCache>
                        <c:ptCount val="1"/>
                        <c:pt idx="0">
                          <c:v>-0.4</c:v>
                        </c:pt>
                      </c15:dlblFieldTableCache>
                    </c15:dlblFTEntry>
                  </c15:dlblFieldTable>
                  <c15:showDataLabelsRange val="0"/>
                </c:ext>
                <c:ext xmlns:c16="http://schemas.microsoft.com/office/drawing/2014/chart" uri="{C3380CC4-5D6E-409C-BE32-E72D297353CC}">
                  <c16:uniqueId val="{00000004-A195-4DED-8C37-E32E97200E7B}"/>
                </c:ext>
              </c:extLst>
            </c:dLbl>
            <c:dLbl>
              <c:idx val="5"/>
              <c:tx>
                <c:strRef>
                  <c:f>Daten_Diagramme!$D$19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{632F3602-9311-467B-81F6-05D29A7875E8}</c15:txfldGUID>
                      <c15:f>Daten_Diagramme!$D$19</c15:f>
                      <c15:dlblFieldTableCache>
                        <c:ptCount val="1"/>
                        <c:pt idx="0">
                          <c:v>-0.9</c:v>
                        </c:pt>
                      </c15:dlblFieldTableCache>
                    </c15:dlblFTEntry>
                  </c15:dlblFieldTable>
                  <c15:showDataLabelsRange val="0"/>
                </c:ext>
                <c:ext xmlns:c16="http://schemas.microsoft.com/office/drawing/2014/chart" uri="{C3380CC4-5D6E-409C-BE32-E72D297353CC}">
                  <c16:uniqueId val="{00000005-A195-4DED-8C37-E32E97200E7B}"/>
                </c:ext>
              </c:extLst>
            </c:dLbl>
            <c:dLbl>
              <c:idx val="6"/>
              <c:tx>
                <c:strRef>
                  <c:f>Daten_Diagramme!$D$20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{55CD512D-D30C-4ED7-A725-FC48D3297A69}</c15:txfldGUID>
                      <c15:f>Daten_Diagramme!$D$20</c15:f>
                      <c15:dlblFieldTableCache>
                        <c:ptCount val="1"/>
                        <c:pt idx="0">
                          <c:v>-0.5</c:v>
                        </c:pt>
                      </c15:dlblFieldTableCache>
                    </c15:dlblFTEntry>
                  </c15:dlblFieldTable>
                  <c15:showDataLabelsRange val="0"/>
                </c:ext>
                <c:ext xmlns:c16="http://schemas.microsoft.com/office/drawing/2014/chart" uri="{C3380CC4-5D6E-409C-BE32-E72D297353CC}">
                  <c16:uniqueId val="{00000006-A195-4DED-8C37-E32E97200E7B}"/>
                </c:ext>
              </c:extLst>
            </c:dLbl>
            <c:dLbl>
              <c:idx val="7"/>
              <c:tx>
                <c:strRef>
                  <c:f>Daten_Diagramme!$D$21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{FC45B4BE-8599-4AB5-8002-D8D33ACC67A5}</c15:txfldGUID>
                      <c15:f>Daten_Diagramme!$D$21</c15:f>
                      <c15:dlblFieldTableCache>
                        <c:ptCount val="1"/>
                        <c:pt idx="0">
                          <c:v>3.0</c:v>
                        </c:pt>
                      </c15:dlblFieldTableCache>
                    </c15:dlblFTEntry>
                  </c15:dlblFieldTable>
                  <c15:showDataLabelsRange val="0"/>
                </c:ext>
                <c:ext xmlns:c16="http://schemas.microsoft.com/office/drawing/2014/chart" uri="{C3380CC4-5D6E-409C-BE32-E72D297353CC}">
                  <c16:uniqueId val="{00000007-A195-4DED-8C37-E32E97200E7B}"/>
                </c:ext>
              </c:extLst>
            </c:dLbl>
            <c:dLbl>
              <c:idx val="8"/>
              <c:tx>
                <c:strRef>
                  <c:f>Daten_Diagramme!$D$22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{87D199D6-C481-421A-B41A-32392F2CC84E}</c15:txfldGUID>
                      <c15:f>Daten_Diagramme!$D$22</c15:f>
                      <c15:dlblFieldTableCache>
                        <c:ptCount val="1"/>
                        <c:pt idx="0">
                          <c:v>3.0</c:v>
                        </c:pt>
                      </c15:dlblFieldTableCache>
                    </c15:dlblFTEntry>
                  </c15:dlblFieldTable>
                  <c15:showDataLabelsRange val="0"/>
                </c:ext>
                <c:ext xmlns:c16="http://schemas.microsoft.com/office/drawing/2014/chart" uri="{C3380CC4-5D6E-409C-BE32-E72D297353CC}">
                  <c16:uniqueId val="{00000008-A195-4DED-8C37-E32E97200E7B}"/>
                </c:ext>
              </c:extLst>
            </c:dLbl>
            <c:dLbl>
              <c:idx val="9"/>
              <c:tx>
                <c:strRef>
                  <c:f>Daten_Diagramme!$D$23</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{C5A0485A-0E76-4551-87BA-0B596889F081}</c15:txfldGUID>
                      <c15:f>Daten_Diagramme!$D$23</c15:f>
                      <c15:dlblFieldTableCache>
                        <c:ptCount val="1"/>
                        <c:pt idx="0">
                          <c:v>-4.4</c:v>
                        </c:pt>
                      </c15:dlblFieldTableCache>
                    </c15:dlblFTEntry>
                  </c15:dlblFieldTable>
                  <c15:showDataLabelsRange val="0"/>
                </c:ext>
                <c:ext xmlns:c16="http://schemas.microsoft.com/office/drawing/2014/chart" uri="{C3380CC4-5D6E-409C-BE32-E72D297353CC}">
                  <c16:uniqueId val="{00000009-A195-4DED-8C37-E32E97200E7B}"/>
                </c:ext>
              </c:extLst>
            </c:dLbl>
            <c:dLbl>
              <c:idx val="10"/>
              <c:tx>
                <c:strRef>
                  <c:f>Daten_Diagramme!$D$24</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{06F6DC9E-8050-48BA-9950-20D2784E60CE}</c15:txfldGUID>
                      <c15:f>Daten_Diagramme!$D$24</c15:f>
                      <c15:dlblFieldTableCache>
                        <c:ptCount val="1"/>
                        <c:pt idx="0">
                          <c:v>-4.2</c:v>
                        </c:pt>
                      </c15:dlblFieldTableCache>
                    </c15:dlblFTEntry>
                  </c15:dlblFieldTable>
                  <c15:showDataLabelsRange val="0"/>
                </c:ext>
                <c:ext xmlns:c16="http://schemas.microsoft.com/office/drawing/2014/chart" uri="{C3380CC4-5D6E-409C-BE32-E72D297353CC}">
                  <c16:uniqueId val="{0000000A-A195-4DED-8C37-E32E97200E7B}"/>
                </c:ext>
              </c:extLst>
            </c:dLbl>
            <c:dLbl>
              <c:idx val="11"/>
              <c:tx>
                <c:strRef>
                  <c:f>Daten_Diagramme!$D$25</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{6AFD4553-EF8B-4A73-A311-1746FE0C2D1B}</c15:txfldGUID>
                      <c15:f>Daten_Diagramme!$D$25</c15:f>
                      <c15:dlblFieldTableCache>
                        <c:ptCount val="1"/>
                        <c:pt idx="0">
                          <c:v>4.8</c:v>
                        </c:pt>
                      </c15:dlblFieldTableCache>
                    </c15:dlblFTEntry>
                  </c15:dlblFieldTable>
                  <c15:showDataLabelsRange val="0"/>
                </c:ext>
                <c:ext xmlns:c16="http://schemas.microsoft.com/office/drawing/2014/chart" uri="{C3380CC4-5D6E-409C-BE32-E72D297353CC}">
                  <c16:uniqueId val="{0000000B-A195-4DED-8C37-E32E97200E7B}"/>
                </c:ext>
              </c:extLst>
            </c:dLbl>
            <c:dLbl>
              <c:idx val="12"/>
              <c:tx>
                <c:strRef>
                  <c:f>Daten_Diagramme!$D$26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{26E48203-D2D5-4077-8132-9B0D21BD466C}</c15:txfldGUID>
                      <c15:f>Daten_Diagramme!$D$26</c15:f>
                      <c15:dlblFieldTableCache>
                        <c:ptCount val="1"/>
                        <c:pt idx="0">
                          <c:v>-1.7</c:v>
                        </c:pt>
                      </c15:dlblFieldTableCache>
                    </c15:dlblFTEntry>
                  </c15:dlblFieldTable>
                  <c15:showDataLabelsRange val="0"/>
                </c:ext>
                <c:ext xmlns:c16="http://schemas.microsoft.com/office/drawing/2014/chart" uri="{C3380CC4-5D6E-409C-BE32-E72D297353CC}">
                  <c16:uniqueId val="{0000000C-A195-4DED-8C37-E32E97200E7B}"/>
                </c:ext>
              </c:extLst>
            </c:dLbl>
            <c:dLbl>
              <c:idx val="13"/>
              <c:tx>
                <c:strRef>
                  <c:f>Daten_Diagramme!$D$27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{2A7ED53F-551F-420F-9639-91BD83D55779}</c15:txfldGUID>
                      <c15:f>Daten_Diagramme!$D$27</c15:f>
                      <c15:dlblFieldTableCache>
                        <c:ptCount val="1"/>
                        <c:pt idx="0">
                          <c:v>1.9</c:v>
                        </c:pt>
                      </c15:dlblFieldTableCache>
                    </c15:dlblFTEntry>
                  </c15:dlblFieldTable>
                  <c15:showDataLabelsRange val="0"/>
                </c:ext>
                <c:ext xmlns:c16="http://schemas.microsoft.com/office/drawing/2014/chart" uri="{C3380CC4-5D6E-409C-BE32-E72D297353CC}">
                  <c16:uniqueId val="{0000000D-A195-4DED-8C37-E32E97200E7B}"/>
                </c:ext>
              </c:extLst>
            </c:dLbl>
            <c:dLbl>
              <c:idx val="14"/>
              <c:tx>
                <c:strRef>
                  <c:f>Daten_Diagramme!$D$28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{F8A02BEC-BFD7-435D-B242-1B2FA007D88C}</c15:txfldGUID>
                      <c15:f>Daten_Diagramme!$D$28</c15:f>
                      <c15:dlblFieldTableCache>
                        <c:ptCount val="1"/>
                        <c:pt idx="0">
                          <c:v>2.9</c:v>
                        </c:pt>
                      </c15:dlblFieldTableCache>
                    </c15:dlblFTEntry>
                  </c15:dlblFieldTable>
                  <c15:showDataLabelsRange val="0"/>
                </c:ext>
                <c:ext xmlns:c16="http://schemas.microsoft.com/office/drawing/2014/chart" uri="{C3380CC4-5D6E-409C-BE32-E72D297353CC}">
                  <c16:uniqueId val="{0000000E-A195-4DED-8C37-E32E97200E7B}"/>
                </c:ext>
              </c:extLst>
            </c:dLbl>
            <c:dLbl>
              <c:idx val="15"/>
              <c:tx>
                <c:strRef>
                  <c:f>Daten_Diagramme!$D$29</c:f>
                  <c:strCache>
                    <c:ptCount val="1"/>
                    <c:pt idx="0">
                      <c:v>-13.1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{C826F1EF-E394-4718-927A-666C6C4738A3}</c15:txfldGUID>
                      <c15:f>Daten_Diagramme!$D$29</c15:f>
                      <c15:dlblFieldTableCache>
                        <c:ptCount val="1"/>
                        <c:pt idx="0">
                          <c:v>-13.1</c:v>
                        </c:pt>
                      </c15:dlblFieldTableCache>
                    </c15:dlblFTEntry>
                  </c15:dlblFieldTable>
                  <c15:showDataLabelsRange val="0"/>
                </c:ext>
                <c:ext xmlns:c16="http://schemas.microsoft.com/office/drawing/2014/chart" uri="{C3380CC4-5D6E-409C-BE32-E72D297353CC}">
                  <c16:uniqueId val="{0000000F-A195-4DED-8C37-E32E97200E7B}"/>
                </c:ext>
              </c:extLst>
            </c:dLbl>
            <c:dLbl>
              <c:idx val="16"/>
              <c:tx>
                <c:strRef>
                  <c:f>Daten_Diagramme!$D$30</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{ED5AFB14-5D83-467A-8DF9-C9126FD53094}</c15:txfldGUID>
                      <c15:f>Daten_Diagramme!$D$30</c15:f>
                      <c15:dlblFieldTableCache>
                        <c:ptCount val="1"/>
                        <c:pt idx="0">
                          <c:v>2.5</c:v>
                        </c:pt>
                      </c15:dlblFieldTableCache>
                    </c15:dlblFTEntry>
                  </c15:dlblFieldTable>
                  <c15:showDataLabelsRange val="0"/>
                </c:ext>
                <c:ext xmlns:c16="http://schemas.microsoft.com/office/drawing/2014/chart" uri="{C3380CC4-5D6E-409C-BE32-E72D297353CC}">
                  <c16:uniqueId val="{00000010-A195-4DED-8C37-E32E97200E7B}"/>
                </c:ext>
              </c:extLst>
            </c:dLbl>
            <c:dLbl>
              <c:idx val="17"/>
              <c:tx>
                <c:strRef>
                  <c:f>Daten_Diagramme!$D$31</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{CD6A106B-BE78-46BB-9DE7-BFD69281E71D}</c15:txfldGUID>
                      <c15:f>Daten_Diagramme!$D$31</c15:f>
                      <c15:dlblFieldTableCache>
                        <c:ptCount val="1"/>
                        <c:pt idx="0">
                          <c:v>5.0</c:v>
                        </c:pt>
                      </c15:dlblFieldTableCache>
                    </c15:dlblFTEntry>
                  </c15:dlblFieldTable>
                  <c15:showDataLabelsRange val="0"/>
                </c:ext>
                <c:ext xmlns:c16="http://schemas.microsoft.com/office/drawing/2014/chart" uri="{C3380CC4-5D6E-409C-BE32-E72D297353CC}">
                  <c16:uniqueId val="{00000011-A195-4DED-8C37-E32E97200E7B}"/>
                </c:ext>
              </c:extLst>
            </c:dLbl>
            <c:dLbl>
              <c:idx val="18"/>
              <c:tx>
                <c:strRef>
                  <c:f>Daten_Diagramme!$D$32</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{C727E97F-93C1-45C1-9675-59451E751E3B}</c15:txfldGUID>
                      <c15:f>Daten_Diagramme!$D$32</c15:f>
                      <c15:dlblFieldTableCache>
                        <c:ptCount val="1"/>
                        <c:pt idx="0">
                          <c:v>4.0</c:v>
                        </c:pt>
                      </c15:dlblFieldTableCache>
                    </c15:dlblFTEntry>
                  </c15:dlblFieldTable>
                  <c15:showDataLabelsRange val="0"/>
                </c:ext>
                <c:ext xmlns:c16="http://schemas.microsoft.com/office/drawing/2014/chart" uri="{C3380CC4-5D6E-409C-BE32-E72D297353CC}">
                  <c16:uniqueId val="{00000012-A195-4DED-8C37-E32E97200E7B}"/>
                </c:ext>
              </c:extLst>
            </c:dLbl>
            <c:dLbl>
              <c:idx val="19"/>
              <c:tx>
                <c:strRef>
                  <c:f>Daten_Diagramme!$D$33</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{706401C2-43F3-437B-9493-7F6D5A84B587}</c15:txfldGUID>
                      <c15:f>Daten_Diagramme!$D$33</c15:f>
                      <c15:dlblFieldTableCache>
                        <c:ptCount val="1"/>
                        <c:pt idx="0">
                          <c:v>4.5</c:v>
                        </c:pt>
                      </c15:dlblFieldTableCache>
                    </c15:dlblFTEntry>
                  </c15:dlblFieldTable>
                  <c15:showDataLabelsRange val="0"/>
                </c:ext>
                <c:ext xmlns:c16="http://schemas.microsoft.com/office/drawing/2014/chart" uri="{C3380CC4-5D6E-409C-BE32-E72D297353CC}">
                  <c16:uniqueId val="{00000013-A195-4DED-8C37-E32E97200E7B}"/>
                </c:ext>
              </c:extLst>
            </c:dLbl>
            <c:dLbl>
              <c:idx val="20"/>
              <c:tx>
                <c:strRef>
                  <c:f>Daten_Diagramme!$D$34</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{1072220A-CEDB-4E40-88DE-46DD28C2CFAF}</c15:txfldGUID>
                      <c15:f>Daten_Diagramme!$D$34</c15:f>
                      <c15:dlblFieldTableCache>
                        <c:ptCount val="1"/>
                        <c:pt idx="0">
                          <c:v>7.8</c:v>
                        </c:pt>
                      </c15:dlblFieldTableCache>
                    </c15:dlblFTEntry>
                  </c15:dlblFieldTable>
                  <c15:showDataLabelsRange val="0"/>
                </c:ext>
                <c:ext xmlns:c16="http://schemas.microsoft.com/office/drawing/2014/chart" uri="{C3380CC4-5D6E-409C-BE32-E72D297353CC}">
                  <c16:uniqueId val="{00000014-A195-4DED-8C37-E32E97200E7B}"/>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{C3A85DF7-7657-40F9-A6C2-AAA08990EA3A}</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A195-4DED-8C37-E32E97200E7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{1DAA298E-67EA-4630-8BD0-87FF63195129}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195-4DED-8C37-E32E97200E7B}"/>
                </c:ext>
              </c:extLst>
            </c:dLbl>
            <c:dLbl>
              <c:idx val="23"/>
              <c:tx>
                <c:strRef>
                  <c:f>Daten_Diagramme!$D$37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{CD792976-4390-494C-A197-7EF9B95F73C1}</c15:txfldGUID>
                      <c15:f>Daten_Diagramme!$D$37</c15:f>
                      <c15:dlblFieldTableCache>
                        <c:ptCount val="1"/>
                        <c:pt idx="0">
                          <c:v>-2.8</c:v>
                        </c:pt>
                      </c15:dlblFieldTableCache>
                    </c15:dlblFTEntry>
                  </c15:dlblFieldTable>
                  <c15:showDataLabelsRange val="0"/>
                </c:ext>
                <c:ext xmlns:c16="http://schemas.microsoft.com/office/drawing/2014/chart" uri="{C3380CC4-5D6E-409C-BE32-E72D297353CC}">
                  <c16:uniqueId val="{00000017-A195-4DED-8C37-E32E97200E7B}"/>
                </c:ext>
              </c:extLst>
            </c:dLbl>
            <c:dLbl>
              <c:idx val="24"/>
              <c:layout>
                <c:manualLayout>
                  <c:x val="4.7769028871392123E-3"/>
                  <c:y val="-4.6876052205785108E-5"/>
                </c:manualLayout>
              </c:layout>
              <c:tx>
                <c:strRef>
                  <c:f>Daten_Diagramme!$D$38</c:f>
                  <c:strCache>
                    <c:ptCount val="1"/>
                    <c:pt idx="0">
                      <c:v>0.7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{C6746473-1DB7-4FA4-83DA-67EC496A777A}</c15:txfldGUID>
                      <c15:f>Daten_Diagramme!$D$38</c15:f>
                      <c15:dlblFieldTableCache>
                        <c:ptCount val="1"/>
                        <c:pt idx="0">
                          <c:v>0.7</c:v>
                        </c:pt>
                      </c15:dlblFieldTableCache>
                    </c15:dlblFTEntry>
                  </c15:dlblFieldTable>
                  <c15:showDataLabelsRange val="0"/>
                </c:ext>
                <c:ext xmlns:c16="http://schemas.microsoft.com/office/drawing/2014/chart" uri="{C3380CC4-5D6E-409C-BE32-E72D297353CC}">
                  <c16:uniqueId val="{00000018-A195-4DED-8C37-E32E97200E7B}"/>
                </c:ext>
              </c:extLst>
            </c:dLbl>
            <c:dLbl>
              <c:idx val="25"/>
              <c:tx>
                <c:strRef>
                  <c:f>Daten_Diagramme!$D$39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{CA7E787C-70EA-4C21-A51B-58DCE4638CFF}</c15:txfldGUID>
                      <c15:f>Daten_Diagramme!$D$39</c15:f>
                      <c15:dlblFieldTableCache>
                        <c:ptCount val="1"/>
                        <c:pt idx="0">
                          <c:v>2.0</c:v>
                        </c:pt>
                      </c15:dlblFieldTableCache>
                    </c15:dlblFTEntry>
                  </c15:dlblFieldTable>
                  <c15:showDataLabelsRange val="0"/>
                </c:ext>
                <c:ext xmlns:c16="http://schemas.microsoft.com/office/drawing/2014/chart" uri="{C3380CC4-5D6E-409C-BE32-E72D297353CC}">
                  <c16:uniqueId val="{00000019-A195-4DED-8C37-E32E97200E7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{ACEEC1EF-4760-49B0-AD95-05959F5316F2}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195-4DED-8C37-E32E97200E7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{A9C8F6EC-6D95-4AEE-BFA6-CF827F5449D2}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195-4DED-8C37-E32E97200E7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{548787F8-5C51-40F8-B032-D0D0009BF960}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195-4DED-8C37-E32E97200E7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{74581170-4B17-473A-8992-0D31139551D7}</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195-4DED-8C37-E32E97200E7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{A55F9409-1215-40A0-833D-CB3BFC1789F4}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195-4DED-8C37-E32E97200E7B}"/>
                </c:ext>
              </c:extLst>
            </c:dLbl>
            <c:dLbl>
              <c:idx val="31"/>
              <c:tx>
                <c:strRef>
                  <c:f>Daten_Diagramme!$D$45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{933C026B-5C75-46A3-99A9-CA5CD5E84EDB}</c15:txfldGUID>
                      <c15:f>Daten_Diagramme!$D$45</c15:f>
                      <c15:dlblFieldTableCache>
                        <c:ptCount val="1"/>
                        <c:pt idx="0">
                          <c:v>2.0</c:v>
                        </c:pt>
                      </c15:dlblFieldTableCache>
                    </c15:dlblFTEntry>
                  </c15:dlblFieldTable>
                  <c15:showDataLabelsRange val="0"/>
                </c:ext>
                <c:ext xmlns:c16="http://schemas.microsoft.com/office/drawing/2014/chart" uri="{C3380CC4-5D6E-409C-BE32-E72D297353CC}">
                  <c16:uniqueId val="{0000001F-A195-4DED-8C37-E32E97200E7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1.5637054426904029</c:v>
                </c:pt>
                <c:pt idx="1">
                  <c:v>-2.8110359187922955</c:v>
                </c:pt>
                <c:pt idx="2">
                  <c:v>3.7588246517840105</c:v>
                </c:pt>
                <c:pt idx="3">
                  <c:v>-0.65187755607882014</c:v>
                </c:pt>
                <c:pt idx="4">
                  <c:v>-0.39396479463537298</c:v>
                </c:pt>
                <c:pt idx="5">
                  <c:v>-0.85961292857844585</c:v>
                </c:pt>
                <c:pt idx="6">
                  <c:v>-0.5088742708204046</c:v>
                </c:pt>
                <c:pt idx="7">
                  <c:v>2.9683183447951564</c:v>
                </c:pt>
                <c:pt idx="8">
                  <c:v>3.0486346898761418</c:v>
                </c:pt>
                <c:pt idx="9">
                  <c:v>-4.4489765087997579</c:v>
                </c:pt>
                <c:pt idx="10">
                  <c:v>-4.209278197717504</c:v>
                </c:pt>
                <c:pt idx="11">
                  <c:v>4.7619047619047619</c:v>
                </c:pt>
                <c:pt idx="12">
                  <c:v>-1.7106972715461239</c:v>
                </c:pt>
                <c:pt idx="13">
                  <c:v>1.8937959245511704</c:v>
                </c:pt>
                <c:pt idx="14">
                  <c:v>2.9357039487285506</c:v>
                </c:pt>
                <c:pt idx="15">
                  <c:v>-13.079470198675496</c:v>
                </c:pt>
                <c:pt idx="16">
                  <c:v>2.5118805159538358</c:v>
                </c:pt>
                <c:pt idx="17">
                  <c:v>5.0020556393038236</c:v>
                </c:pt>
                <c:pt idx="18">
                  <c:v>3.9856173402208044</c:v>
                </c:pt>
                <c:pt idx="19">
                  <c:v>4.4855630926590191</c:v>
                </c:pt>
                <c:pt idx="20">
                  <c:v>7.7728776185226023</c:v>
                </c:pt>
                <c:pt idx="21">
                  <c:v>0</c:v>
                </c:pt>
                <c:pt idx="23">
                  <c:v>-2.8110359187922955</c:v>
                </c:pt>
                <c:pt idx="24">
                  <c:v>0.70128915797376956</c:v>
                </c:pt>
                <c:pt idx="25">
                  <c:v>2.0216405856505202</c:v>
                </c:pt>
              </c:numCache>
            </c:numRef>
          </c:val>
          <c:extLst>
            <c:ext xmlns:c16="http://schemas.microsoft.com/office/drawing/2014/chart" uri="{C3380CC4-5D6E-409C-BE32-E72D297353CC}">
              <c16:uniqueId val="{00000020-A195-4DED-8C37-E32E97200E7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{5419BC82-FAEA-433E-91C1-AAAA4809D3DF}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195-4DED-8C37-E32E97200E7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{81F2A311-7458-4690-8356-790E822404E6}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195-4DED-8C37-E32E97200E7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{EA7CBF87-1AAC-4EB2-8256-7F0B9234851E}</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A195-4DED-8C37-E32E97200E7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{F1985276-532B-4516-93FC-472B2732A5B5}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195-4DED-8C37-E32E97200E7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{9890B82E-8C8F-45F4-98BE-81699BB059A5}</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195-4DED-8C37-E32E97200E7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{0FC0E109-55A5-4FB7-9C7A-2A56FEEFCD7D}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195-4DED-8C37-E32E97200E7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{6727EF40-CE26-46C8-A756-E7257A88F18F}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195-4DED-8C37-E32E97200E7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{57A59DD5-2030-43F9-B8BA-75D360B6F337}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195-4DED-8C37-E32E97200E7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{0ECE326B-F2E8-4F84-8DF2-2B7448BA8DDB}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195-4DED-8C37-E32E97200E7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{4E177C3C-FEAB-4737-9FA4-B3752264650A}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195-4DED-8C37-E32E97200E7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{E0D45A9F-F4D2-4FB1-BAF0-33A3F64A4EE4}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195-4DED-8C37-E32E97200E7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{7141A231-838C-4FFF-8196-E573464CA5E5}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195-4DED-8C37-E32E97200E7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{29010F52-C5DC-4FB6-B32C-6661A59EDC9D}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195-4DED-8C37-E32E97200E7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{7B473B2E-4014-4A49-8798-2C8DF82621A0}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195-4DED-8C37-E32E97200E7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{31DB2548-AF78-4AF0-80E1-E909CAC51B00}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195-4DED-8C37-E32E97200E7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{71C98B05-4AA8-4E44-B37E-CE9439C07A1C}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195-4DED-8C37-E32E97200E7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{5FD42FC0-F231-4362-ABD3-3045B828AFBD}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195-4DED-8C37-E32E97200E7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{7245F909-A5EF-47D6-B1F5-089F3CC8420B}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195-4DED-8C37-E32E97200E7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{FA9DFDD8-CB8B-4607-8241-36E6C692F349}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195-4DED-8C37-E32E97200E7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{87A9953E-621F-4B6B-9616-CAE5E9DEA11C}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195-4DED-8C37-E32E97200E7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{38481BE1-1EF6-4937-9830-E9C76CE98EE0}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195-4DED-8C37-E32E97200E7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{B6E08941-2615-455C-8593-765FE241F881}</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195-4DED-8C37-E32E97200E7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{A90FA272-3093-46D2-AF43-36E48696715C}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195-4DED-8C37-E32E97200E7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{5670B053-D44C-4AFD-8C4D-3E359A0955DA}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195-4DED-8C37-E32E97200E7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{AD8EB227-E7F6-4E4A-89E6-88BBB739EA2F}</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195-4DED-8C37-E32E97200E7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{0BA2B01B-F571-4944-AEAE-7CF8D2A42DF9}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195-4DED-8C37-E32E97200E7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{696EF54C-AE7A-4F0E-8392-10557A2D554E}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195-4DED-8C37-E32E97200E7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{11DDC350-63C5-49A0-8DB4-B26F31AF31E9}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195-4DED-8C37-E32E97200E7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{46C26F21-4E6F-4275-B5A9-3E3AA1A9DC5C}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195-4DED-8C37-E32E97200E7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{B4FE1DCB-6042-4657-848B-A025231EA468}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195-4DED-8C37-E32E97200E7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{5AFD812B-6E87-4FED-A661-678326DBC864}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195-4DED-8C37-E32E97200E7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{1D15AF6F-4879-46DA-A6C5-3C34744B554B}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195-4DED-8C37-E32E97200E7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195-4DED-8C37-E32E97200E7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195-4DED-8C37-E32E97200E7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{CA778A8D-7D61-4CED-B4AE-4E0D693E6F4B}</c15:txfldGUID>
                      <c15:f>Daten_Diagramme!$E$14</c15:f>
                      <c15:dlblFieldTableCache>
                        <c:ptCount val="1"/>
                        <c:pt idx="0">
                          <c:v>-3.9</c:v>
                        </c:pt>
                      </c15:dlblFieldTableCache>
                    </c15:dlblFTEntry>
                  </c15:dlblFieldTable>
                  <c15:showDataLabelsRange val="0"/>
                </c:ext>
                <c:ext xmlns:c16="http://schemas.microsoft.com/office/drawing/2014/chart" uri="{C3380CC4-5D6E-409C-BE32-E72D297353CC}">
                  <c16:uniqueId val="{00000000-07EF-4C42-90B1-14C0AFF3CC0C}"/>
                </c:ext>
              </c:extLst>
            </c:dLbl>
            <c:dLbl>
              <c:idx val="1"/>
              <c:tx>
                <c:strRef>
                  <c:f>Daten_Diagramme!$E$15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{318CAB41-E5FD-48FF-8F3B-D0ECA5B52A30}</c15:txfldGUID>
                      <c15:f>Daten_Diagramme!$E$15</c15:f>
                      <c15:dlblFieldTableCache>
                        <c:ptCount val="1"/>
                        <c:pt idx="0">
                          <c:v>0.2</c:v>
                        </c:pt>
                      </c15:dlblFieldTableCache>
                    </c15:dlblFTEntry>
                  </c15:dlblFieldTable>
                  <c15:showDataLabelsRange val="0"/>
                </c:ext>
                <c:ext xmlns:c16="http://schemas.microsoft.com/office/drawing/2014/chart" uri="{C3380CC4-5D6E-409C-BE32-E72D297353CC}">
                  <c16:uniqueId val="{00000001-07EF-4C42-90B1-14C0AFF3CC0C}"/>
                </c:ext>
              </c:extLst>
            </c:dLbl>
            <c:dLbl>
              <c:idx val="2"/>
              <c:tx>
                <c:strRef>
                  <c:f>Daten_Diagramme!$E$16</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{34A53C82-9EFC-401C-B531-0EEB700D9137}</c15:txfldGUID>
                      <c15:f>Daten_Diagramme!$E$16</c15:f>
                      <c15:dlblFieldTableCache>
                        <c:ptCount val="1"/>
                        <c:pt idx="0">
                          <c:v>-3.8</c:v>
                        </c:pt>
                      </c15:dlblFieldTableCache>
                    </c15:dlblFTEntry>
                  </c15:dlblFieldTable>
                  <c15:showDataLabelsRange val="0"/>
                </c:ext>
                <c:ext xmlns:c16="http://schemas.microsoft.com/office/drawing/2014/chart" uri="{C3380CC4-5D6E-409C-BE32-E72D297353CC}">
                  <c16:uniqueId val="{00000002-07EF-4C42-90B1-14C0AFF3CC0C}"/>
                </c:ext>
              </c:extLst>
            </c:dLbl>
            <c:dLbl>
              <c:idx val="3"/>
              <c:tx>
                <c:strRef>
                  <c:f>Daten_Diagramme!$E$17</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{C46CAD23-49E1-4811-B4D2-7F249A42DA39}</c15:txfldGUID>
                      <c15:f>Daten_Diagramme!$E$17</c15:f>
                      <c15:dlblFieldTableCache>
                        <c:ptCount val="1"/>
                        <c:pt idx="0">
                          <c:v>-7.3</c:v>
                        </c:pt>
                      </c15:dlblFieldTableCache>
                    </c15:dlblFTEntry>
                  </c15:dlblFieldTable>
                  <c15:showDataLabelsRange val="0"/>
                </c:ext>
                <c:ext xmlns:c16="http://schemas.microsoft.com/office/drawing/2014/chart" uri="{C3380CC4-5D6E-409C-BE32-E72D297353CC}">
                  <c16:uniqueId val="{00000003-07EF-4C42-90B1-14C0AFF3CC0C}"/>
                </c:ext>
              </c:extLst>
            </c:dLbl>
            <c:dLbl>
              <c:idx val="4"/>
              <c:tx>
                <c:strRef>
                  <c:f>Daten_Diagramme!$E$18</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{A713A274-ADFD-44DC-88FA-CDCB9A740DB2}</c15:txfldGUID>
                      <c15:f>Daten_Diagramme!$E$18</c15:f>
                      <c15:dlblFieldTableCache>
                        <c:ptCount val="1"/>
                        <c:pt idx="0">
                          <c:v>-8.7</c:v>
                        </c:pt>
                      </c15:dlblFieldTableCache>
                    </c15:dlblFTEntry>
                  </c15:dlblFieldTable>
                  <c15:showDataLabelsRange val="0"/>
                </c:ext>
                <c:ext xmlns:c16="http://schemas.microsoft.com/office/drawing/2014/chart" uri="{C3380CC4-5D6E-409C-BE32-E72D297353CC}">
                  <c16:uniqueId val="{00000004-07EF-4C42-90B1-14C0AFF3CC0C}"/>
                </c:ext>
              </c:extLst>
            </c:dLbl>
            <c:dLbl>
              <c:idx val="5"/>
              <c:tx>
                <c:strRef>
                  <c:f>Daten_Diagramme!$E$19</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{9829498C-9DD4-4E7E-92EE-E82BE1E8EDB4}</c15:txfldGUID>
                      <c15:f>Daten_Diagramme!$E$19</c15:f>
                      <c15:dlblFieldTableCache>
                        <c:ptCount val="1"/>
                        <c:pt idx="0">
                          <c:v>-6.6</c:v>
                        </c:pt>
                      </c15:dlblFieldTableCache>
                    </c15:dlblFTEntry>
                  </c15:dlblFieldTable>
                  <c15:showDataLabelsRange val="0"/>
                </c:ext>
                <c:ext xmlns:c16="http://schemas.microsoft.com/office/drawing/2014/chart" uri="{C3380CC4-5D6E-409C-BE32-E72D297353CC}">
                  <c16:uniqueId val="{00000005-07EF-4C42-90B1-14C0AFF3CC0C}"/>
                </c:ext>
              </c:extLst>
            </c:dLbl>
            <c:dLbl>
              <c:idx val="6"/>
              <c:tx>
                <c:strRef>
                  <c:f>Daten_Diagramme!$E$20</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{E7C0D177-5942-4402-8891-E63EF9650C5A}</c15:txfldGUID>
                      <c15:f>Daten_Diagramme!$E$20</c15:f>
                      <c15:dlblFieldTableCache>
                        <c:ptCount val="1"/>
                        <c:pt idx="0">
                          <c:v>-4.7</c:v>
                        </c:pt>
                      </c15:dlblFieldTableCache>
                    </c15:dlblFTEntry>
                  </c15:dlblFieldTable>
                  <c15:showDataLabelsRange val="0"/>
                </c:ext>
                <c:ext xmlns:c16="http://schemas.microsoft.com/office/drawing/2014/chart" uri="{C3380CC4-5D6E-409C-BE32-E72D297353CC}">
                  <c16:uniqueId val="{00000006-07EF-4C42-90B1-14C0AFF3CC0C}"/>
                </c:ext>
              </c:extLst>
            </c:dLbl>
            <c:dLbl>
              <c:idx val="7"/>
              <c:tx>
                <c:strRef>
                  <c:f>Daten_Diagramme!$E$21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{A03D0823-8FF6-42F8-89C1-ED4059C2ACFD}</c15:txfldGUID>
                      <c15:f>Daten_Diagramme!$E$21</c15:f>
                      <c15:dlblFieldTableCache>
                        <c:ptCount val="1"/>
                        <c:pt idx="0">
                          <c:v>0.0</c:v>
                        </c:pt>
                      </c15:dlblFieldTableCache>
                    </c15:dlblFTEntry>
                  </c15:dlblFieldTable>
                  <c15:showDataLabelsRange val="0"/>
                </c:ext>
                <c:ext xmlns:c16="http://schemas.microsoft.com/office/drawing/2014/chart" uri="{C3380CC4-5D6E-409C-BE32-E72D297353CC}">
                  <c16:uniqueId val="{00000007-07EF-4C42-90B1-14C0AFF3CC0C}"/>
                </c:ext>
              </c:extLst>
            </c:dLbl>
            <c:dLbl>
              <c:idx val="8"/>
              <c:tx>
                <c:strRef>
                  <c:f>Daten_Diagramme!$E$22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{470EF6A9-3680-4949-980E-83B78D2A911C}</c15:txfldGUID>
                      <c15:f>Daten_Diagramme!$E$22</c15:f>
                      <c15:dlblFieldTableCache>
                        <c:ptCount val="1"/>
                        <c:pt idx="0">
                          <c:v>-1.9</c:v>
                        </c:pt>
                      </c15:dlblFieldTableCache>
                    </c15:dlblFTEntry>
                  </c15:dlblFieldTable>
                  <c15:showDataLabelsRange val="0"/>
                </c:ext>
                <c:ext xmlns:c16="http://schemas.microsoft.com/office/drawing/2014/chart" uri="{C3380CC4-5D6E-409C-BE32-E72D297353CC}">
                  <c16:uniqueId val="{00000008-07EF-4C42-90B1-14C0AFF3CC0C}"/>
                </c:ext>
              </c:extLst>
            </c:dLbl>
            <c:dLbl>
              <c:idx val="9"/>
              <c:tx>
                <c:strRef>
                  <c:f>Daten_Diagramme!$E$23</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{1E5DCB1E-1241-4976-8210-17B4A6E6D93D}</c15:txfldGUID>
                      <c15:f>Daten_Diagramme!$E$23</c15:f>
                      <c15:dlblFieldTableCache>
                        <c:ptCount val="1"/>
                        <c:pt idx="0">
                          <c:v>-3.6</c:v>
                        </c:pt>
                      </c15:dlblFieldTableCache>
                    </c15:dlblFTEntry>
                  </c15:dlblFieldTable>
                  <c15:showDataLabelsRange val="0"/>
                </c:ext>
                <c:ext xmlns:c16="http://schemas.microsoft.com/office/drawing/2014/chart" uri="{C3380CC4-5D6E-409C-BE32-E72D297353CC}">
                  <c16:uniqueId val="{00000009-07EF-4C42-90B1-14C0AFF3CC0C}"/>
                </c:ext>
              </c:extLst>
            </c:dLbl>
            <c:dLbl>
              <c:idx val="10"/>
              <c:tx>
                <c:strRef>
                  <c:f>Daten_Diagramme!$E$24</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{4D05CEB9-EB56-4A12-8336-C78F0BBC2F7F}</c15:txfldGUID>
                      <c15:f>Daten_Diagramme!$E$24</c15:f>
                      <c15:dlblFieldTableCache>
                        <c:ptCount val="1"/>
                        <c:pt idx="0">
                          <c:v>-10.7</c:v>
                        </c:pt>
                      </c15:dlblFieldTableCache>
                    </c15:dlblFTEntry>
                  </c15:dlblFieldTable>
                  <c15:showDataLabelsRange val="0"/>
                </c:ext>
                <c:ext xmlns:c16="http://schemas.microsoft.com/office/drawing/2014/chart" uri="{C3380CC4-5D6E-409C-BE32-E72D297353CC}">
                  <c16:uniqueId val="{0000000A-07EF-4C42-90B1-14C0AFF3CC0C}"/>
                </c:ext>
              </c:extLst>
            </c:dLbl>
            <c:dLbl>
              <c:idx val="11"/>
              <c:tx>
                <c:strRef>
                  <c:f>Daten_Diagramme!$E$25</c:f>
                  <c:strCache>
                    <c:ptCount val="1"/>
                    <c:pt idx="0">
                      <c:v>-34.7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{D6418B33-F915-4D32-9241-23F239A5F614}</c15:txfldGUID>
                      <c15:f>Daten_Diagramme!$E$25</c15:f>
                      <c15:dlblFieldTableCache>
                        <c:ptCount val="1"/>
                        <c:pt idx="0">
                          <c:v>-34.7</c:v>
                        </c:pt>
                      </c15:dlblFieldTableCache>
                    </c15:dlblFTEntry>
                  </c15:dlblFieldTable>
                  <c15:showDataLabelsRange val="0"/>
                </c:ext>
                <c:ext xmlns:c16="http://schemas.microsoft.com/office/drawing/2014/chart" uri="{C3380CC4-5D6E-409C-BE32-E72D297353CC}">
                  <c16:uniqueId val="{0000000B-07EF-4C42-90B1-14C0AFF3CC0C}"/>
                </c:ext>
              </c:extLst>
            </c:dLbl>
            <c:dLbl>
              <c:idx val="12"/>
              <c:tx>
                <c:strRef>
                  <c:f>Daten_Diagramme!$E$26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{9048A732-441D-4682-87AB-507E1009D195}</c15:txfldGUID>
                      <c15:f>Daten_Diagramme!$E$26</c15:f>
                      <c15:dlblFieldTableCache>
                        <c:ptCount val="1"/>
                        <c:pt idx="0">
                          <c:v>0.7</c:v>
                        </c:pt>
                      </c15:dlblFieldTableCache>
                    </c15:dlblFTEntry>
                  </c15:dlblFieldTable>
                  <c15:showDataLabelsRange val="0"/>
                </c:ext>
                <c:ext xmlns:c16="http://schemas.microsoft.com/office/drawing/2014/chart" uri="{C3380CC4-5D6E-409C-BE32-E72D297353CC}">
                  <c16:uniqueId val="{0000000C-07EF-4C42-90B1-14C0AFF3CC0C}"/>
                </c:ext>
              </c:extLst>
            </c:dLbl>
            <c:dLbl>
              <c:idx val="13"/>
              <c:tx>
                <c:strRef>
                  <c:f>Daten_Diagramme!$E$27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{B63511A0-CC1E-4FBF-821B-DB11A46450C8}</c15:txfldGUID>
                      <c15:f>Daten_Diagramme!$E$27</c15:f>
                      <c15:dlblFieldTableCache>
                        <c:ptCount val="1"/>
                        <c:pt idx="0">
                          <c:v>0.3</c:v>
                        </c:pt>
                      </c15:dlblFieldTableCache>
                    </c15:dlblFTEntry>
                  </c15:dlblFieldTable>
                  <c15:showDataLabelsRange val="0"/>
                </c:ext>
                <c:ext xmlns:c16="http://schemas.microsoft.com/office/drawing/2014/chart" uri="{C3380CC4-5D6E-409C-BE32-E72D297353CC}">
                  <c16:uniqueId val="{0000000D-07EF-4C42-90B1-14C0AFF3CC0C}"/>
                </c:ext>
              </c:extLst>
            </c:dLbl>
            <c:dLbl>
              <c:idx val="14"/>
              <c:tx>
                <c:strRef>
                  <c:f>Daten_Diagramme!$E$28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{979B5159-9798-4D84-B7DA-E9320B4B5B0E}</c15:txfldGUID>
                      <c15:f>Daten_Diagramme!$E$28</c15:f>
                      <c15:dlblFieldTableCache>
                        <c:ptCount val="1"/>
                        <c:pt idx="0">
                          <c:v>-4.0</c:v>
                        </c:pt>
                      </c15:dlblFieldTableCache>
                    </c15:dlblFTEntry>
                  </c15:dlblFieldTable>
                  <c15:showDataLabelsRange val="0"/>
                </c:ext>
                <c:ext xmlns:c16="http://schemas.microsoft.com/office/drawing/2014/chart" uri="{C3380CC4-5D6E-409C-BE32-E72D297353CC}">
                  <c16:uniqueId val="{0000000E-07EF-4C42-90B1-14C0AFF3CC0C}"/>
                </c:ext>
              </c:extLst>
            </c:dLbl>
            <c:dLbl>
              <c:idx val="15"/>
              <c:tx>
                <c:strRef>
                  <c:f>Daten_Diagramme!$E$29</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{21AF0EF0-327C-41CB-A5E0-0FED1A01E86A}</c15:txfldGUID>
                      <c15:f>Daten_Diagramme!$E$29</c15:f>
                      <c15:dlblFieldTableCache>
                        <c:ptCount val="1"/>
                        <c:pt idx="0">
                          <c:v>-7.5</c:v>
                        </c:pt>
                      </c15:dlblFieldTableCache>
                    </c15:dlblFTEntry>
                  </c15:dlblFieldTable>
                  <c15:showDataLabelsRange val="0"/>
                </c:ext>
                <c:ext xmlns:c16="http://schemas.microsoft.com/office/drawing/2014/chart" uri="{C3380CC4-5D6E-409C-BE32-E72D297353CC}">
                  <c16:uniqueId val="{0000000F-07EF-4C42-90B1-14C0AFF3CC0C}"/>
                </c:ext>
              </c:extLst>
            </c:dLbl>
            <c:dLbl>
              <c:idx val="16"/>
              <c:tx>
                <c:strRef>
                  <c:f>Daten_Diagramme!$E$30</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{7B2B1565-D5F7-4099-9BA4-8B77207E6BAC}</c15:txfldGUID>
                      <c15:f>Daten_Diagramme!$E$30</c15:f>
                      <c15:dlblFieldTableCache>
                        <c:ptCount val="1"/>
                        <c:pt idx="0">
                          <c:v>4.4</c:v>
                        </c:pt>
                      </c15:dlblFieldTableCache>
                    </c15:dlblFTEntry>
                  </c15:dlblFieldTable>
                  <c15:showDataLabelsRange val="0"/>
                </c:ext>
                <c:ext xmlns:c16="http://schemas.microsoft.com/office/drawing/2014/chart" uri="{C3380CC4-5D6E-409C-BE32-E72D297353CC}">
                  <c16:uniqueId val="{00000010-07EF-4C42-90B1-14C0AFF3CC0C}"/>
                </c:ext>
              </c:extLst>
            </c:dLbl>
            <c:dLbl>
              <c:idx val="17"/>
              <c:tx>
                <c:strRef>
                  <c:f>Daten_Diagramme!$E$31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{CE65B7E8-1B26-4833-85E2-70867BB697B6}</c15:txfldGUID>
                      <c15:f>Daten_Diagramme!$E$31</c15:f>
                      <c15:dlblFieldTableCache>
                        <c:ptCount val="1"/>
                        <c:pt idx="0">
                          <c:v>-1.1</c:v>
                        </c:pt>
                      </c15:dlblFieldTableCache>
                    </c15:dlblFTEntry>
                  </c15:dlblFieldTable>
                  <c15:showDataLabelsRange val="0"/>
                </c:ext>
                <c:ext xmlns:c16="http://schemas.microsoft.com/office/drawing/2014/chart" uri="{C3380CC4-5D6E-409C-BE32-E72D297353CC}">
                  <c16:uniqueId val="{00000011-07EF-4C42-90B1-14C0AFF3CC0C}"/>
                </c:ext>
              </c:extLst>
            </c:dLbl>
            <c:dLbl>
              <c:idx val="18"/>
              <c:tx>
                <c:strRef>
                  <c:f>Daten_Diagramme!$E$32</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{37BEB737-C846-4B50-AAD4-E6251AF8D186}</c15:txfldGUID>
                      <c15:f>Daten_Diagramme!$E$32</c15:f>
                      <c15:dlblFieldTableCache>
                        <c:ptCount val="1"/>
                        <c:pt idx="0">
                          <c:v>-4.9</c:v>
                        </c:pt>
                      </c15:dlblFieldTableCache>
                    </c15:dlblFTEntry>
                  </c15:dlblFieldTable>
                  <c15:showDataLabelsRange val="0"/>
                </c:ext>
                <c:ext xmlns:c16="http://schemas.microsoft.com/office/drawing/2014/chart" uri="{C3380CC4-5D6E-409C-BE32-E72D297353CC}">
                  <c16:uniqueId val="{00000012-07EF-4C42-90B1-14C0AFF3CC0C}"/>
                </c:ext>
              </c:extLst>
            </c:dLbl>
            <c:dLbl>
              <c:idx val="19"/>
              <c:tx>
                <c:strRef>
                  <c:f>Daten_Diagramme!$E$33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{9E4A4657-C9E8-4658-AAAC-2E5B11968CF7}</c15:txfldGUID>
                      <c15:f>Daten_Diagramme!$E$33</c15:f>
                      <c15:dlblFieldTableCache>
                        <c:ptCount val="1"/>
                        <c:pt idx="0">
                          <c:v>0.6</c:v>
                        </c:pt>
                      </c15:dlblFieldTableCache>
                    </c15:dlblFTEntry>
                  </c15:dlblFieldTable>
                  <c15:showDataLabelsRange val="0"/>
                </c:ext>
                <c:ext xmlns:c16="http://schemas.microsoft.com/office/drawing/2014/chart" uri="{C3380CC4-5D6E-409C-BE32-E72D297353CC}">
                  <c16:uniqueId val="{00000013-07EF-4C42-90B1-14C0AFF3CC0C}"/>
                </c:ext>
              </c:extLst>
            </c:dLbl>
            <c:dLbl>
              <c:idx val="20"/>
              <c:tx>
                <c:strRef>
                  <c:f>Daten_Diagramme!$E$34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{F2FB251F-D2B3-4ACB-B17B-5747BF0323C0}</c15:txfldGUID>
                      <c15:f>Daten_Diagramme!$E$34</c15:f>
                      <c15:dlblFieldTableCache>
                        <c:ptCount val="1"/>
                        <c:pt idx="0">
                          <c:v>-3.0</c:v>
                        </c:pt>
                      </c15:dlblFieldTableCache>
                    </c15:dlblFTEntry>
                  </c15:dlblFieldTable>
                  <c15:showDataLabelsRange val="0"/>
                </c:ext>
                <c:ext xmlns:c16="http://schemas.microsoft.com/office/drawing/2014/chart" uri="{C3380CC4-5D6E-409C-BE32-E72D297353CC}">
                  <c16:uniqueId val="{00000014-07EF-4C42-90B1-14C0AFF3CC0C}"/>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{E89C59BF-C447-42D7-AD1D-7641875DB43E}</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07EF-4C42-90B1-14C0AFF3CC0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{416D7252-E3A1-4B49-847A-A82624FC0792}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7EF-4C42-90B1-14C0AFF3CC0C}"/>
                </c:ext>
              </c:extLst>
            </c:dLbl>
            <c:dLbl>
              <c:idx val="23"/>
              <c:tx>
                <c:strRef>
                  <c:f>Daten_Diagramme!$E$37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{F9BE6E4D-7DBC-47A8-9FDD-8B6A25401068}</c15:txfldGUID>
                      <c15:f>Daten_Diagramme!$E$37</c15:f>
                      <c15:dlblFieldTableCache>
                        <c:ptCount val="1"/>
                        <c:pt idx="0">
                          <c:v>0.2</c:v>
                        </c:pt>
                      </c15:dlblFieldTableCache>
                    </c15:dlblFTEntry>
                  </c15:dlblFieldTable>
                  <c15:showDataLabelsRange val="0"/>
                </c:ext>
                <c:ext xmlns:c16="http://schemas.microsoft.com/office/drawing/2014/chart" uri="{C3380CC4-5D6E-409C-BE32-E72D297353CC}">
                  <c16:uniqueId val="{00000017-07EF-4C42-90B1-14C0AFF3CC0C}"/>
                </c:ext>
              </c:extLst>
            </c:dLbl>
            <c:dLbl>
              <c:idx val="24"/>
              <c:tx>
                <c:strRef>
                  <c:f>Daten_Diagramme!$E$38</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{B7581C28-9C10-48A9-A55D-2976180F1138}</c15:txfldGUID>
                      <c15:f>Daten_Diagramme!$E$38</c15:f>
                      <c15:dlblFieldTableCache>
                        <c:ptCount val="1"/>
                        <c:pt idx="0">
                          <c:v>-4.5</c:v>
                        </c:pt>
                      </c15:dlblFieldTableCache>
                    </c15:dlblFTEntry>
                  </c15:dlblFieldTable>
                  <c15:showDataLabelsRange val="0"/>
                </c:ext>
                <c:ext xmlns:c16="http://schemas.microsoft.com/office/drawing/2014/chart" uri="{C3380CC4-5D6E-409C-BE32-E72D297353CC}">
                  <c16:uniqueId val="{00000018-07EF-4C42-90B1-14C0AFF3CC0C}"/>
                </c:ext>
              </c:extLst>
            </c:dLbl>
            <c:dLbl>
              <c:idx val="25"/>
              <c:tx>
                <c:strRef>
                  <c:f>Daten_Diagramme!$E$39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{1A38D5E0-BA6B-403E-9A3F-B494CDE04EF5}</c15:txfldGUID>
                      <c15:f>Daten_Diagramme!$E$39</c15:f>
                      <c15:dlblFieldTableCache>
                        <c:ptCount val="1"/>
                        <c:pt idx="0">
                          <c:v>-4.0</c:v>
                        </c:pt>
                      </c15:dlblFieldTableCache>
                    </c15:dlblFTEntry>
                  </c15:dlblFieldTable>
                  <c15:showDataLabelsRange val="0"/>
                </c:ext>
                <c:ext xmlns:c16="http://schemas.microsoft.com/office/drawing/2014/chart" uri="{C3380CC4-5D6E-409C-BE32-E72D297353CC}">
                  <c16:uniqueId val="{00000019-07EF-4C42-90B1-14C0AFF3CC0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{3A3A8125-3723-4446-81DE-B4F803D8F257}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7EF-4C42-90B1-14C0AFF3CC0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{9CE1B27C-6F10-46BA-922C-AC2B3D42D378}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7EF-4C42-90B1-14C0AFF3CC0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{BDABB2A8-E1BD-4B72-8091-4B73E8479189}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7EF-4C42-90B1-14C0AFF3CC0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{92AF85C9-E38A-4EC2-93EE-4635B0E091EA}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7EF-4C42-90B1-14C0AFF3CC0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{507EE1D7-BF84-4EB3-B109-F6F5801A1EF2}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7EF-4C42-90B1-14C0AFF3CC0C}"/>
                </c:ext>
              </c:extLst>
            </c:dLbl>
            <c:dLbl>
              <c:idx val="31"/>
              <c:tx>
                <c:strRef>
                  <c:f>Daten_Diagramme!$E$45</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{A7210511-6730-4E52-8F9D-94765465BC46}</c15:txfldGUID>
                      <c15:f>Daten_Diagramme!$E$45</c15:f>
                      <c15:dlblFieldTableCache>
                        <c:ptCount val="1"/>
                        <c:pt idx="0">
                          <c:v>-4.0</c:v>
                        </c:pt>
                      </c15:dlblFieldTableCache>
                    </c15:dlblFTEntry>
                  </c15:dlblFieldTable>
                  <c15:showDataLabelsRange val="0"/>
                </c:ext>
                <c:ext xmlns:c16="http://schemas.microsoft.com/office/drawing/2014/chart" uri="{C3380CC4-5D6E-409C-BE32-E72D297353CC}">
                  <c16:uniqueId val="{0000001F-07EF-4C42-90B1-14C0AFF3CC0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-3.9177101967799643</c:v>
                </c:pt>
                <c:pt idx="1">
                  <c:v>0.20505809979494191</c:v>
                </c:pt>
                <c:pt idx="2">
                  <c:v>-3.763440860215054</c:v>
                </c:pt>
                <c:pt idx="3">
                  <c:v>-7.3468654571582537</c:v>
                </c:pt>
                <c:pt idx="4">
                  <c:v>-8.7298303682250715</c:v>
                </c:pt>
                <c:pt idx="5">
                  <c:v>-6.6230265691182133</c:v>
                </c:pt>
                <c:pt idx="6">
                  <c:v>-4.7016274864376131</c:v>
                </c:pt>
                <c:pt idx="7">
                  <c:v>-2.8661507595299514E-2</c:v>
                </c:pt>
                <c:pt idx="8">
                  <c:v>-1.8914137977956185</c:v>
                </c:pt>
                <c:pt idx="9">
                  <c:v>-3.5597291985149595</c:v>
                </c:pt>
                <c:pt idx="10">
                  <c:v>-10.746631323172078</c:v>
                </c:pt>
                <c:pt idx="11">
                  <c:v>-34.732142857142854</c:v>
                </c:pt>
                <c:pt idx="12">
                  <c:v>0.73964497041420119</c:v>
                </c:pt>
                <c:pt idx="13">
                  <c:v>0.27552204176334105</c:v>
                </c:pt>
                <c:pt idx="14">
                  <c:v>-4.0477050957715939</c:v>
                </c:pt>
                <c:pt idx="15">
                  <c:v>-7.4557315936626285</c:v>
                </c:pt>
                <c:pt idx="16">
                  <c:v>4.3560606060606064</c:v>
                </c:pt>
                <c:pt idx="17">
                  <c:v>-1.0877447425670776</c:v>
                </c:pt>
                <c:pt idx="18">
                  <c:v>-4.9087321164282187</c:v>
                </c:pt>
                <c:pt idx="19">
                  <c:v>0.58853633572159669</c:v>
                </c:pt>
                <c:pt idx="20">
                  <c:v>-2.9674206266860343</c:v>
                </c:pt>
                <c:pt idx="21">
                  <c:v>0</c:v>
                </c:pt>
                <c:pt idx="23">
                  <c:v>0.20505809979494191</c:v>
                </c:pt>
                <c:pt idx="24">
                  <c:v>-4.4972422571064916</c:v>
                </c:pt>
                <c:pt idx="25">
                  <c:v>-4.0194828841951926</c:v>
                </c:pt>
              </c:numCache>
            </c:numRef>
          </c:val>
          <c:extLst>
            <c:ext xmlns:c16="http://schemas.microsoft.com/office/drawing/2014/chart" uri="{C3380CC4-5D6E-409C-BE32-E72D297353CC}">
              <c16:uniqueId val="{00000020-07EF-4C42-90B1-14C0AFF3CC0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{4D860BA1-69CA-484A-82CA-BC7FE3DE366E}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7EF-4C42-90B1-14C0AFF3CC0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{D1B45ED7-78DF-4BA8-BB97-BD7B0C5305CD}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7EF-4C42-90B1-14C0AFF3CC0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{0F6D4AAE-4AC6-4B00-A107-D32D966B5497}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7EF-4C42-90B1-14C0AFF3CC0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{E45BF8D1-2416-46A5-8008-60B917CFF396}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7EF-4C42-90B1-14C0AFF3CC0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{B878D7D4-FEAA-499C-AA52-B09A5CB7762B}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7EF-4C42-90B1-14C0AFF3CC0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{3EF21F67-401F-4D6E-9E0F-5DA1A46AC897}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7EF-4C42-90B1-14C0AFF3CC0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{6FD47168-738B-4B92-BE24-8327FE42E0D0}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7EF-4C42-90B1-14C0AFF3CC0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{E9A5588F-2663-4839-8490-454382D5CED7}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7EF-4C42-90B1-14C0AFF3CC0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{92848E8C-13ED-4216-932A-CEF124915EE1}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7EF-4C42-90B1-14C0AFF3CC0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{3C2DBEE2-0A46-4D21-ABC5-71A25B1B2585}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7EF-4C42-90B1-14C0AFF3CC0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{5901419E-F2C2-4E4A-94CE-D00EB8F459D6}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7EF-4C42-90B1-14C0AFF3CC0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{7E7E299B-2776-43B4-BB72-83CF4D38B1B7}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7EF-4C42-90B1-14C0AFF3CC0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{AD900FC7-07B6-4943-8F68-856A31480778}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7EF-4C42-90B1-14C0AFF3CC0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{488029AC-89CD-463E-A161-309F4471F717}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7EF-4C42-90B1-14C0AFF3CC0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{7A44B718-9296-4040-B7FF-AF3F515B5D99}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7EF-4C42-90B1-14C0AFF3CC0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{961311C9-8892-4312-B2FC-A71268C69939}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7EF-4C42-90B1-14C0AFF3CC0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{3BD8D2E1-A925-46B5-B198-F07010279BF4}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7EF-4C42-90B1-14C0AFF3CC0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{E174DA64-FAFF-427C-95CE-12E4F789051A}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7EF-4C42-90B1-14C0AFF3CC0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{C443B772-0351-4E7B-BC6A-D3B3FBFBF315}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7EF-4C42-90B1-14C0AFF3CC0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{139CDFB6-D5C3-4AD5-9A8E-F62C3D5DDF3A}</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7EF-4C42-90B1-14C0AFF3CC0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{A636C01C-91BD-45E5-B116-689514A4D56E}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7EF-4C42-90B1-14C0AFF3CC0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{0E0A67A0-4E8A-4922-9725-EE7F80792985}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7EF-4C42-90B1-14C0AFF3CC0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{8F7D82B5-3D79-48DB-8717-9B10DB8A6299}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7EF-4C42-90B1-14C0AFF3CC0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{5C636DDF-E389-4D5C-9589-FE7C8E9898DF}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7EF-4C42-90B1-14C0AFF3CC0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{DE869883-449E-4E75-B164-F2A4739B5D40}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7EF-4C42-90B1-14C0AFF3CC0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{40524486-4493-494E-8054-1F19C7FC40CF}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7EF-4C42-90B1-14C0AFF3CC0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{BB515AB6-6673-4F10-B61D-DE04C3F4F2C8}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7EF-4C42-90B1-14C0AFF3CC0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{7DDE82AA-8C0A-4B61-9A71-4A3E608CAD36}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7EF-4C42-90B1-14C0AFF3CC0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{6C61648B-BBDD-4F4B-B74E-77202CABB53A}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7EF-4C42-90B1-14C0AFF3CC0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{16F764E9-49C5-42E4-9425-2CEE255C4D27}</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7EF-4C42-90B1-14C0AFF3CC0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{711924B2-243A-4E67-B79C-C459FE4EA527}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7EF-4C42-90B1-14C0AFF3CC0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{6A7FB046-3E7B-4167-AD1D-6EF769AE5BBD}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7EF-4C42-90B1-14C0AFF3CC0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07EF-4C42-90B1-14C0AFF3CC0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07EF-4C42-90B1-14C0AFF3CC0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{7D1C7071-2C8E-467D-AFFB-E7AE9D2B5A43}</c15:txfldGUID>
                      <c15:f>Diagramm!$I$46</c15:f>
                      <c15:dlblFieldTableCache>
                        <c:ptCount val="1"/>
                      </c15:dlblFieldTableCache>
                    </c15:dlblFTEntry>
                  </c15:dlblFieldTable>
                  <c15:showDataLabelsRange val="0"/>
                </c:ext>
                <c:ext xmlns:c16="http://schemas.microsoft.com/office/drawing/2014/chart" uri="{C3380CC4-5D6E-409C-BE32-E72D297353CC}">
                  <c16:uniqueId val="{00000000-43A1-427A-BFC1-E55149148A6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{3A68B075-46E6-49D5-95D4-9938F336EA2E}</c15:txfldGUID>
                      <c15:f>Diagramm!$I$47</c15:f>
                      <c15:dlblFieldTableCache>
                        <c:ptCount val="1"/>
                      </c15:dlblFieldTableCache>
                    </c15:dlblFTEntry>
                  </c15:dlblFieldTable>
                  <c15:showDataLabelsRange val="0"/>
                </c:ext>
                <c:ext xmlns:c16="http://schemas.microsoft.com/office/drawing/2014/chart" uri="{C3380CC4-5D6E-409C-BE32-E72D297353CC}">
                  <c16:uniqueId val="{00000001-43A1-427A-BFC1-E55149148A6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{A0AE3969-1126-41A8-AED4-DAEAB72C45B8}</c15:txfldGUID>
                      <c15:f>Diagramm!$I$48</c15:f>
                      <c15:dlblFieldTableCache>
                        <c:ptCount val="1"/>
                      </c15:dlblFieldTableCache>
                    </c15:dlblFTEntry>
                  </c15:dlblFieldTable>
                  <c15:showDataLabelsRange val="0"/>
                </c:ext>
                <c:ext xmlns:c16="http://schemas.microsoft.com/office/drawing/2014/chart" uri="{C3380CC4-5D6E-409C-BE32-E72D297353CC}">
                  <c16:uniqueId val="{00000002-43A1-427A-BFC1-E55149148A6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{F245A898-A88D-4DE0-8235-6E2A9C23D913}</c15:txfldGUID>
                      <c15:f>Diagramm!$I$49</c15:f>
                      <c15:dlblFieldTableCache>
                        <c:ptCount val="1"/>
                      </c15:dlblFieldTableCache>
                    </c15:dlblFTEntry>
                  </c15:dlblFieldTable>
                  <c15:showDataLabelsRange val="0"/>
                </c:ext>
                <c:ext xmlns:c16="http://schemas.microsoft.com/office/drawing/2014/chart" uri="{C3380CC4-5D6E-409C-BE32-E72D297353CC}">
                  <c16:uniqueId val="{00000003-43A1-427A-BFC1-E55149148A6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{9530BE17-1D58-4DCC-8C94-2DDCD94D6FFD}</c15:txfldGUID>
                      <c15:f>Diagramm!$I$50</c15:f>
                      <c15:dlblFieldTableCache>
                        <c:ptCount val="1"/>
                      </c15:dlblFieldTableCache>
                    </c15:dlblFTEntry>
                  </c15:dlblFieldTable>
                  <c15:showDataLabelsRange val="0"/>
                </c:ext>
                <c:ext xmlns:c16="http://schemas.microsoft.com/office/drawing/2014/chart" uri="{C3380CC4-5D6E-409C-BE32-E72D297353CC}">
                  <c16:uniqueId val="{00000004-43A1-427A-BFC1-E55149148A6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{6BA5B148-BFE0-4CB9-90EE-1C2B30609742}</c15:txfldGUID>
                      <c15:f>Diagramm!$I$51</c15:f>
                      <c15:dlblFieldTableCache>
                        <c:ptCount val="1"/>
                      </c15:dlblFieldTableCache>
                    </c15:dlblFTEntry>
                  </c15:dlblFieldTable>
                  <c15:showDataLabelsRange val="0"/>
                </c:ext>
                <c:ext xmlns:c16="http://schemas.microsoft.com/office/drawing/2014/chart" uri="{C3380CC4-5D6E-409C-BE32-E72D297353CC}">
                  <c16:uniqueId val="{00000005-43A1-427A-BFC1-E55149148A6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{25D5D826-78CE-433F-AA5C-69BC8E040D5D}</c15:txfldGUID>
                      <c15:f>Diagramm!$I$52</c15:f>
                      <c15:dlblFieldTableCache>
                        <c:ptCount val="1"/>
                      </c15:dlblFieldTableCache>
                    </c15:dlblFTEntry>
                  </c15:dlblFieldTable>
                  <c15:showDataLabelsRange val="0"/>
                </c:ext>
                <c:ext xmlns:c16="http://schemas.microsoft.com/office/drawing/2014/chart" uri="{C3380CC4-5D6E-409C-BE32-E72D297353CC}">
                  <c16:uniqueId val="{00000006-43A1-427A-BFC1-E55149148A6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{0B47A924-9B6B-4783-A558-532E8389C3C5}</c15:txfldGUID>
                      <c15:f>Diagramm!$I$53</c15:f>
                      <c15:dlblFieldTableCache>
                        <c:ptCount val="1"/>
                      </c15:dlblFieldTableCache>
                    </c15:dlblFTEntry>
                  </c15:dlblFieldTable>
                  <c15:showDataLabelsRange val="0"/>
                </c:ext>
                <c:ext xmlns:c16="http://schemas.microsoft.com/office/drawing/2014/chart" uri="{C3380CC4-5D6E-409C-BE32-E72D297353CC}">
                  <c16:uniqueId val="{00000007-43A1-427A-BFC1-E55149148A6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{B32DABC8-5236-4B09-9215-0CB51DA45B3A}</c15:txfldGUID>
                      <c15:f>Diagramm!$I$54</c15:f>
                      <c15:dlblFieldTableCache>
                        <c:ptCount val="1"/>
                      </c15:dlblFieldTableCache>
                    </c15:dlblFTEntry>
                  </c15:dlblFieldTable>
                  <c15:showDataLabelsRange val="0"/>
                </c:ext>
                <c:ext xmlns:c16="http://schemas.microsoft.com/office/drawing/2014/chart" uri="{C3380CC4-5D6E-409C-BE32-E72D297353CC}">
                  <c16:uniqueId val="{00000008-43A1-427A-BFC1-E55149148A6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{0280C2FB-041C-471E-928A-0A5830E07B58}</c15:txfldGUID>
                      <c15:f>Diagramm!$I$55</c15:f>
                      <c15:dlblFieldTableCache>
                        <c:ptCount val="1"/>
                      </c15:dlblFieldTableCache>
                    </c15:dlblFTEntry>
                  </c15:dlblFieldTable>
                  <c15:showDataLabelsRange val="0"/>
                </c:ext>
                <c:ext xmlns:c16="http://schemas.microsoft.com/office/drawing/2014/chart" uri="{C3380CC4-5D6E-409C-BE32-E72D297353CC}">
                  <c16:uniqueId val="{00000009-43A1-427A-BFC1-E55149148A6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{AFDD8750-087F-4C5E-BC50-991CE6DC9C29}</c15:txfldGUID>
                      <c15:f>Diagramm!$I$56</c15:f>
                      <c15:dlblFieldTableCache>
                        <c:ptCount val="1"/>
                      </c15:dlblFieldTableCache>
                    </c15:dlblFTEntry>
                  </c15:dlblFieldTable>
                  <c15:showDataLabelsRange val="0"/>
                </c:ext>
                <c:ext xmlns:c16="http://schemas.microsoft.com/office/drawing/2014/chart" uri="{C3380CC4-5D6E-409C-BE32-E72D297353CC}">
                  <c16:uniqueId val="{0000000A-43A1-427A-BFC1-E55149148A6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{D9922F8F-508F-47F2-8F38-E9EE74FABBA2}</c15:txfldGUID>
                      <c15:f>Diagramm!$I$57</c15:f>
                      <c15:dlblFieldTableCache>
                        <c:ptCount val="1"/>
                      </c15:dlblFieldTableCache>
                    </c15:dlblFTEntry>
                  </c15:dlblFieldTable>
                  <c15:showDataLabelsRange val="0"/>
                </c:ext>
                <c:ext xmlns:c16="http://schemas.microsoft.com/office/drawing/2014/chart" uri="{C3380CC4-5D6E-409C-BE32-E72D297353CC}">
                  <c16:uniqueId val="{0000000B-43A1-427A-BFC1-E55149148A6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{1299DA40-19AA-4C45-9123-0AC479294428}</c15:txfldGUID>
                      <c15:f>Diagramm!$I$58</c15:f>
                      <c15:dlblFieldTableCache>
                        <c:ptCount val="1"/>
                      </c15:dlblFieldTableCache>
                    </c15:dlblFTEntry>
                  </c15:dlblFieldTable>
                  <c15:showDataLabelsRange val="0"/>
                </c:ext>
                <c:ext xmlns:c16="http://schemas.microsoft.com/office/drawing/2014/chart" uri="{C3380CC4-5D6E-409C-BE32-E72D297353CC}">
                  <c16:uniqueId val="{0000000C-43A1-427A-BFC1-E55149148A6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{11829F7F-2920-412C-8FEF-BCDEE1BAD2D2}</c15:txfldGUID>
                      <c15:f>Diagramm!$I$59</c15:f>
                      <c15:dlblFieldTableCache>
                        <c:ptCount val="1"/>
                      </c15:dlblFieldTableCache>
                    </c15:dlblFTEntry>
                  </c15:dlblFieldTable>
                  <c15:showDataLabelsRange val="0"/>
                </c:ext>
                <c:ext xmlns:c16="http://schemas.microsoft.com/office/drawing/2014/chart" uri="{C3380CC4-5D6E-409C-BE32-E72D297353CC}">
                  <c16:uniqueId val="{0000000D-43A1-427A-BFC1-E55149148A6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{2736A122-4002-48B0-BD10-ED0C613A9C66}</c15:txfldGUID>
                      <c15:f>Diagramm!$I$60</c15:f>
                      <c15:dlblFieldTableCache>
                        <c:ptCount val="1"/>
                      </c15:dlblFieldTableCache>
                    </c15:dlblFTEntry>
                  </c15:dlblFieldTable>
                  <c15:showDataLabelsRange val="0"/>
                </c:ext>
                <c:ext xmlns:c16="http://schemas.microsoft.com/office/drawing/2014/chart" uri="{C3380CC4-5D6E-409C-BE32-E72D297353CC}">
                  <c16:uniqueId val="{0000000E-43A1-427A-BFC1-E55149148A6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{F0562482-6A1B-45BB-AD53-E47460FCF38F}</c15:txfldGUID>
                      <c15:f>Diagramm!$I$61</c15:f>
                      <c15:dlblFieldTableCache>
                        <c:ptCount val="1"/>
                      </c15:dlblFieldTableCache>
                    </c15:dlblFTEntry>
                  </c15:dlblFieldTable>
                  <c15:showDataLabelsRange val="0"/>
                </c:ext>
                <c:ext xmlns:c16="http://schemas.microsoft.com/office/drawing/2014/chart" uri="{C3380CC4-5D6E-409C-BE32-E72D297353CC}">
                  <c16:uniqueId val="{0000000F-43A1-427A-BFC1-E55149148A6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{38EA6418-057D-4262-B084-EB47BEDE3876}</c15:txfldGUID>
                      <c15:f>Diagramm!$I$62</c15:f>
                      <c15:dlblFieldTableCache>
                        <c:ptCount val="1"/>
                      </c15:dlblFieldTableCache>
                    </c15:dlblFTEntry>
                  </c15:dlblFieldTable>
                  <c15:showDataLabelsRange val="0"/>
                </c:ext>
                <c:ext xmlns:c16="http://schemas.microsoft.com/office/drawing/2014/chart" uri="{C3380CC4-5D6E-409C-BE32-E72D297353CC}">
                  <c16:uniqueId val="{00000010-43A1-427A-BFC1-E55149148A6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{9F6E46BE-0E49-4A7D-A03F-F030E780987C}</c15:txfldGUID>
                      <c15:f>Diagramm!$I$63</c15:f>
                      <c15:dlblFieldTableCache>
                        <c:ptCount val="1"/>
                      </c15:dlblFieldTableCache>
                    </c15:dlblFTEntry>
                  </c15:dlblFieldTable>
                  <c15:showDataLabelsRange val="0"/>
                </c:ext>
                <c:ext xmlns:c16="http://schemas.microsoft.com/office/drawing/2014/chart" uri="{C3380CC4-5D6E-409C-BE32-E72D297353CC}">
                  <c16:uniqueId val="{00000011-43A1-427A-BFC1-E55149148A6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{3599F895-62E4-45FC-B3F9-BF0599663ED1}</c15:txfldGUID>
                      <c15:f>Diagramm!$I$64</c15:f>
                      <c15:dlblFieldTableCache>
                        <c:ptCount val="1"/>
                      </c15:dlblFieldTableCache>
                    </c15:dlblFTEntry>
                  </c15:dlblFieldTable>
                  <c15:showDataLabelsRange val="0"/>
                </c:ext>
                <c:ext xmlns:c16="http://schemas.microsoft.com/office/drawing/2014/chart" uri="{C3380CC4-5D6E-409C-BE32-E72D297353CC}">
                  <c16:uniqueId val="{00000012-43A1-427A-BFC1-E55149148A6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{BCAD8EA0-7579-43D5-8581-3BF5284DF584}</c15:txfldGUID>
                      <c15:f>Diagramm!$I$65</c15:f>
                      <c15:dlblFieldTableCache>
                        <c:ptCount val="1"/>
                      </c15:dlblFieldTableCache>
                    </c15:dlblFTEntry>
                  </c15:dlblFieldTable>
                  <c15:showDataLabelsRange val="0"/>
                </c:ext>
                <c:ext xmlns:c16="http://schemas.microsoft.com/office/drawing/2014/chart" uri="{C3380CC4-5D6E-409C-BE32-E72D297353CC}">
                  <c16:uniqueId val="{00000013-43A1-427A-BFC1-E55149148A6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{02138020-B88E-4449-83D6-2E1BA42C6CB6}</c15:txfldGUID>
                      <c15:f>Diagramm!$I$66</c15:f>
                      <c15:dlblFieldTableCache>
                        <c:ptCount val="1"/>
                      </c15:dlblFieldTableCache>
                    </c15:dlblFTEntry>
                  </c15:dlblFieldTable>
                  <c15:showDataLabelsRange val="0"/>
                </c:ext>
                <c:ext xmlns:c16="http://schemas.microsoft.com/office/drawing/2014/chart" uri="{C3380CC4-5D6E-409C-BE32-E72D297353CC}">
                  <c16:uniqueId val="{00000014-43A1-427A-BFC1-E55149148A6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{AC21508E-AE48-4123-9F67-FC80B62D245E}</c15:txfldGUID>
                      <c15:f>Diagramm!$I$67</c15:f>
                      <c15:dlblFieldTableCache>
                        <c:ptCount val="1"/>
                      </c15:dlblFieldTableCache>
                    </c15:dlblFTEntry>
                  </c15:dlblFieldTable>
                  <c15:showDataLabelsRange val="0"/>
                </c:ext>
                <c:ext xmlns:c16="http://schemas.microsoft.com/office/drawing/2014/chart" uri="{C3380CC4-5D6E-409C-BE32-E72D297353CC}">
                  <c16:uniqueId val="{00000015-43A1-427A-BFC1-E55149148A6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3A1-427A-BFC1-E55149148A6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{00D38A3A-2842-48E2-BFB3-BDF55AF5B1E4}</c15:txfldGUID>
                      <c15:f>Diagramm!$K$46</c15:f>
                      <c15:dlblFieldTableCache>
                        <c:ptCount val="1"/>
                      </c15:dlblFieldTableCache>
                    </c15:dlblFTEntry>
                  </c15:dlblFieldTable>
                  <c15:showDataLabelsRange val="0"/>
                </c:ext>
                <c:ext xmlns:c16="http://schemas.microsoft.com/office/drawing/2014/chart" uri="{C3380CC4-5D6E-409C-BE32-E72D297353CC}">
                  <c16:uniqueId val="{00000017-43A1-427A-BFC1-E55149148A6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{880119EF-4DE3-45DC-A5C9-F543BC2BA5DE}</c15:txfldGUID>
                      <c15:f>Diagramm!$K$47</c15:f>
                      <c15:dlblFieldTableCache>
                        <c:ptCount val="1"/>
                      </c15:dlblFieldTableCache>
                    </c15:dlblFTEntry>
                  </c15:dlblFieldTable>
                  <c15:showDataLabelsRange val="0"/>
                </c:ext>
                <c:ext xmlns:c16="http://schemas.microsoft.com/office/drawing/2014/chart" uri="{C3380CC4-5D6E-409C-BE32-E72D297353CC}">
                  <c16:uniqueId val="{00000018-43A1-427A-BFC1-E55149148A6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{2AED2182-BFDC-4CD5-940F-D3EC89362B69}</c15:txfldGUID>
                      <c15:f>Diagramm!$K$48</c15:f>
                      <c15:dlblFieldTableCache>
                        <c:ptCount val="1"/>
                      </c15:dlblFieldTableCache>
                    </c15:dlblFTEntry>
                  </c15:dlblFieldTable>
                  <c15:showDataLabelsRange val="0"/>
                </c:ext>
                <c:ext xmlns:c16="http://schemas.microsoft.com/office/drawing/2014/chart" uri="{C3380CC4-5D6E-409C-BE32-E72D297353CC}">
                  <c16:uniqueId val="{00000019-43A1-427A-BFC1-E55149148A6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{28C2EC8B-63E1-4598-AF65-9C711FF89584}</c15:txfldGUID>
                      <c15:f>Diagramm!$K$49</c15:f>
                      <c15:dlblFieldTableCache>
                        <c:ptCount val="1"/>
                      </c15:dlblFieldTableCache>
                    </c15:dlblFTEntry>
                  </c15:dlblFieldTable>
                  <c15:showDataLabelsRange val="0"/>
                </c:ext>
                <c:ext xmlns:c16="http://schemas.microsoft.com/office/drawing/2014/chart" uri="{C3380CC4-5D6E-409C-BE32-E72D297353CC}">
                  <c16:uniqueId val="{0000001A-43A1-427A-BFC1-E55149148A6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{C380FFA6-C5B9-4D27-997E-C9FD296C6223}</c15:txfldGUID>
                      <c15:f>Diagramm!$K$50</c15:f>
                      <c15:dlblFieldTableCache>
                        <c:ptCount val="1"/>
                      </c15:dlblFieldTableCache>
                    </c15:dlblFTEntry>
                  </c15:dlblFieldTable>
                  <c15:showDataLabelsRange val="0"/>
                </c:ext>
                <c:ext xmlns:c16="http://schemas.microsoft.com/office/drawing/2014/chart" uri="{C3380CC4-5D6E-409C-BE32-E72D297353CC}">
                  <c16:uniqueId val="{0000001B-43A1-427A-BFC1-E55149148A6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{B8968D0D-C8F0-46AB-B1DB-2F85D0D6C6E0}</c15:txfldGUID>
                      <c15:f>Diagramm!$K$51</c15:f>
                      <c15:dlblFieldTableCache>
                        <c:ptCount val="1"/>
                      </c15:dlblFieldTableCache>
                    </c15:dlblFTEntry>
                  </c15:dlblFieldTable>
                  <c15:showDataLabelsRange val="0"/>
                </c:ext>
                <c:ext xmlns:c16="http://schemas.microsoft.com/office/drawing/2014/chart" uri="{C3380CC4-5D6E-409C-BE32-E72D297353CC}">
                  <c16:uniqueId val="{0000001C-43A1-427A-BFC1-E55149148A6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{BFDC324E-40CF-42DB-93B6-5158CA7DDD7F}</c15:txfldGUID>
                      <c15:f>Diagramm!$K$52</c15:f>
                      <c15:dlblFieldTableCache>
                        <c:ptCount val="1"/>
                      </c15:dlblFieldTableCache>
                    </c15:dlblFTEntry>
                  </c15:dlblFieldTable>
                  <c15:showDataLabelsRange val="0"/>
                </c:ext>
                <c:ext xmlns:c16="http://schemas.microsoft.com/office/drawing/2014/chart" uri="{C3380CC4-5D6E-409C-BE32-E72D297353CC}">
                  <c16:uniqueId val="{0000001D-43A1-427A-BFC1-E55149148A6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{DBD62F2E-C087-4E59-B5DD-90BF09C25CEF}</c15:txfldGUID>
                      <c15:f>Diagramm!$K$53</c15:f>
                      <c15:dlblFieldTableCache>
                        <c:ptCount val="1"/>
                      </c15:dlblFieldTableCache>
                    </c15:dlblFTEntry>
                  </c15:dlblFieldTable>
                  <c15:showDataLabelsRange val="0"/>
                </c:ext>
                <c:ext xmlns:c16="http://schemas.microsoft.com/office/drawing/2014/chart" uri="{C3380CC4-5D6E-409C-BE32-E72D297353CC}">
                  <c16:uniqueId val="{0000001E-43A1-427A-BFC1-E55149148A6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{6028094C-B5EB-432E-9361-0CB0F9E57E5F}</c15:txfldGUID>
                      <c15:f>Diagramm!$K$54</c15:f>
                      <c15:dlblFieldTableCache>
                        <c:ptCount val="1"/>
                      </c15:dlblFieldTableCache>
                    </c15:dlblFTEntry>
                  </c15:dlblFieldTable>
                  <c15:showDataLabelsRange val="0"/>
                </c:ext>
                <c:ext xmlns:c16="http://schemas.microsoft.com/office/drawing/2014/chart" uri="{C3380CC4-5D6E-409C-BE32-E72D297353CC}">
                  <c16:uniqueId val="{0000001F-43A1-427A-BFC1-E55149148A6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{26876975-FAA6-498E-AFE3-95DC2B15EC6B}</c15:txfldGUID>
                      <c15:f>Diagramm!$K$55</c15:f>
                      <c15:dlblFieldTableCache>
                        <c:ptCount val="1"/>
                      </c15:dlblFieldTableCache>
                    </c15:dlblFTEntry>
                  </c15:dlblFieldTable>
                  <c15:showDataLabelsRange val="0"/>
                </c:ext>
                <c:ext xmlns:c16="http://schemas.microsoft.com/office/drawing/2014/chart" uri="{C3380CC4-5D6E-409C-BE32-E72D297353CC}">
                  <c16:uniqueId val="{00000020-43A1-427A-BFC1-E55149148A6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{7B077D45-B8E5-4427-9E59-980B256D1ECA}</c15:txfldGUID>
                      <c15:f>Diagramm!$K$56</c15:f>
                      <c15:dlblFieldTableCache>
                        <c:ptCount val="1"/>
                      </c15:dlblFieldTableCache>
                    </c15:dlblFTEntry>
                  </c15:dlblFieldTable>
                  <c15:showDataLabelsRange val="0"/>
                </c:ext>
                <c:ext xmlns:c16="http://schemas.microsoft.com/office/drawing/2014/chart" uri="{C3380CC4-5D6E-409C-BE32-E72D297353CC}">
                  <c16:uniqueId val="{00000021-43A1-427A-BFC1-E55149148A6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{6BF17F35-8E65-42BB-91F9-DBBBE73AD82D}</c15:txfldGUID>
                      <c15:f>Diagramm!$K$57</c15:f>
                      <c15:dlblFieldTableCache>
                        <c:ptCount val="1"/>
                      </c15:dlblFieldTableCache>
                    </c15:dlblFTEntry>
                  </c15:dlblFieldTable>
                  <c15:showDataLabelsRange val="0"/>
                </c:ext>
                <c:ext xmlns:c16="http://schemas.microsoft.com/office/drawing/2014/chart" uri="{C3380CC4-5D6E-409C-BE32-E72D297353CC}">
                  <c16:uniqueId val="{00000022-43A1-427A-BFC1-E55149148A6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{BE94D2F4-F67E-43E0-9682-F553B3DA7664}</c15:txfldGUID>
                      <c15:f>Diagramm!$K$58</c15:f>
                      <c15:dlblFieldTableCache>
                        <c:ptCount val="1"/>
                      </c15:dlblFieldTableCache>
                    </c15:dlblFTEntry>
                  </c15:dlblFieldTable>
                  <c15:showDataLabelsRange val="0"/>
                </c:ext>
                <c:ext xmlns:c16="http://schemas.microsoft.com/office/drawing/2014/chart" uri="{C3380CC4-5D6E-409C-BE32-E72D297353CC}">
                  <c16:uniqueId val="{00000023-43A1-427A-BFC1-E55149148A6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{2FF77916-292B-4778-A982-5415B98D1862}</c15:txfldGUID>
                      <c15:f>Diagramm!$K$59</c15:f>
                      <c15:dlblFieldTableCache>
                        <c:ptCount val="1"/>
                      </c15:dlblFieldTableCache>
                    </c15:dlblFTEntry>
                  </c15:dlblFieldTable>
                  <c15:showDataLabelsRange val="0"/>
                </c:ext>
                <c:ext xmlns:c16="http://schemas.microsoft.com/office/drawing/2014/chart" uri="{C3380CC4-5D6E-409C-BE32-E72D297353CC}">
                  <c16:uniqueId val="{00000024-43A1-427A-BFC1-E55149148A6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{FBDBD272-6BFA-4000-9FED-AB7A01BC516F}</c15:txfldGUID>
                      <c15:f>Diagramm!$K$60</c15:f>
                      <c15:dlblFieldTableCache>
                        <c:ptCount val="1"/>
                      </c15:dlblFieldTableCache>
                    </c15:dlblFTEntry>
                  </c15:dlblFieldTable>
                  <c15:showDataLabelsRange val="0"/>
                </c:ext>
                <c:ext xmlns:c16="http://schemas.microsoft.com/office/drawing/2014/chart" uri="{C3380CC4-5D6E-409C-BE32-E72D297353CC}">
                  <c16:uniqueId val="{00000025-43A1-427A-BFC1-E55149148A6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{C44B2723-C633-4190-A3AE-F9895E396E63}</c15:txfldGUID>
                      <c15:f>Diagramm!$K$61</c15:f>
                      <c15:dlblFieldTableCache>
                        <c:ptCount val="1"/>
                      </c15:dlblFieldTableCache>
                    </c15:dlblFTEntry>
                  </c15:dlblFieldTable>
                  <c15:showDataLabelsRange val="0"/>
                </c:ext>
                <c:ext xmlns:c16="http://schemas.microsoft.com/office/drawing/2014/chart" uri="{C3380CC4-5D6E-409C-BE32-E72D297353CC}">
                  <c16:uniqueId val="{00000026-43A1-427A-BFC1-E55149148A6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{1C1AC758-A283-4CE3-9F48-9EF233F30A35}</c15:txfldGUID>
                      <c15:f>Diagramm!$K$62</c15:f>
                      <c15:dlblFieldTableCache>
                        <c:ptCount val="1"/>
                      </c15:dlblFieldTableCache>
                    </c15:dlblFTEntry>
                  </c15:dlblFieldTable>
                  <c15:showDataLabelsRange val="0"/>
                </c:ext>
                <c:ext xmlns:c16="http://schemas.microsoft.com/office/drawing/2014/chart" uri="{C3380CC4-5D6E-409C-BE32-E72D297353CC}">
                  <c16:uniqueId val="{00000027-43A1-427A-BFC1-E55149148A6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{AF37DC9E-D794-47F5-8B1D-CCD4EAD7C626}</c15:txfldGUID>
                      <c15:f>Diagramm!$K$63</c15:f>
                      <c15:dlblFieldTableCache>
                        <c:ptCount val="1"/>
                      </c15:dlblFieldTableCache>
                    </c15:dlblFTEntry>
                  </c15:dlblFieldTable>
                  <c15:showDataLabelsRange val="0"/>
                </c:ext>
                <c:ext xmlns:c16="http://schemas.microsoft.com/office/drawing/2014/chart" uri="{C3380CC4-5D6E-409C-BE32-E72D297353CC}">
                  <c16:uniqueId val="{00000028-43A1-427A-BFC1-E55149148A6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{8D90243E-041D-454D-AC19-2ED417A0A929}</c15:txfldGUID>
                      <c15:f>Diagramm!$K$64</c15:f>
                      <c15:dlblFieldTableCache>
                        <c:ptCount val="1"/>
                      </c15:dlblFieldTableCache>
                    </c15:dlblFTEntry>
                  </c15:dlblFieldTable>
                  <c15:showDataLabelsRange val="0"/>
                </c:ext>
                <c:ext xmlns:c16="http://schemas.microsoft.com/office/drawing/2014/chart" uri="{C3380CC4-5D6E-409C-BE32-E72D297353CC}">
                  <c16:uniqueId val="{00000029-43A1-427A-BFC1-E55149148A6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{A40ECFEF-A9BE-4A38-BADE-D9DE0DB58C5F}</c15:txfldGUID>
                      <c15:f>Diagramm!$K$65</c15:f>
                      <c15:dlblFieldTableCache>
                        <c:ptCount val="1"/>
                      </c15:dlblFieldTableCache>
                    </c15:dlblFTEntry>
                  </c15:dlblFieldTable>
                  <c15:showDataLabelsRange val="0"/>
                </c:ext>
                <c:ext xmlns:c16="http://schemas.microsoft.com/office/drawing/2014/chart" uri="{C3380CC4-5D6E-409C-BE32-E72D297353CC}">
                  <c16:uniqueId val="{0000002A-43A1-427A-BFC1-E55149148A6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{1A9204B3-533E-40D6-ADF6-933CE95F6C7D}</c15:txfldGUID>
                      <c15:f>Diagramm!$K$66</c15:f>
                      <c15:dlblFieldTableCache>
                        <c:ptCount val="1"/>
                      </c15:dlblFieldTableCache>
                    </c15:dlblFTEntry>
                  </c15:dlblFieldTable>
                  <c15:showDataLabelsRange val="0"/>
                </c:ext>
                <c:ext xmlns:c16="http://schemas.microsoft.com/office/drawing/2014/chart" uri="{C3380CC4-5D6E-409C-BE32-E72D297353CC}">
                  <c16:uniqueId val="{0000002B-43A1-427A-BFC1-E55149148A6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{29709390-631D-4A9C-B5E7-8DA19977872B}</c15:txfldGUID>
                      <c15:f>Diagramm!$K$67</c15:f>
                      <c15:dlblFieldTableCache>
                        <c:ptCount val="1"/>
                      </c15:dlblFieldTableCache>
                    </c15:dlblFTEntry>
                  </c15:dlblFieldTable>
                  <c15:showDataLabelsRange val="0"/>
                </c:ext>
                <c:ext xmlns:c16="http://schemas.microsoft.com/office/drawing/2014/chart" uri="{C3380CC4-5D6E-409C-BE32-E72D297353CC}">
                  <c16:uniqueId val="{0000002C-43A1-427A-BFC1-E55149148A6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3A1-427A-BFC1-E55149148A6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{DF1C6C32-DE0D-48D4-B79A-376E9DA87067}</c15:txfldGUID>
                      <c15:f>Diagramm!$J$46</c15:f>
                      <c15:dlblFieldTableCache>
                        <c:ptCount val="1"/>
                      </c15:dlblFieldTableCache>
                    </c15:dlblFTEntry>
                  </c15:dlblFieldTable>
                  <c15:showDataLabelsRange val="0"/>
                </c:ext>
                <c:ext xmlns:c16="http://schemas.microsoft.com/office/drawing/2014/chart" uri="{C3380CC4-5D6E-409C-BE32-E72D297353CC}">
                  <c16:uniqueId val="{0000002E-43A1-427A-BFC1-E55149148A6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{EE6AE5CF-7B56-49E6-AEB9-B9110D5952AD}</c15:txfldGUID>
                      <c15:f>Diagramm!$J$47</c15:f>
                      <c15:dlblFieldTableCache>
                        <c:ptCount val="1"/>
                      </c15:dlblFieldTableCache>
                    </c15:dlblFTEntry>
                  </c15:dlblFieldTable>
                  <c15:showDataLabelsRange val="0"/>
                </c:ext>
                <c:ext xmlns:c16="http://schemas.microsoft.com/office/drawing/2014/chart" uri="{C3380CC4-5D6E-409C-BE32-E72D297353CC}">
                  <c16:uniqueId val="{0000002F-43A1-427A-BFC1-E55149148A6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{C0C99B12-1B1A-4392-94C0-5C6E436524D5}</c15:txfldGUID>
                      <c15:f>Diagramm!$J$48</c15:f>
                      <c15:dlblFieldTableCache>
                        <c:ptCount val="1"/>
                      </c15:dlblFieldTableCache>
                    </c15:dlblFTEntry>
                  </c15:dlblFieldTable>
                  <c15:showDataLabelsRange val="0"/>
                </c:ext>
                <c:ext xmlns:c16="http://schemas.microsoft.com/office/drawing/2014/chart" uri="{C3380CC4-5D6E-409C-BE32-E72D297353CC}">
                  <c16:uniqueId val="{00000030-43A1-427A-BFC1-E55149148A6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{82C739D7-D965-4400-8C5D-CD3CFD6671ED}</c15:txfldGUID>
                      <c15:f>Diagramm!$J$49</c15:f>
                      <c15:dlblFieldTableCache>
                        <c:ptCount val="1"/>
                      </c15:dlblFieldTableCache>
                    </c15:dlblFTEntry>
                  </c15:dlblFieldTable>
                  <c15:showDataLabelsRange val="0"/>
                </c:ext>
                <c:ext xmlns:c16="http://schemas.microsoft.com/office/drawing/2014/chart" uri="{C3380CC4-5D6E-409C-BE32-E72D297353CC}">
                  <c16:uniqueId val="{00000031-43A1-427A-BFC1-E55149148A6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{BC8CCF1C-ED3F-4488-9474-B0CB5358BC68}</c15:txfldGUID>
                      <c15:f>Diagramm!$J$50</c15:f>
                      <c15:dlblFieldTableCache>
                        <c:ptCount val="1"/>
                      </c15:dlblFieldTableCache>
                    </c15:dlblFTEntry>
                  </c15:dlblFieldTable>
                  <c15:showDataLabelsRange val="0"/>
                </c:ext>
                <c:ext xmlns:c16="http://schemas.microsoft.com/office/drawing/2014/chart" uri="{C3380CC4-5D6E-409C-BE32-E72D297353CC}">
                  <c16:uniqueId val="{00000032-43A1-427A-BFC1-E55149148A6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{EF714A59-7B12-4315-9404-63014542A93C}</c15:txfldGUID>
                      <c15:f>Diagramm!$J$51</c15:f>
                      <c15:dlblFieldTableCache>
                        <c:ptCount val="1"/>
                      </c15:dlblFieldTableCache>
                    </c15:dlblFTEntry>
                  </c15:dlblFieldTable>
                  <c15:showDataLabelsRange val="0"/>
                </c:ext>
                <c:ext xmlns:c16="http://schemas.microsoft.com/office/drawing/2014/chart" uri="{C3380CC4-5D6E-409C-BE32-E72D297353CC}">
                  <c16:uniqueId val="{00000033-43A1-427A-BFC1-E55149148A6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{D926513D-3BDD-4518-9BB7-23F65A3923D7}</c15:txfldGUID>
                      <c15:f>Diagramm!$J$52</c15:f>
                      <c15:dlblFieldTableCache>
                        <c:ptCount val="1"/>
                      </c15:dlblFieldTableCache>
                    </c15:dlblFTEntry>
                  </c15:dlblFieldTable>
                  <c15:showDataLabelsRange val="0"/>
                </c:ext>
                <c:ext xmlns:c16="http://schemas.microsoft.com/office/drawing/2014/chart" uri="{C3380CC4-5D6E-409C-BE32-E72D297353CC}">
                  <c16:uniqueId val="{00000034-43A1-427A-BFC1-E55149148A6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{376C5B27-D8AE-41BD-920A-BF79C9E88738}</c15:txfldGUID>
                      <c15:f>Diagramm!$J$53</c15:f>
                      <c15:dlblFieldTableCache>
                        <c:ptCount val="1"/>
                      </c15:dlblFieldTableCache>
                    </c15:dlblFTEntry>
                  </c15:dlblFieldTable>
                  <c15:showDataLabelsRange val="0"/>
                </c:ext>
                <c:ext xmlns:c16="http://schemas.microsoft.com/office/drawing/2014/chart" uri="{C3380CC4-5D6E-409C-BE32-E72D297353CC}">
                  <c16:uniqueId val="{00000035-43A1-427A-BFC1-E55149148A6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{2BB6CF1C-A6CB-4211-A4C0-38B783A638AF}</c15:txfldGUID>
                      <c15:f>Diagramm!$J$54</c15:f>
                      <c15:dlblFieldTableCache>
                        <c:ptCount val="1"/>
                      </c15:dlblFieldTableCache>
                    </c15:dlblFTEntry>
                  </c15:dlblFieldTable>
                  <c15:showDataLabelsRange val="0"/>
                </c:ext>
                <c:ext xmlns:c16="http://schemas.microsoft.com/office/drawing/2014/chart" uri="{C3380CC4-5D6E-409C-BE32-E72D297353CC}">
                  <c16:uniqueId val="{00000036-43A1-427A-BFC1-E55149148A6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{B649E412-2D31-4DF3-8510-2DB92327430D}</c15:txfldGUID>
                      <c15:f>Diagramm!$J$55</c15:f>
                      <c15:dlblFieldTableCache>
                        <c:ptCount val="1"/>
                      </c15:dlblFieldTableCache>
                    </c15:dlblFTEntry>
                  </c15:dlblFieldTable>
                  <c15:showDataLabelsRange val="0"/>
                </c:ext>
                <c:ext xmlns:c16="http://schemas.microsoft.com/office/drawing/2014/chart" uri="{C3380CC4-5D6E-409C-BE32-E72D297353CC}">
                  <c16:uniqueId val="{00000037-43A1-427A-BFC1-E55149148A6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{FA9C1C87-A896-4350-A241-0242C2A0C035}</c15:txfldGUID>
                      <c15:f>Diagramm!$J$56</c15:f>
                      <c15:dlblFieldTableCache>
                        <c:ptCount val="1"/>
                      </c15:dlblFieldTableCache>
                    </c15:dlblFTEntry>
                  </c15:dlblFieldTable>
                  <c15:showDataLabelsRange val="0"/>
                </c:ext>
                <c:ext xmlns:c16="http://schemas.microsoft.com/office/drawing/2014/chart" uri="{C3380CC4-5D6E-409C-BE32-E72D297353CC}">
                  <c16:uniqueId val="{00000038-43A1-427A-BFC1-E55149148A6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{0D4D7D94-4BD5-4351-870E-1E317A5C1EF3}</c15:txfldGUID>
                      <c15:f>Diagramm!$J$57</c15:f>
                      <c15:dlblFieldTableCache>
                        <c:ptCount val="1"/>
                      </c15:dlblFieldTableCache>
                    </c15:dlblFTEntry>
                  </c15:dlblFieldTable>
                  <c15:showDataLabelsRange val="0"/>
                </c:ext>
                <c:ext xmlns:c16="http://schemas.microsoft.com/office/drawing/2014/chart" uri="{C3380CC4-5D6E-409C-BE32-E72D297353CC}">
                  <c16:uniqueId val="{00000039-43A1-427A-BFC1-E55149148A6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{508FA7ED-E3E0-41DB-96F6-A17855B4E122}</c15:txfldGUID>
                      <c15:f>Diagramm!$J$58</c15:f>
                      <c15:dlblFieldTableCache>
                        <c:ptCount val="1"/>
                      </c15:dlblFieldTableCache>
                    </c15:dlblFTEntry>
                  </c15:dlblFieldTable>
                  <c15:showDataLabelsRange val="0"/>
                </c:ext>
                <c:ext xmlns:c16="http://schemas.microsoft.com/office/drawing/2014/chart" uri="{C3380CC4-5D6E-409C-BE32-E72D297353CC}">
                  <c16:uniqueId val="{0000003A-43A1-427A-BFC1-E55149148A6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{8438496C-6102-472A-9104-863F30F537F0}</c15:txfldGUID>
                      <c15:f>Diagramm!$J$59</c15:f>
                      <c15:dlblFieldTableCache>
                        <c:ptCount val="1"/>
                      </c15:dlblFieldTableCache>
                    </c15:dlblFTEntry>
                  </c15:dlblFieldTable>
                  <c15:showDataLabelsRange val="0"/>
                </c:ext>
                <c:ext xmlns:c16="http://schemas.microsoft.com/office/drawing/2014/chart" uri="{C3380CC4-5D6E-409C-BE32-E72D297353CC}">
                  <c16:uniqueId val="{0000003B-43A1-427A-BFC1-E55149148A6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{C6E546D8-ACFE-471E-81A9-46F48883F96B}</c15:txfldGUID>
                      <c15:f>Diagramm!$J$60</c15:f>
                      <c15:dlblFieldTableCache>
                        <c:ptCount val="1"/>
                      </c15:dlblFieldTableCache>
                    </c15:dlblFTEntry>
                  </c15:dlblFieldTable>
                  <c15:showDataLabelsRange val="0"/>
                </c:ext>
                <c:ext xmlns:c16="http://schemas.microsoft.com/office/drawing/2014/chart" uri="{C3380CC4-5D6E-409C-BE32-E72D297353CC}">
                  <c16:uniqueId val="{0000003C-43A1-427A-BFC1-E55149148A6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{732F7E18-2582-4992-AE3B-6E9953BF4777}</c15:txfldGUID>
                      <c15:f>Diagramm!$J$61</c15:f>
                      <c15:dlblFieldTableCache>
                        <c:ptCount val="1"/>
                      </c15:dlblFieldTableCache>
                    </c15:dlblFTEntry>
                  </c15:dlblFieldTable>
                  <c15:showDataLabelsRange val="0"/>
                </c:ext>
                <c:ext xmlns:c16="http://schemas.microsoft.com/office/drawing/2014/chart" uri="{C3380CC4-5D6E-409C-BE32-E72D297353CC}">
                  <c16:uniqueId val="{0000003D-43A1-427A-BFC1-E55149148A6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{A1AC6688-E143-4AA1-A53A-677E9FE49ABE}</c15:txfldGUID>
                      <c15:f>Diagramm!$J$62</c15:f>
                      <c15:dlblFieldTableCache>
                        <c:ptCount val="1"/>
                      </c15:dlblFieldTableCache>
                    </c15:dlblFTEntry>
                  </c15:dlblFieldTable>
                  <c15:showDataLabelsRange val="0"/>
                </c:ext>
                <c:ext xmlns:c16="http://schemas.microsoft.com/office/drawing/2014/chart" uri="{C3380CC4-5D6E-409C-BE32-E72D297353CC}">
                  <c16:uniqueId val="{0000003E-43A1-427A-BFC1-E55149148A6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{F2BA5BAE-38FD-4609-8254-FC01B1346697}</c15:txfldGUID>
                      <c15:f>Diagramm!$J$63</c15:f>
                      <c15:dlblFieldTableCache>
                        <c:ptCount val="1"/>
                      </c15:dlblFieldTableCache>
                    </c15:dlblFTEntry>
                  </c15:dlblFieldTable>
                  <c15:showDataLabelsRange val="0"/>
                </c:ext>
                <c:ext xmlns:c16="http://schemas.microsoft.com/office/drawing/2014/chart" uri="{C3380CC4-5D6E-409C-BE32-E72D297353CC}">
                  <c16:uniqueId val="{0000003F-43A1-427A-BFC1-E55149148A6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{C2D0BC0F-E856-4B58-8171-96D8EC0E4683}</c15:txfldGUID>
                      <c15:f>Diagramm!$J$64</c15:f>
                      <c15:dlblFieldTableCache>
                        <c:ptCount val="1"/>
                      </c15:dlblFieldTableCache>
                    </c15:dlblFTEntry>
                  </c15:dlblFieldTable>
                  <c15:showDataLabelsRange val="0"/>
                </c:ext>
                <c:ext xmlns:c16="http://schemas.microsoft.com/office/drawing/2014/chart" uri="{C3380CC4-5D6E-409C-BE32-E72D297353CC}">
                  <c16:uniqueId val="{00000040-43A1-427A-BFC1-E55149148A6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{B72CE949-59F7-42C9-9746-29DEA23975AA}</c15:txfldGUID>
                      <c15:f>Diagramm!$J$65</c15:f>
                      <c15:dlblFieldTableCache>
                        <c:ptCount val="1"/>
                      </c15:dlblFieldTableCache>
                    </c15:dlblFTEntry>
                  </c15:dlblFieldTable>
                  <c15:showDataLabelsRange val="0"/>
                </c:ext>
                <c:ext xmlns:c16="http://schemas.microsoft.com/office/drawing/2014/chart" uri="{C3380CC4-5D6E-409C-BE32-E72D297353CC}">
                  <c16:uniqueId val="{00000041-43A1-427A-BFC1-E55149148A6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{23BC43AD-C02E-46F2-B16B-F7FDE120340C}</c15:txfldGUID>
                      <c15:f>Diagramm!$J$66</c15:f>
                      <c15:dlblFieldTableCache>
                        <c:ptCount val="1"/>
                      </c15:dlblFieldTableCache>
                    </c15:dlblFTEntry>
                  </c15:dlblFieldTable>
                  <c15:showDataLabelsRange val="0"/>
                </c:ext>
                <c:ext xmlns:c16="http://schemas.microsoft.com/office/drawing/2014/chart" uri="{C3380CC4-5D6E-409C-BE32-E72D297353CC}">
                  <c16:uniqueId val="{00000042-43A1-427A-BFC1-E55149148A6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{5F26689B-109E-4AF3-9EB3-3D253CF3FE6B}</c15:txfldGUID>
                      <c15:f>Diagramm!$J$67</c15:f>
                      <c15:dlblFieldTableCache>
                        <c:ptCount val="1"/>
                      </c15:dlblFieldTableCache>
                    </c15:dlblFTEntry>
                  </c15:dlblFieldTable>
                  <c15:showDataLabelsRange val="0"/>
                </c:ext>
                <c:ext xmlns:c16="http://schemas.microsoft.com/office/drawing/2014/chart" uri="{C3380CC4-5D6E-409C-BE32-E72D297353CC}">
                  <c16:uniqueId val="{00000043-43A1-427A-BFC1-E55149148A6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3A1-427A-BFC1-E55149148A6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CF3-4AD2-8EDF-A2414DDCB54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CF3-4AD2-8EDF-A2414DDCB54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CF3-4AD2-8EDF-A2414DDCB54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CF3-4AD2-8EDF-A2414DDCB54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CF3-4AD2-8EDF-A2414DDCB54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CF3-4AD2-8EDF-A2414DDCB54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CF3-4AD2-8EDF-A2414DDCB54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CF3-4AD2-8EDF-A2414DDCB54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CF3-4AD2-8EDF-A2414DDCB54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CF3-4AD2-8EDF-A2414DDCB54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CF3-4AD2-8EDF-A2414DDCB54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CF3-4AD2-8EDF-A2414DDCB54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CF3-4AD2-8EDF-A2414DDCB54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CF3-4AD2-8EDF-A2414DDCB54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CF3-4AD2-8EDF-A2414DDCB54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CF3-4AD2-8EDF-A2414DDCB54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CF3-4AD2-8EDF-A2414DDCB54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CF3-4AD2-8EDF-A2414DDCB54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CF3-4AD2-8EDF-A2414DDCB54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CF3-4AD2-8EDF-A2414DDCB54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CF3-4AD2-8EDF-A2414DDCB54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CF3-4AD2-8EDF-A2414DDCB54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CF3-4AD2-8EDF-A2414DDCB54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CF3-4AD2-8EDF-A2414DDCB54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CF3-4AD2-8EDF-A2414DDCB54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CF3-4AD2-8EDF-A2414DDCB54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CF3-4AD2-8EDF-A2414DDCB54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CF3-4AD2-8EDF-A2414DDCB54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CF3-4AD2-8EDF-A2414DDCB54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CF3-4AD2-8EDF-A2414DDCB54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CF3-4AD2-8EDF-A2414DDCB54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CF3-4AD2-8EDF-A2414DDCB54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CF3-4AD2-8EDF-A2414DDCB54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CF3-4AD2-8EDF-A2414DDCB54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CF3-4AD2-8EDF-A2414DDCB54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CF3-4AD2-8EDF-A2414DDCB54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CF3-4AD2-8EDF-A2414DDCB54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CF3-4AD2-8EDF-A2414DDCB54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CF3-4AD2-8EDF-A2414DDCB54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CF3-4AD2-8EDF-A2414DDCB54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CF3-4AD2-8EDF-A2414DDCB54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CF3-4AD2-8EDF-A2414DDCB54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CF3-4AD2-8EDF-A2414DDCB54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CF3-4AD2-8EDF-A2414DDCB54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CF3-4AD2-8EDF-A2414DDCB54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CF3-4AD2-8EDF-A2414DDCB54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CF3-4AD2-8EDF-A2414DDCB54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CF3-4AD2-8EDF-A2414DDCB54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CF3-4AD2-8EDF-A2414DDCB54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CF3-4AD2-8EDF-A2414DDCB54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CF3-4AD2-8EDF-A2414DDCB54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CF3-4AD2-8EDF-A2414DDCB54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CF3-4AD2-8EDF-A2414DDCB54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CF3-4AD2-8EDF-A2414DDCB54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CF3-4AD2-8EDF-A2414DDCB54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CF3-4AD2-8EDF-A2414DDCB54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CF3-4AD2-8EDF-A2414DDCB54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CF3-4AD2-8EDF-A2414DDCB54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CF3-4AD2-8EDF-A2414DDCB54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CF3-4AD2-8EDF-A2414DDCB54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CF3-4AD2-8EDF-A2414DDCB54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CF3-4AD2-8EDF-A2414DDCB54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CF3-4AD2-8EDF-A2414DDCB54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CF3-4AD2-8EDF-A2414DDCB54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CF3-4AD2-8EDF-A2414DDCB54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CF3-4AD2-8EDF-A2414DDCB54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CF3-4AD2-8EDF-A2414DDCB54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CF3-4AD2-8EDF-A2414DDCB54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CF3-4AD2-8EDF-A2414DDCB54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100.34359441834373</c:v>
                </c:pt>
                <c:pt idx="2">
                  <c:v>102.7314587569829</c:v>
                </c:pt>
                <c:pt idx="3">
                  <c:v>102.11906598415258</c:v>
                </c:pt>
                <c:pt idx="4">
                  <c:v>102.51127784400347</c:v>
                </c:pt>
                <c:pt idx="5">
                  <c:v>103.74494542224714</c:v>
                </c:pt>
                <c:pt idx="6">
                  <c:v>105.79108524413903</c:v>
                </c:pt>
                <c:pt idx="7">
                  <c:v>105.06369352312834</c:v>
                </c:pt>
                <c:pt idx="8">
                  <c:v>105.15251384895869</c:v>
                </c:pt>
                <c:pt idx="9">
                  <c:v>105.7504148844167</c:v>
                </c:pt>
                <c:pt idx="10">
                  <c:v>107.58104854732021</c:v>
                </c:pt>
                <c:pt idx="11">
                  <c:v>106.94060725054344</c:v>
                </c:pt>
                <c:pt idx="12">
                  <c:v>107.25849052193628</c:v>
                </c:pt>
                <c:pt idx="13">
                  <c:v>108.08218217516303</c:v>
                </c:pt>
                <c:pt idx="14">
                  <c:v>110.52006638150667</c:v>
                </c:pt>
                <c:pt idx="15">
                  <c:v>109.74779702218171</c:v>
                </c:pt>
                <c:pt idx="16">
                  <c:v>110.00116868849776</c:v>
                </c:pt>
                <c:pt idx="17">
                  <c:v>110.83374237430755</c:v>
                </c:pt>
                <c:pt idx="18">
                  <c:v>112.98553163639764</c:v>
                </c:pt>
                <c:pt idx="19">
                  <c:v>112.26468457097445</c:v>
                </c:pt>
                <c:pt idx="20">
                  <c:v>112.70551387233247</c:v>
                </c:pt>
                <c:pt idx="21">
                  <c:v>112.64427459504944</c:v>
                </c:pt>
                <c:pt idx="22">
                  <c:v>115.08543112918683</c:v>
                </c:pt>
                <c:pt idx="23">
                  <c:v>114.36318163756631</c:v>
                </c:pt>
                <c:pt idx="24">
                  <c:v>114.46789612696632</c:v>
                </c:pt>
              </c:numCache>
            </c:numRef>
          </c:val>
          <c:smooth val="0"/>
          <c:extLst>
            <c:ext xmlns:c16="http://schemas.microsoft.com/office/drawing/2014/chart" uri="{C3380CC4-5D6E-409C-BE32-E72D297353CC}">
              <c16:uniqueId val="{00000000-2D27-4398-AC7E-A199A6FF81E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102.58958432871476</c:v>
                </c:pt>
                <c:pt idx="2">
                  <c:v>105.96751075011946</c:v>
                </c:pt>
                <c:pt idx="3">
                  <c:v>104.4290492116579</c:v>
                </c:pt>
                <c:pt idx="4">
                  <c:v>100.3440038222647</c:v>
                </c:pt>
                <c:pt idx="5">
                  <c:v>103.11036789297658</c:v>
                </c:pt>
                <c:pt idx="6">
                  <c:v>106.50262780697564</c:v>
                </c:pt>
                <c:pt idx="7">
                  <c:v>105.51361681796465</c:v>
                </c:pt>
                <c:pt idx="8">
                  <c:v>104.25704730052556</c:v>
                </c:pt>
                <c:pt idx="9">
                  <c:v>106.95652173913044</c:v>
                </c:pt>
                <c:pt idx="10">
                  <c:v>110.93167701863354</c:v>
                </c:pt>
                <c:pt idx="11">
                  <c:v>109.03010033444815</c:v>
                </c:pt>
                <c:pt idx="12">
                  <c:v>108.65265169612996</c:v>
                </c:pt>
                <c:pt idx="13">
                  <c:v>112.07835642618251</c:v>
                </c:pt>
                <c:pt idx="14">
                  <c:v>115.94839942666029</c:v>
                </c:pt>
                <c:pt idx="15">
                  <c:v>115.80506450071668</c:v>
                </c:pt>
                <c:pt idx="16">
                  <c:v>115.50883898709985</c:v>
                </c:pt>
                <c:pt idx="17">
                  <c:v>118.37075967510751</c:v>
                </c:pt>
                <c:pt idx="18">
                  <c:v>122.23602484472049</c:v>
                </c:pt>
                <c:pt idx="19">
                  <c:v>121.662685140946</c:v>
                </c:pt>
                <c:pt idx="20">
                  <c:v>119.96655518394648</c:v>
                </c:pt>
                <c:pt idx="21">
                  <c:v>121.61490683229815</c:v>
                </c:pt>
                <c:pt idx="22">
                  <c:v>125.24605828953655</c:v>
                </c:pt>
                <c:pt idx="23">
                  <c:v>123.88915432393692</c:v>
                </c:pt>
                <c:pt idx="24">
                  <c:v>119.33110367892976</c:v>
                </c:pt>
              </c:numCache>
            </c:numRef>
          </c:val>
          <c:smooth val="0"/>
          <c:extLst>
            <c:ext xmlns:c16="http://schemas.microsoft.com/office/drawing/2014/chart" uri="{C3380CC4-5D6E-409C-BE32-E72D297353CC}">
              <c16:uniqueId val="{00000001-2D27-4398-AC7E-A199A6FF81E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102.00282514377963</c:v>
                </c:pt>
                <c:pt idx="2">
                  <c:v>100.38677563649816</c:v>
                </c:pt>
                <c:pt idx="3">
                  <c:v>99.630040695523491</c:v>
                </c:pt>
                <c:pt idx="4">
                  <c:v>96.273500824000266</c:v>
                </c:pt>
                <c:pt idx="5">
                  <c:v>97.731476810278139</c:v>
                </c:pt>
                <c:pt idx="6">
                  <c:v>95.602529176336063</c:v>
                </c:pt>
                <c:pt idx="7">
                  <c:v>94.961826926310835</c:v>
                </c:pt>
                <c:pt idx="8">
                  <c:v>94.322806309487774</c:v>
                </c:pt>
                <c:pt idx="9">
                  <c:v>95.56385161268625</c:v>
                </c:pt>
                <c:pt idx="10">
                  <c:v>94.34803080752026</c:v>
                </c:pt>
                <c:pt idx="11">
                  <c:v>94.166414421686341</c:v>
                </c:pt>
                <c:pt idx="12">
                  <c:v>92.851377257592574</c:v>
                </c:pt>
                <c:pt idx="13">
                  <c:v>94.743214610029256</c:v>
                </c:pt>
                <c:pt idx="14">
                  <c:v>93.46853664278747</c:v>
                </c:pt>
                <c:pt idx="15">
                  <c:v>93.214610029260413</c:v>
                </c:pt>
                <c:pt idx="16">
                  <c:v>92.4847812195204</c:v>
                </c:pt>
                <c:pt idx="17">
                  <c:v>93.783002051592504</c:v>
                </c:pt>
                <c:pt idx="18">
                  <c:v>91.40517270372986</c:v>
                </c:pt>
                <c:pt idx="19">
                  <c:v>91.043621565264189</c:v>
                </c:pt>
                <c:pt idx="20">
                  <c:v>89.380486328322064</c:v>
                </c:pt>
                <c:pt idx="21">
                  <c:v>90.525678538997084</c:v>
                </c:pt>
                <c:pt idx="22">
                  <c:v>88.094036928665119</c:v>
                </c:pt>
                <c:pt idx="23">
                  <c:v>87.597955134026165</c:v>
                </c:pt>
                <c:pt idx="24">
                  <c:v>84.448256146369346</c:v>
                </c:pt>
              </c:numCache>
            </c:numRef>
          </c:val>
          <c:smooth val="0"/>
          <c:extLst>
            <c:ext xmlns:c16="http://schemas.microsoft.com/office/drawing/2014/chart" uri="{C3380CC4-5D6E-409C-BE32-E72D297353CC}">
              <c16:uniqueId val="{00000002-2D27-4398-AC7E-A199A6FF81E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D27-4398-AC7E-A199A6FF81EC}"/>
                </c:ext>
              </c:extLst>
            </c:dLbl>
            <c:dLbl>
              <c:idx val="1"/>
              <c:delete val="1"/>
              <c:extLst>
                <c:ext xmlns:c15="http://schemas.microsoft.com/office/drawing/2012/chart" uri="{CE6537A1-D6FC-4f65-9D91-7224C49458BB}"/>
                <c:ext xmlns:c16="http://schemas.microsoft.com/office/drawing/2014/chart" uri="{C3380CC4-5D6E-409C-BE32-E72D297353CC}">
                  <c16:uniqueId val="{00000004-2D27-4398-AC7E-A199A6FF81EC}"/>
                </c:ext>
              </c:extLst>
            </c:dLbl>
            <c:dLbl>
              <c:idx val="2"/>
              <c:delete val="1"/>
              <c:extLst>
                <c:ext xmlns:c15="http://schemas.microsoft.com/office/drawing/2012/chart" uri="{CE6537A1-D6FC-4f65-9D91-7224C49458BB}"/>
                <c:ext xmlns:c16="http://schemas.microsoft.com/office/drawing/2014/chart" uri="{C3380CC4-5D6E-409C-BE32-E72D297353CC}">
                  <c16:uniqueId val="{00000005-2D27-4398-AC7E-A199A6FF81EC}"/>
                </c:ext>
              </c:extLst>
            </c:dLbl>
            <c:dLbl>
              <c:idx val="3"/>
              <c:delete val="1"/>
              <c:extLst>
                <c:ext xmlns:c15="http://schemas.microsoft.com/office/drawing/2012/chart" uri="{CE6537A1-D6FC-4f65-9D91-7224C49458BB}"/>
                <c:ext xmlns:c16="http://schemas.microsoft.com/office/drawing/2014/chart" uri="{C3380CC4-5D6E-409C-BE32-E72D297353CC}">
                  <c16:uniqueId val="{00000006-2D27-4398-AC7E-A199A6FF81EC}"/>
                </c:ext>
              </c:extLst>
            </c:dLbl>
            <c:dLbl>
              <c:idx val="4"/>
              <c:delete val="1"/>
              <c:extLst>
                <c:ext xmlns:c15="http://schemas.microsoft.com/office/drawing/2012/chart" uri="{CE6537A1-D6FC-4f65-9D91-7224C49458BB}"/>
                <c:ext xmlns:c16="http://schemas.microsoft.com/office/drawing/2014/chart" uri="{C3380CC4-5D6E-409C-BE32-E72D297353CC}">
                  <c16:uniqueId val="{00000007-2D27-4398-AC7E-A199A6FF81EC}"/>
                </c:ext>
              </c:extLst>
            </c:dLbl>
            <c:dLbl>
              <c:idx val="5"/>
              <c:delete val="1"/>
              <c:extLst>
                <c:ext xmlns:c15="http://schemas.microsoft.com/office/drawing/2012/chart" uri="{CE6537A1-D6FC-4f65-9D91-7224C49458BB}"/>
                <c:ext xmlns:c16="http://schemas.microsoft.com/office/drawing/2014/chart" uri="{C3380CC4-5D6E-409C-BE32-E72D297353CC}">
                  <c16:uniqueId val="{00000008-2D27-4398-AC7E-A199A6FF81EC}"/>
                </c:ext>
              </c:extLst>
            </c:dLbl>
            <c:dLbl>
              <c:idx val="6"/>
              <c:delete val="1"/>
              <c:extLst>
                <c:ext xmlns:c15="http://schemas.microsoft.com/office/drawing/2012/chart" uri="{CE6537A1-D6FC-4f65-9D91-7224C49458BB}"/>
                <c:ext xmlns:c16="http://schemas.microsoft.com/office/drawing/2014/chart" uri="{C3380CC4-5D6E-409C-BE32-E72D297353CC}">
                  <c16:uniqueId val="{00000009-2D27-4398-AC7E-A199A6FF81EC}"/>
                </c:ext>
              </c:extLst>
            </c:dLbl>
            <c:dLbl>
              <c:idx val="7"/>
              <c:delete val="1"/>
              <c:extLst>
                <c:ext xmlns:c15="http://schemas.microsoft.com/office/drawing/2012/chart" uri="{CE6537A1-D6FC-4f65-9D91-7224C49458BB}"/>
                <c:ext xmlns:c16="http://schemas.microsoft.com/office/drawing/2014/chart" uri="{C3380CC4-5D6E-409C-BE32-E72D297353CC}">
                  <c16:uniqueId val="{0000000A-2D27-4398-AC7E-A199A6FF81EC}"/>
                </c:ext>
              </c:extLst>
            </c:dLbl>
            <c:dLbl>
              <c:idx val="8"/>
              <c:delete val="1"/>
              <c:extLst>
                <c:ext xmlns:c15="http://schemas.microsoft.com/office/drawing/2012/chart" uri="{CE6537A1-D6FC-4f65-9D91-7224C49458BB}"/>
                <c:ext xmlns:c16="http://schemas.microsoft.com/office/drawing/2014/chart" uri="{C3380CC4-5D6E-409C-BE32-E72D297353CC}">
                  <c16:uniqueId val="{0000000B-2D27-4398-AC7E-A199A6FF81EC}"/>
                </c:ext>
              </c:extLst>
            </c:dLbl>
            <c:dLbl>
              <c:idx val="9"/>
              <c:delete val="1"/>
              <c:extLst>
                <c:ext xmlns:c15="http://schemas.microsoft.com/office/drawing/2012/chart" uri="{CE6537A1-D6FC-4f65-9D91-7224C49458BB}"/>
                <c:ext xmlns:c16="http://schemas.microsoft.com/office/drawing/2014/chart" uri="{C3380CC4-5D6E-409C-BE32-E72D297353CC}">
                  <c16:uniqueId val="{0000000C-2D27-4398-AC7E-A199A6FF81EC}"/>
                </c:ext>
              </c:extLst>
            </c:dLbl>
            <c:dLbl>
              <c:idx val="10"/>
              <c:delete val="1"/>
              <c:extLst>
                <c:ext xmlns:c15="http://schemas.microsoft.com/office/drawing/2012/chart" uri="{CE6537A1-D6FC-4f65-9D91-7224C49458BB}"/>
                <c:ext xmlns:c16="http://schemas.microsoft.com/office/drawing/2014/chart" uri="{C3380CC4-5D6E-409C-BE32-E72D297353CC}">
                  <c16:uniqueId val="{0000000D-2D27-4398-AC7E-A199A6FF81EC}"/>
                </c:ext>
              </c:extLst>
            </c:dLbl>
            <c:dLbl>
              <c:idx val="11"/>
              <c:delete val="1"/>
              <c:extLst>
                <c:ext xmlns:c15="http://schemas.microsoft.com/office/drawing/2012/chart" uri="{CE6537A1-D6FC-4f65-9D91-7224C49458BB}"/>
                <c:ext xmlns:c16="http://schemas.microsoft.com/office/drawing/2014/chart" uri="{C3380CC4-5D6E-409C-BE32-E72D297353CC}">
                  <c16:uniqueId val="{0000000E-2D27-4398-AC7E-A199A6FF81EC}"/>
                </c:ext>
              </c:extLst>
            </c:dLbl>
            <c:dLbl>
              <c:idx val="12"/>
              <c:delete val="1"/>
              <c:extLst>
                <c:ext xmlns:c15="http://schemas.microsoft.com/office/drawing/2012/chart" uri="{CE6537A1-D6FC-4f65-9D91-7224C49458BB}"/>
                <c:ext xmlns:c16="http://schemas.microsoft.com/office/drawing/2014/chart" uri="{C3380CC4-5D6E-409C-BE32-E72D297353CC}">
                  <c16:uniqueId val="{0000000F-2D27-4398-AC7E-A199A6FF81E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D27-4398-AC7E-A199A6FF81EC}"/>
                </c:ext>
              </c:extLst>
            </c:dLbl>
            <c:dLbl>
              <c:idx val="14"/>
              <c:delete val="1"/>
              <c:extLst>
                <c:ext xmlns:c15="http://schemas.microsoft.com/office/drawing/2012/chart" uri="{CE6537A1-D6FC-4f65-9D91-7224C49458BB}"/>
                <c:ext xmlns:c16="http://schemas.microsoft.com/office/drawing/2014/chart" uri="{C3380CC4-5D6E-409C-BE32-E72D297353CC}">
                  <c16:uniqueId val="{00000011-2D27-4398-AC7E-A199A6FF81EC}"/>
                </c:ext>
              </c:extLst>
            </c:dLbl>
            <c:dLbl>
              <c:idx val="15"/>
              <c:delete val="1"/>
              <c:extLst>
                <c:ext xmlns:c15="http://schemas.microsoft.com/office/drawing/2012/chart" uri="{CE6537A1-D6FC-4f65-9D91-7224C49458BB}"/>
                <c:ext xmlns:c16="http://schemas.microsoft.com/office/drawing/2014/chart" uri="{C3380CC4-5D6E-409C-BE32-E72D297353CC}">
                  <c16:uniqueId val="{00000012-2D27-4398-AC7E-A199A6FF81EC}"/>
                </c:ext>
              </c:extLst>
            </c:dLbl>
            <c:dLbl>
              <c:idx val="16"/>
              <c:delete val="1"/>
              <c:extLst>
                <c:ext xmlns:c15="http://schemas.microsoft.com/office/drawing/2012/chart" uri="{CE6537A1-D6FC-4f65-9D91-7224C49458BB}"/>
                <c:ext xmlns:c16="http://schemas.microsoft.com/office/drawing/2014/chart" uri="{C3380CC4-5D6E-409C-BE32-E72D297353CC}">
                  <c16:uniqueId val="{00000013-2D27-4398-AC7E-A199A6FF81EC}"/>
                </c:ext>
              </c:extLst>
            </c:dLbl>
            <c:dLbl>
              <c:idx val="17"/>
              <c:delete val="1"/>
              <c:extLst>
                <c:ext xmlns:c15="http://schemas.microsoft.com/office/drawing/2012/chart" uri="{CE6537A1-D6FC-4f65-9D91-7224C49458BB}"/>
                <c:ext xmlns:c16="http://schemas.microsoft.com/office/drawing/2014/chart" uri="{C3380CC4-5D6E-409C-BE32-E72D297353CC}">
                  <c16:uniqueId val="{00000014-2D27-4398-AC7E-A199A6FF81EC}"/>
                </c:ext>
              </c:extLst>
            </c:dLbl>
            <c:dLbl>
              <c:idx val="18"/>
              <c:delete val="1"/>
              <c:extLst>
                <c:ext xmlns:c15="http://schemas.microsoft.com/office/drawing/2012/chart" uri="{CE6537A1-D6FC-4f65-9D91-7224C49458BB}"/>
                <c:ext xmlns:c16="http://schemas.microsoft.com/office/drawing/2014/chart" uri="{C3380CC4-5D6E-409C-BE32-E72D297353CC}">
                  <c16:uniqueId val="{00000015-2D27-4398-AC7E-A199A6FF81EC}"/>
                </c:ext>
              </c:extLst>
            </c:dLbl>
            <c:dLbl>
              <c:idx val="19"/>
              <c:delete val="1"/>
              <c:extLst>
                <c:ext xmlns:c15="http://schemas.microsoft.com/office/drawing/2012/chart" uri="{CE6537A1-D6FC-4f65-9D91-7224C49458BB}"/>
                <c:ext xmlns:c16="http://schemas.microsoft.com/office/drawing/2014/chart" uri="{C3380CC4-5D6E-409C-BE32-E72D297353CC}">
                  <c16:uniqueId val="{00000016-2D27-4398-AC7E-A199A6FF81EC}"/>
                </c:ext>
              </c:extLst>
            </c:dLbl>
            <c:dLbl>
              <c:idx val="20"/>
              <c:delete val="1"/>
              <c:extLst>
                <c:ext xmlns:c15="http://schemas.microsoft.com/office/drawing/2012/chart" uri="{CE6537A1-D6FC-4f65-9D91-7224C49458BB}"/>
                <c:ext xmlns:c16="http://schemas.microsoft.com/office/drawing/2014/chart" uri="{C3380CC4-5D6E-409C-BE32-E72D297353CC}">
                  <c16:uniqueId val="{00000017-2D27-4398-AC7E-A199A6FF81EC}"/>
                </c:ext>
              </c:extLst>
            </c:dLbl>
            <c:dLbl>
              <c:idx val="21"/>
              <c:delete val="1"/>
              <c:extLst>
                <c:ext xmlns:c15="http://schemas.microsoft.com/office/drawing/2012/chart" uri="{CE6537A1-D6FC-4f65-9D91-7224C49458BB}"/>
                <c:ext xmlns:c16="http://schemas.microsoft.com/office/drawing/2014/chart" uri="{C3380CC4-5D6E-409C-BE32-E72D297353CC}">
                  <c16:uniqueId val="{00000018-2D27-4398-AC7E-A199A6FF81EC}"/>
                </c:ext>
              </c:extLst>
            </c:dLbl>
            <c:dLbl>
              <c:idx val="22"/>
              <c:delete val="1"/>
              <c:extLst>
                <c:ext xmlns:c15="http://schemas.microsoft.com/office/drawing/2012/chart" uri="{CE6537A1-D6FC-4f65-9D91-7224C49458BB}"/>
                <c:ext xmlns:c16="http://schemas.microsoft.com/office/drawing/2014/chart" uri="{C3380CC4-5D6E-409C-BE32-E72D297353CC}">
                  <c16:uniqueId val="{00000019-2D27-4398-AC7E-A199A6FF81EC}"/>
                </c:ext>
              </c:extLst>
            </c:dLbl>
            <c:dLbl>
              <c:idx val="23"/>
              <c:delete val="1"/>
              <c:extLst>
                <c:ext xmlns:c15="http://schemas.microsoft.com/office/drawing/2012/chart" uri="{CE6537A1-D6FC-4f65-9D91-7224C49458BB}"/>
                <c:ext xmlns:c16="http://schemas.microsoft.com/office/drawing/2014/chart" uri="{C3380CC4-5D6E-409C-BE32-E72D297353CC}">
                  <c16:uniqueId val="{0000001A-2D27-4398-AC7E-A199A6FF81EC}"/>
                </c:ext>
              </c:extLst>
            </c:dLbl>
            <c:dLbl>
              <c:idx val="24"/>
              <c:delete val="1"/>
              <c:extLst>
                <c:ext xmlns:c15="http://schemas.microsoft.com/office/drawing/2012/chart" uri="{CE6537A1-D6FC-4f65-9D91-7224C49458BB}"/>
                <c:ext xmlns:c16="http://schemas.microsoft.com/office/drawing/2014/chart" uri="{C3380CC4-5D6E-409C-BE32-E72D297353CC}">
                  <c16:uniqueId val="{0000001B-2D27-4398-AC7E-A199A6FF81E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D27-4398-AC7E-A199A6FF81E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Wesel (387)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244864</v>
      </c>
      <c r="F11" s="238">
        <v>244640</v>
      </c>
      <c r="G11" s="238">
        <v>246185</v>
      </c>
      <c r="H11" s="238">
        <v>240963</v>
      </c>
      <c r="I11" s="265">
        <v>241094</v>
      </c>
      <c r="J11" s="263">
        <v>3770</v>
      </c>
      <c r="K11" s="266">
        <v>1.5637054426904029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20.133216806063775</v>
      </c>
      <c r="E13" s="115">
        <v>49299</v>
      </c>
      <c r="F13" s="114">
        <v>49258</v>
      </c>
      <c r="G13" s="114">
        <v>50144</v>
      </c>
      <c r="H13" s="114">
        <v>49459</v>
      </c>
      <c r="I13" s="140">
        <v>48528</v>
      </c>
      <c r="J13" s="115">
        <v>771</v>
      </c>
      <c r="K13" s="116">
        <v>1.5887734915924827</v>
      </c>
    </row>
    <row r="14" spans="1:255" ht="14.1" customHeight="1" x14ac:dyDescent="0.2">
      <c r="A14" s="306" t="s">
        <v>230</v>
      </c>
      <c r="B14" s="307"/>
      <c r="C14" s="308"/>
      <c r="D14" s="113">
        <v>60.70349255096707</v>
      </c>
      <c r="E14" s="115">
        <v>148641</v>
      </c>
      <c r="F14" s="114">
        <v>148549</v>
      </c>
      <c r="G14" s="114">
        <v>149343</v>
      </c>
      <c r="H14" s="114">
        <v>145473</v>
      </c>
      <c r="I14" s="140">
        <v>146192</v>
      </c>
      <c r="J14" s="115">
        <v>2449</v>
      </c>
      <c r="K14" s="116">
        <v>1.6751942650760643</v>
      </c>
    </row>
    <row r="15" spans="1:255" ht="14.1" customHeight="1" x14ac:dyDescent="0.2">
      <c r="A15" s="306" t="s">
        <v>231</v>
      </c>
      <c r="B15" s="307"/>
      <c r="C15" s="308"/>
      <c r="D15" s="113">
        <v>9.4403423941453219</v>
      </c>
      <c r="E15" s="115">
        <v>23116</v>
      </c>
      <c r="F15" s="114">
        <v>23171</v>
      </c>
      <c r="G15" s="114">
        <v>23103</v>
      </c>
      <c r="H15" s="114">
        <v>22709</v>
      </c>
      <c r="I15" s="140">
        <v>23136</v>
      </c>
      <c r="J15" s="115">
        <v>-20</v>
      </c>
      <c r="K15" s="116">
        <v>-8.6445366528354078E-2</v>
      </c>
    </row>
    <row r="16" spans="1:255" ht="14.1" customHeight="1" x14ac:dyDescent="0.2">
      <c r="A16" s="306" t="s">
        <v>232</v>
      </c>
      <c r="B16" s="307"/>
      <c r="C16" s="308"/>
      <c r="D16" s="113">
        <v>9.0388950601150029</v>
      </c>
      <c r="E16" s="115">
        <v>22133</v>
      </c>
      <c r="F16" s="114">
        <v>21969</v>
      </c>
      <c r="G16" s="114">
        <v>21889</v>
      </c>
      <c r="H16" s="114">
        <v>21677</v>
      </c>
      <c r="I16" s="140">
        <v>21562</v>
      </c>
      <c r="J16" s="115">
        <v>571</v>
      </c>
      <c r="K16" s="116">
        <v>2.6481773490399778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1.384441975953999</v>
      </c>
      <c r="E18" s="115">
        <v>3390</v>
      </c>
      <c r="F18" s="114">
        <v>3097</v>
      </c>
      <c r="G18" s="114">
        <v>3669</v>
      </c>
      <c r="H18" s="114">
        <v>3694</v>
      </c>
      <c r="I18" s="140">
        <v>3485</v>
      </c>
      <c r="J18" s="115">
        <v>-95</v>
      </c>
      <c r="K18" s="116">
        <v>-2.7259684361549499</v>
      </c>
    </row>
    <row r="19" spans="1:255" ht="14.1" customHeight="1" x14ac:dyDescent="0.2">
      <c r="A19" s="306" t="s">
        <v>235</v>
      </c>
      <c r="B19" s="307" t="s">
        <v>236</v>
      </c>
      <c r="C19" s="308"/>
      <c r="D19" s="113">
        <v>1.1177633298484055</v>
      </c>
      <c r="E19" s="115">
        <v>2737</v>
      </c>
      <c r="F19" s="114">
        <v>2441</v>
      </c>
      <c r="G19" s="114">
        <v>3028</v>
      </c>
      <c r="H19" s="114">
        <v>3052</v>
      </c>
      <c r="I19" s="140">
        <v>2867</v>
      </c>
      <c r="J19" s="115">
        <v>-130</v>
      </c>
      <c r="K19" s="116">
        <v>-4.5343564701778867</v>
      </c>
    </row>
    <row r="20" spans="1:255" ht="14.1" customHeight="1" x14ac:dyDescent="0.2">
      <c r="A20" s="306">
        <v>12</v>
      </c>
      <c r="B20" s="307" t="s">
        <v>237</v>
      </c>
      <c r="C20" s="308"/>
      <c r="D20" s="113">
        <v>2.3637611082070049</v>
      </c>
      <c r="E20" s="115">
        <v>5788</v>
      </c>
      <c r="F20" s="114">
        <v>5194</v>
      </c>
      <c r="G20" s="114">
        <v>5971</v>
      </c>
      <c r="H20" s="114">
        <v>5964</v>
      </c>
      <c r="I20" s="140">
        <v>5863</v>
      </c>
      <c r="J20" s="115">
        <v>-75</v>
      </c>
      <c r="K20" s="116">
        <v>-1.279208596281767</v>
      </c>
    </row>
    <row r="21" spans="1:255" ht="14.1" customHeight="1" x14ac:dyDescent="0.2">
      <c r="A21" s="306">
        <v>21</v>
      </c>
      <c r="B21" s="307" t="s">
        <v>238</v>
      </c>
      <c r="C21" s="308"/>
      <c r="D21" s="113">
        <v>0.61585206481965504</v>
      </c>
      <c r="E21" s="115">
        <v>1508</v>
      </c>
      <c r="F21" s="114">
        <v>1510</v>
      </c>
      <c r="G21" s="114">
        <v>1540</v>
      </c>
      <c r="H21" s="114">
        <v>1568</v>
      </c>
      <c r="I21" s="140">
        <v>1575</v>
      </c>
      <c r="J21" s="115">
        <v>-67</v>
      </c>
      <c r="K21" s="116">
        <v>-4.253968253968254</v>
      </c>
    </row>
    <row r="22" spans="1:255" ht="14.1" customHeight="1" x14ac:dyDescent="0.2">
      <c r="A22" s="306">
        <v>22</v>
      </c>
      <c r="B22" s="307" t="s">
        <v>239</v>
      </c>
      <c r="C22" s="308"/>
      <c r="D22" s="113">
        <v>1.3321680606377417</v>
      </c>
      <c r="E22" s="115">
        <v>3262</v>
      </c>
      <c r="F22" s="114">
        <v>3305</v>
      </c>
      <c r="G22" s="114">
        <v>3361</v>
      </c>
      <c r="H22" s="114">
        <v>3277</v>
      </c>
      <c r="I22" s="140">
        <v>3323</v>
      </c>
      <c r="J22" s="115">
        <v>-61</v>
      </c>
      <c r="K22" s="116">
        <v>-1.8356906409870599</v>
      </c>
    </row>
    <row r="23" spans="1:255" ht="14.1" customHeight="1" x14ac:dyDescent="0.2">
      <c r="A23" s="306">
        <v>23</v>
      </c>
      <c r="B23" s="307" t="s">
        <v>240</v>
      </c>
      <c r="C23" s="308"/>
      <c r="D23" s="113">
        <v>0.48026659696811291</v>
      </c>
      <c r="E23" s="115">
        <v>1176</v>
      </c>
      <c r="F23" s="114">
        <v>1176</v>
      </c>
      <c r="G23" s="114">
        <v>1190</v>
      </c>
      <c r="H23" s="114">
        <v>1169</v>
      </c>
      <c r="I23" s="140">
        <v>1193</v>
      </c>
      <c r="J23" s="115">
        <v>-17</v>
      </c>
      <c r="K23" s="116">
        <v>-1.4249790444258172</v>
      </c>
    </row>
    <row r="24" spans="1:255" ht="14.1" customHeight="1" x14ac:dyDescent="0.2">
      <c r="A24" s="306">
        <v>24</v>
      </c>
      <c r="B24" s="307" t="s">
        <v>241</v>
      </c>
      <c r="C24" s="308"/>
      <c r="D24" s="113">
        <v>2.912637219027705</v>
      </c>
      <c r="E24" s="115">
        <v>7132</v>
      </c>
      <c r="F24" s="114">
        <v>7182</v>
      </c>
      <c r="G24" s="114">
        <v>7346</v>
      </c>
      <c r="H24" s="114">
        <v>7291</v>
      </c>
      <c r="I24" s="140">
        <v>7289</v>
      </c>
      <c r="J24" s="115">
        <v>-157</v>
      </c>
      <c r="K24" s="116">
        <v>-2.1539305803265196</v>
      </c>
    </row>
    <row r="25" spans="1:255" ht="14.1" customHeight="1" x14ac:dyDescent="0.2">
      <c r="A25" s="306">
        <v>25</v>
      </c>
      <c r="B25" s="307" t="s">
        <v>242</v>
      </c>
      <c r="C25" s="308"/>
      <c r="D25" s="113">
        <v>5.7570733141662309</v>
      </c>
      <c r="E25" s="115">
        <v>14097</v>
      </c>
      <c r="F25" s="114">
        <v>14104</v>
      </c>
      <c r="G25" s="114">
        <v>14227</v>
      </c>
      <c r="H25" s="114">
        <v>13875</v>
      </c>
      <c r="I25" s="140">
        <v>13873</v>
      </c>
      <c r="J25" s="115">
        <v>224</v>
      </c>
      <c r="K25" s="116">
        <v>1.6146471563468607</v>
      </c>
    </row>
    <row r="26" spans="1:255" ht="14.1" customHeight="1" x14ac:dyDescent="0.2">
      <c r="A26" s="306">
        <v>26</v>
      </c>
      <c r="B26" s="307" t="s">
        <v>243</v>
      </c>
      <c r="C26" s="308"/>
      <c r="D26" s="113">
        <v>2.6557599320439103</v>
      </c>
      <c r="E26" s="115">
        <v>6503</v>
      </c>
      <c r="F26" s="114">
        <v>6520</v>
      </c>
      <c r="G26" s="114">
        <v>6588</v>
      </c>
      <c r="H26" s="114">
        <v>6380</v>
      </c>
      <c r="I26" s="140">
        <v>6397</v>
      </c>
      <c r="J26" s="115">
        <v>106</v>
      </c>
      <c r="K26" s="116">
        <v>1.6570267312802875</v>
      </c>
    </row>
    <row r="27" spans="1:255" ht="14.1" customHeight="1" x14ac:dyDescent="0.2">
      <c r="A27" s="306">
        <v>27</v>
      </c>
      <c r="B27" s="307" t="s">
        <v>244</v>
      </c>
      <c r="C27" s="308"/>
      <c r="D27" s="113">
        <v>1.9692564035546263</v>
      </c>
      <c r="E27" s="115">
        <v>4822</v>
      </c>
      <c r="F27" s="114">
        <v>4887</v>
      </c>
      <c r="G27" s="114">
        <v>4915</v>
      </c>
      <c r="H27" s="114">
        <v>4814</v>
      </c>
      <c r="I27" s="140">
        <v>4816</v>
      </c>
      <c r="J27" s="115">
        <v>6</v>
      </c>
      <c r="K27" s="116">
        <v>0.12458471760797342</v>
      </c>
    </row>
    <row r="28" spans="1:255" ht="14.1" customHeight="1" x14ac:dyDescent="0.2">
      <c r="A28" s="306">
        <v>28</v>
      </c>
      <c r="B28" s="307" t="s">
        <v>245</v>
      </c>
      <c r="C28" s="308"/>
      <c r="D28" s="113">
        <v>0.65464911134343962</v>
      </c>
      <c r="E28" s="115">
        <v>1603</v>
      </c>
      <c r="F28" s="114">
        <v>1658</v>
      </c>
      <c r="G28" s="114">
        <v>1633</v>
      </c>
      <c r="H28" s="114">
        <v>1624</v>
      </c>
      <c r="I28" s="140">
        <v>1632</v>
      </c>
      <c r="J28" s="115">
        <v>-29</v>
      </c>
      <c r="K28" s="116">
        <v>-1.7769607843137254</v>
      </c>
    </row>
    <row r="29" spans="1:255" ht="14.1" customHeight="1" x14ac:dyDescent="0.2">
      <c r="A29" s="306">
        <v>29</v>
      </c>
      <c r="B29" s="307" t="s">
        <v>246</v>
      </c>
      <c r="C29" s="308"/>
      <c r="D29" s="113">
        <v>3.0041165708311555</v>
      </c>
      <c r="E29" s="115">
        <v>7356</v>
      </c>
      <c r="F29" s="114">
        <v>7407</v>
      </c>
      <c r="G29" s="114">
        <v>7432</v>
      </c>
      <c r="H29" s="114">
        <v>7184</v>
      </c>
      <c r="I29" s="140">
        <v>7211</v>
      </c>
      <c r="J29" s="115">
        <v>145</v>
      </c>
      <c r="K29" s="116">
        <v>2.0108168076549715</v>
      </c>
    </row>
    <row r="30" spans="1:255" ht="14.1" customHeight="1" x14ac:dyDescent="0.2">
      <c r="A30" s="306" t="s">
        <v>247</v>
      </c>
      <c r="B30" s="307" t="s">
        <v>248</v>
      </c>
      <c r="C30" s="308"/>
      <c r="D30" s="113">
        <v>1.738924464192368</v>
      </c>
      <c r="E30" s="115">
        <v>4258</v>
      </c>
      <c r="F30" s="114">
        <v>4265</v>
      </c>
      <c r="G30" s="114">
        <v>4304</v>
      </c>
      <c r="H30" s="114">
        <v>4145</v>
      </c>
      <c r="I30" s="140">
        <v>4193</v>
      </c>
      <c r="J30" s="115">
        <v>65</v>
      </c>
      <c r="K30" s="116">
        <v>1.5502027188170762</v>
      </c>
    </row>
    <row r="31" spans="1:255" ht="14.1" customHeight="1" x14ac:dyDescent="0.2">
      <c r="A31" s="306" t="s">
        <v>249</v>
      </c>
      <c r="B31" s="307" t="s">
        <v>250</v>
      </c>
      <c r="C31" s="308"/>
      <c r="D31" s="113">
        <v>1.2243531102979612</v>
      </c>
      <c r="E31" s="115">
        <v>2998</v>
      </c>
      <c r="F31" s="114">
        <v>3043</v>
      </c>
      <c r="G31" s="114">
        <v>3029</v>
      </c>
      <c r="H31" s="114">
        <v>2944</v>
      </c>
      <c r="I31" s="140">
        <v>2919</v>
      </c>
      <c r="J31" s="115">
        <v>79</v>
      </c>
      <c r="K31" s="116">
        <v>2.7064063035286057</v>
      </c>
    </row>
    <row r="32" spans="1:255" ht="14.1" customHeight="1" x14ac:dyDescent="0.2">
      <c r="A32" s="306">
        <v>31</v>
      </c>
      <c r="B32" s="307" t="s">
        <v>251</v>
      </c>
      <c r="C32" s="308"/>
      <c r="D32" s="113">
        <v>0.65791623105070574</v>
      </c>
      <c r="E32" s="115">
        <v>1611</v>
      </c>
      <c r="F32" s="114">
        <v>1599</v>
      </c>
      <c r="G32" s="114">
        <v>1606</v>
      </c>
      <c r="H32" s="114">
        <v>1582</v>
      </c>
      <c r="I32" s="140">
        <v>1532</v>
      </c>
      <c r="J32" s="115">
        <v>79</v>
      </c>
      <c r="K32" s="116">
        <v>5.1566579634464755</v>
      </c>
    </row>
    <row r="33" spans="1:11" ht="14.1" customHeight="1" x14ac:dyDescent="0.2">
      <c r="A33" s="306">
        <v>32</v>
      </c>
      <c r="B33" s="307" t="s">
        <v>252</v>
      </c>
      <c r="C33" s="308"/>
      <c r="D33" s="113">
        <v>2.6537179822268686</v>
      </c>
      <c r="E33" s="115">
        <v>6498</v>
      </c>
      <c r="F33" s="114">
        <v>6288</v>
      </c>
      <c r="G33" s="114">
        <v>6657</v>
      </c>
      <c r="H33" s="114">
        <v>6449</v>
      </c>
      <c r="I33" s="140">
        <v>6440</v>
      </c>
      <c r="J33" s="115">
        <v>58</v>
      </c>
      <c r="K33" s="116">
        <v>0.90062111801242239</v>
      </c>
    </row>
    <row r="34" spans="1:11" ht="14.1" customHeight="1" x14ac:dyDescent="0.2">
      <c r="A34" s="306">
        <v>33</v>
      </c>
      <c r="B34" s="307" t="s">
        <v>253</v>
      </c>
      <c r="C34" s="308"/>
      <c r="D34" s="113">
        <v>1.0601803450078411</v>
      </c>
      <c r="E34" s="115">
        <v>2596</v>
      </c>
      <c r="F34" s="114">
        <v>2601</v>
      </c>
      <c r="G34" s="114">
        <v>2649</v>
      </c>
      <c r="H34" s="114">
        <v>2629</v>
      </c>
      <c r="I34" s="140">
        <v>2638</v>
      </c>
      <c r="J34" s="115">
        <v>-42</v>
      </c>
      <c r="K34" s="116">
        <v>-1.5921152388172859</v>
      </c>
    </row>
    <row r="35" spans="1:11" ht="14.1" customHeight="1" x14ac:dyDescent="0.2">
      <c r="A35" s="306">
        <v>34</v>
      </c>
      <c r="B35" s="307" t="s">
        <v>254</v>
      </c>
      <c r="C35" s="308"/>
      <c r="D35" s="113">
        <v>2.1138264506011502</v>
      </c>
      <c r="E35" s="115">
        <v>5176</v>
      </c>
      <c r="F35" s="114">
        <v>5196</v>
      </c>
      <c r="G35" s="114">
        <v>5244</v>
      </c>
      <c r="H35" s="114">
        <v>5061</v>
      </c>
      <c r="I35" s="140">
        <v>5028</v>
      </c>
      <c r="J35" s="115">
        <v>148</v>
      </c>
      <c r="K35" s="116">
        <v>2.9435163086714398</v>
      </c>
    </row>
    <row r="36" spans="1:11" ht="14.1" customHeight="1" x14ac:dyDescent="0.2">
      <c r="A36" s="306">
        <v>41</v>
      </c>
      <c r="B36" s="307" t="s">
        <v>255</v>
      </c>
      <c r="C36" s="308"/>
      <c r="D36" s="113">
        <v>1.0115819393622583</v>
      </c>
      <c r="E36" s="115">
        <v>2477</v>
      </c>
      <c r="F36" s="114">
        <v>2496</v>
      </c>
      <c r="G36" s="114">
        <v>2502</v>
      </c>
      <c r="H36" s="114">
        <v>2463</v>
      </c>
      <c r="I36" s="140">
        <v>2473</v>
      </c>
      <c r="J36" s="115">
        <v>4</v>
      </c>
      <c r="K36" s="116">
        <v>0.16174686615446826</v>
      </c>
    </row>
    <row r="37" spans="1:11" ht="14.1" customHeight="1" x14ac:dyDescent="0.2">
      <c r="A37" s="306">
        <v>42</v>
      </c>
      <c r="B37" s="307" t="s">
        <v>256</v>
      </c>
      <c r="C37" s="308"/>
      <c r="D37" s="113">
        <v>0.13436029796131729</v>
      </c>
      <c r="E37" s="115">
        <v>329</v>
      </c>
      <c r="F37" s="114">
        <v>329</v>
      </c>
      <c r="G37" s="114">
        <v>329</v>
      </c>
      <c r="H37" s="114">
        <v>321</v>
      </c>
      <c r="I37" s="140">
        <v>327</v>
      </c>
      <c r="J37" s="115">
        <v>2</v>
      </c>
      <c r="K37" s="116">
        <v>0.6116207951070336</v>
      </c>
    </row>
    <row r="38" spans="1:11" ht="14.1" customHeight="1" x14ac:dyDescent="0.2">
      <c r="A38" s="306">
        <v>43</v>
      </c>
      <c r="B38" s="307" t="s">
        <v>257</v>
      </c>
      <c r="C38" s="308"/>
      <c r="D38" s="113">
        <v>1.2835696549921589</v>
      </c>
      <c r="E38" s="115">
        <v>3143</v>
      </c>
      <c r="F38" s="114">
        <v>3113</v>
      </c>
      <c r="G38" s="114">
        <v>3108</v>
      </c>
      <c r="H38" s="114">
        <v>2941</v>
      </c>
      <c r="I38" s="140">
        <v>2932</v>
      </c>
      <c r="J38" s="115">
        <v>211</v>
      </c>
      <c r="K38" s="116">
        <v>7.1964529331514324</v>
      </c>
    </row>
    <row r="39" spans="1:11" ht="14.1" customHeight="1" x14ac:dyDescent="0.2">
      <c r="A39" s="306">
        <v>51</v>
      </c>
      <c r="B39" s="307" t="s">
        <v>258</v>
      </c>
      <c r="C39" s="308"/>
      <c r="D39" s="113">
        <v>7.4657769210663876</v>
      </c>
      <c r="E39" s="115">
        <v>18281</v>
      </c>
      <c r="F39" s="114">
        <v>19161</v>
      </c>
      <c r="G39" s="114">
        <v>18832</v>
      </c>
      <c r="H39" s="114">
        <v>18579</v>
      </c>
      <c r="I39" s="140">
        <v>18754</v>
      </c>
      <c r="J39" s="115">
        <v>-473</v>
      </c>
      <c r="K39" s="116">
        <v>-2.5221286125626534</v>
      </c>
    </row>
    <row r="40" spans="1:11" ht="14.1" customHeight="1" x14ac:dyDescent="0.2">
      <c r="A40" s="306" t="s">
        <v>259</v>
      </c>
      <c r="B40" s="307" t="s">
        <v>260</v>
      </c>
      <c r="C40" s="308"/>
      <c r="D40" s="113">
        <v>6.5881468897020383</v>
      </c>
      <c r="E40" s="115">
        <v>16132</v>
      </c>
      <c r="F40" s="114">
        <v>17026</v>
      </c>
      <c r="G40" s="114">
        <v>16656</v>
      </c>
      <c r="H40" s="114">
        <v>16451</v>
      </c>
      <c r="I40" s="140">
        <v>16168</v>
      </c>
      <c r="J40" s="115">
        <v>-36</v>
      </c>
      <c r="K40" s="116">
        <v>-0.22266204849084612</v>
      </c>
    </row>
    <row r="41" spans="1:11" ht="14.1" customHeight="1" x14ac:dyDescent="0.2">
      <c r="A41" s="306"/>
      <c r="B41" s="307" t="s">
        <v>261</v>
      </c>
      <c r="C41" s="308"/>
      <c r="D41" s="113">
        <v>5.7738173026659698</v>
      </c>
      <c r="E41" s="115">
        <v>14138</v>
      </c>
      <c r="F41" s="114">
        <v>14959</v>
      </c>
      <c r="G41" s="114">
        <v>14631</v>
      </c>
      <c r="H41" s="114">
        <v>14361</v>
      </c>
      <c r="I41" s="140">
        <v>14129</v>
      </c>
      <c r="J41" s="115">
        <v>9</v>
      </c>
      <c r="K41" s="116">
        <v>6.3698775567980745E-2</v>
      </c>
    </row>
    <row r="42" spans="1:11" ht="14.1" customHeight="1" x14ac:dyDescent="0.2">
      <c r="A42" s="306">
        <v>52</v>
      </c>
      <c r="B42" s="307" t="s">
        <v>262</v>
      </c>
      <c r="C42" s="308"/>
      <c r="D42" s="113">
        <v>3.8866472817564035</v>
      </c>
      <c r="E42" s="115">
        <v>9517</v>
      </c>
      <c r="F42" s="114">
        <v>9449</v>
      </c>
      <c r="G42" s="114">
        <v>9511</v>
      </c>
      <c r="H42" s="114">
        <v>9359</v>
      </c>
      <c r="I42" s="140">
        <v>9794</v>
      </c>
      <c r="J42" s="115">
        <v>-277</v>
      </c>
      <c r="K42" s="116">
        <v>-2.8282622013477638</v>
      </c>
    </row>
    <row r="43" spans="1:11" ht="14.1" customHeight="1" x14ac:dyDescent="0.2">
      <c r="A43" s="306" t="s">
        <v>263</v>
      </c>
      <c r="B43" s="307" t="s">
        <v>264</v>
      </c>
      <c r="C43" s="308"/>
      <c r="D43" s="113">
        <v>3.3361376110820702</v>
      </c>
      <c r="E43" s="115">
        <v>8169</v>
      </c>
      <c r="F43" s="114">
        <v>8123</v>
      </c>
      <c r="G43" s="114">
        <v>8175</v>
      </c>
      <c r="H43" s="114">
        <v>8039</v>
      </c>
      <c r="I43" s="140">
        <v>8018</v>
      </c>
      <c r="J43" s="115">
        <v>151</v>
      </c>
      <c r="K43" s="116">
        <v>1.8832626590172112</v>
      </c>
    </row>
    <row r="44" spans="1:11" ht="14.1" customHeight="1" x14ac:dyDescent="0.2">
      <c r="A44" s="306">
        <v>53</v>
      </c>
      <c r="B44" s="307" t="s">
        <v>265</v>
      </c>
      <c r="C44" s="308"/>
      <c r="D44" s="113">
        <v>0.82780645582854151</v>
      </c>
      <c r="E44" s="115">
        <v>2027</v>
      </c>
      <c r="F44" s="114">
        <v>2023</v>
      </c>
      <c r="G44" s="114">
        <v>2076</v>
      </c>
      <c r="H44" s="114">
        <v>2049</v>
      </c>
      <c r="I44" s="140">
        <v>1973</v>
      </c>
      <c r="J44" s="115">
        <v>54</v>
      </c>
      <c r="K44" s="116">
        <v>2.7369488089204257</v>
      </c>
    </row>
    <row r="45" spans="1:11" ht="14.1" customHeight="1" x14ac:dyDescent="0.2">
      <c r="A45" s="306" t="s">
        <v>266</v>
      </c>
      <c r="B45" s="307" t="s">
        <v>267</v>
      </c>
      <c r="C45" s="308"/>
      <c r="D45" s="113">
        <v>0.77144864087820175</v>
      </c>
      <c r="E45" s="115">
        <v>1889</v>
      </c>
      <c r="F45" s="114">
        <v>1881</v>
      </c>
      <c r="G45" s="114">
        <v>1937</v>
      </c>
      <c r="H45" s="114">
        <v>1886</v>
      </c>
      <c r="I45" s="140">
        <v>1820</v>
      </c>
      <c r="J45" s="115">
        <v>69</v>
      </c>
      <c r="K45" s="116">
        <v>3.7912087912087911</v>
      </c>
    </row>
    <row r="46" spans="1:11" ht="14.1" customHeight="1" x14ac:dyDescent="0.2">
      <c r="A46" s="306">
        <v>54</v>
      </c>
      <c r="B46" s="307" t="s">
        <v>268</v>
      </c>
      <c r="C46" s="308"/>
      <c r="D46" s="113">
        <v>2.8693478829064296</v>
      </c>
      <c r="E46" s="115">
        <v>7026</v>
      </c>
      <c r="F46" s="114">
        <v>7061</v>
      </c>
      <c r="G46" s="114">
        <v>7075</v>
      </c>
      <c r="H46" s="114">
        <v>6921</v>
      </c>
      <c r="I46" s="140">
        <v>6847</v>
      </c>
      <c r="J46" s="115">
        <v>179</v>
      </c>
      <c r="K46" s="116">
        <v>2.6142836278662189</v>
      </c>
    </row>
    <row r="47" spans="1:11" ht="14.1" customHeight="1" x14ac:dyDescent="0.2">
      <c r="A47" s="306">
        <v>61</v>
      </c>
      <c r="B47" s="307" t="s">
        <v>269</v>
      </c>
      <c r="C47" s="308"/>
      <c r="D47" s="113">
        <v>2.9738957135389441</v>
      </c>
      <c r="E47" s="115">
        <v>7282</v>
      </c>
      <c r="F47" s="114">
        <v>7271</v>
      </c>
      <c r="G47" s="114">
        <v>7277</v>
      </c>
      <c r="H47" s="114">
        <v>7036</v>
      </c>
      <c r="I47" s="140">
        <v>7064</v>
      </c>
      <c r="J47" s="115">
        <v>218</v>
      </c>
      <c r="K47" s="116">
        <v>3.0860702151755381</v>
      </c>
    </row>
    <row r="48" spans="1:11" ht="14.1" customHeight="1" x14ac:dyDescent="0.2">
      <c r="A48" s="306">
        <v>62</v>
      </c>
      <c r="B48" s="307" t="s">
        <v>270</v>
      </c>
      <c r="C48" s="308"/>
      <c r="D48" s="113">
        <v>8.0003593831677993</v>
      </c>
      <c r="E48" s="115">
        <v>19590</v>
      </c>
      <c r="F48" s="114">
        <v>19544</v>
      </c>
      <c r="G48" s="114">
        <v>19580</v>
      </c>
      <c r="H48" s="114">
        <v>19132</v>
      </c>
      <c r="I48" s="140">
        <v>19194</v>
      </c>
      <c r="J48" s="115">
        <v>396</v>
      </c>
      <c r="K48" s="116">
        <v>2.0631447327289778</v>
      </c>
    </row>
    <row r="49" spans="1:11" ht="14.1" customHeight="1" x14ac:dyDescent="0.2">
      <c r="A49" s="306">
        <v>63</v>
      </c>
      <c r="B49" s="307" t="s">
        <v>271</v>
      </c>
      <c r="C49" s="308"/>
      <c r="D49" s="113">
        <v>1.7711872713016206</v>
      </c>
      <c r="E49" s="115">
        <v>4337</v>
      </c>
      <c r="F49" s="114">
        <v>4505</v>
      </c>
      <c r="G49" s="114">
        <v>4626</v>
      </c>
      <c r="H49" s="114">
        <v>4537</v>
      </c>
      <c r="I49" s="140">
        <v>4368</v>
      </c>
      <c r="J49" s="115">
        <v>-31</v>
      </c>
      <c r="K49" s="116">
        <v>-0.70970695970695974</v>
      </c>
    </row>
    <row r="50" spans="1:11" ht="14.1" customHeight="1" x14ac:dyDescent="0.2">
      <c r="A50" s="306" t="s">
        <v>272</v>
      </c>
      <c r="B50" s="307" t="s">
        <v>273</v>
      </c>
      <c r="C50" s="308"/>
      <c r="D50" s="113">
        <v>0.36469223732357553</v>
      </c>
      <c r="E50" s="115">
        <v>893</v>
      </c>
      <c r="F50" s="114">
        <v>1013</v>
      </c>
      <c r="G50" s="114">
        <v>1022</v>
      </c>
      <c r="H50" s="114">
        <v>999</v>
      </c>
      <c r="I50" s="140">
        <v>986</v>
      </c>
      <c r="J50" s="115">
        <v>-93</v>
      </c>
      <c r="K50" s="116">
        <v>-9.4320486815415823</v>
      </c>
    </row>
    <row r="51" spans="1:11" ht="14.1" customHeight="1" x14ac:dyDescent="0.2">
      <c r="A51" s="306" t="s">
        <v>274</v>
      </c>
      <c r="B51" s="307" t="s">
        <v>275</v>
      </c>
      <c r="C51" s="308"/>
      <c r="D51" s="113">
        <v>1.1757547046523784</v>
      </c>
      <c r="E51" s="115">
        <v>2879</v>
      </c>
      <c r="F51" s="114">
        <v>2921</v>
      </c>
      <c r="G51" s="114">
        <v>3041</v>
      </c>
      <c r="H51" s="114">
        <v>3006</v>
      </c>
      <c r="I51" s="140">
        <v>2838</v>
      </c>
      <c r="J51" s="115">
        <v>41</v>
      </c>
      <c r="K51" s="116">
        <v>1.4446793516560958</v>
      </c>
    </row>
    <row r="52" spans="1:11" ht="14.1" customHeight="1" x14ac:dyDescent="0.2">
      <c r="A52" s="306">
        <v>71</v>
      </c>
      <c r="B52" s="307" t="s">
        <v>276</v>
      </c>
      <c r="C52" s="308"/>
      <c r="D52" s="113">
        <v>10.400875588081547</v>
      </c>
      <c r="E52" s="115">
        <v>25468</v>
      </c>
      <c r="F52" s="114">
        <v>25432</v>
      </c>
      <c r="G52" s="114">
        <v>25417</v>
      </c>
      <c r="H52" s="114">
        <v>25010</v>
      </c>
      <c r="I52" s="140">
        <v>25049</v>
      </c>
      <c r="J52" s="115">
        <v>419</v>
      </c>
      <c r="K52" s="116">
        <v>1.6727214659267835</v>
      </c>
    </row>
    <row r="53" spans="1:11" ht="14.1" customHeight="1" x14ac:dyDescent="0.2">
      <c r="A53" s="306" t="s">
        <v>277</v>
      </c>
      <c r="B53" s="307" t="s">
        <v>278</v>
      </c>
      <c r="C53" s="308"/>
      <c r="D53" s="113">
        <v>3.419449163617355</v>
      </c>
      <c r="E53" s="115">
        <v>8373</v>
      </c>
      <c r="F53" s="114">
        <v>8366</v>
      </c>
      <c r="G53" s="114">
        <v>8346</v>
      </c>
      <c r="H53" s="114">
        <v>8220</v>
      </c>
      <c r="I53" s="140">
        <v>8279</v>
      </c>
      <c r="J53" s="115">
        <v>94</v>
      </c>
      <c r="K53" s="116">
        <v>1.1354028264283127</v>
      </c>
    </row>
    <row r="54" spans="1:11" ht="14.1" customHeight="1" x14ac:dyDescent="0.2">
      <c r="A54" s="306" t="s">
        <v>279</v>
      </c>
      <c r="B54" s="307" t="s">
        <v>280</v>
      </c>
      <c r="C54" s="308"/>
      <c r="D54" s="113">
        <v>5.9069524307370624</v>
      </c>
      <c r="E54" s="115">
        <v>14464</v>
      </c>
      <c r="F54" s="114">
        <v>14467</v>
      </c>
      <c r="G54" s="114">
        <v>14448</v>
      </c>
      <c r="H54" s="114">
        <v>14239</v>
      </c>
      <c r="I54" s="140">
        <v>14225</v>
      </c>
      <c r="J54" s="115">
        <v>239</v>
      </c>
      <c r="K54" s="116">
        <v>1.6801405975395431</v>
      </c>
    </row>
    <row r="55" spans="1:11" ht="14.1" customHeight="1" x14ac:dyDescent="0.2">
      <c r="A55" s="306">
        <v>72</v>
      </c>
      <c r="B55" s="307" t="s">
        <v>281</v>
      </c>
      <c r="C55" s="308"/>
      <c r="D55" s="113">
        <v>3.2213800313643493</v>
      </c>
      <c r="E55" s="115">
        <v>7888</v>
      </c>
      <c r="F55" s="114">
        <v>7911</v>
      </c>
      <c r="G55" s="114">
        <v>7943</v>
      </c>
      <c r="H55" s="114">
        <v>7804</v>
      </c>
      <c r="I55" s="140">
        <v>7881</v>
      </c>
      <c r="J55" s="115">
        <v>7</v>
      </c>
      <c r="K55" s="116">
        <v>8.8821215581778967E-2</v>
      </c>
    </row>
    <row r="56" spans="1:11" ht="14.1" customHeight="1" x14ac:dyDescent="0.2">
      <c r="A56" s="306" t="s">
        <v>282</v>
      </c>
      <c r="B56" s="307" t="s">
        <v>283</v>
      </c>
      <c r="C56" s="308"/>
      <c r="D56" s="113">
        <v>1.5857782279142707</v>
      </c>
      <c r="E56" s="115">
        <v>3883</v>
      </c>
      <c r="F56" s="114">
        <v>3942</v>
      </c>
      <c r="G56" s="114">
        <v>3963</v>
      </c>
      <c r="H56" s="114">
        <v>3897</v>
      </c>
      <c r="I56" s="140">
        <v>3952</v>
      </c>
      <c r="J56" s="115">
        <v>-69</v>
      </c>
      <c r="K56" s="116">
        <v>-1.7459514170040487</v>
      </c>
    </row>
    <row r="57" spans="1:11" ht="14.1" customHeight="1" x14ac:dyDescent="0.2">
      <c r="A57" s="306" t="s">
        <v>284</v>
      </c>
      <c r="B57" s="307" t="s">
        <v>285</v>
      </c>
      <c r="C57" s="308"/>
      <c r="D57" s="113">
        <v>0.97972752221641402</v>
      </c>
      <c r="E57" s="115">
        <v>2399</v>
      </c>
      <c r="F57" s="114">
        <v>2368</v>
      </c>
      <c r="G57" s="114">
        <v>2367</v>
      </c>
      <c r="H57" s="114">
        <v>2372</v>
      </c>
      <c r="I57" s="140">
        <v>2393</v>
      </c>
      <c r="J57" s="115">
        <v>6</v>
      </c>
      <c r="K57" s="116">
        <v>0.25073129962390306</v>
      </c>
    </row>
    <row r="58" spans="1:11" ht="14.1" customHeight="1" x14ac:dyDescent="0.2">
      <c r="A58" s="306">
        <v>73</v>
      </c>
      <c r="B58" s="307" t="s">
        <v>286</v>
      </c>
      <c r="C58" s="308"/>
      <c r="D58" s="113">
        <v>2.6810801097752224</v>
      </c>
      <c r="E58" s="115">
        <v>6565</v>
      </c>
      <c r="F58" s="114">
        <v>6574</v>
      </c>
      <c r="G58" s="114">
        <v>6577</v>
      </c>
      <c r="H58" s="114">
        <v>6363</v>
      </c>
      <c r="I58" s="140">
        <v>6344</v>
      </c>
      <c r="J58" s="115">
        <v>221</v>
      </c>
      <c r="K58" s="116">
        <v>3.4836065573770494</v>
      </c>
    </row>
    <row r="59" spans="1:11" ht="14.1" customHeight="1" x14ac:dyDescent="0.2">
      <c r="A59" s="306" t="s">
        <v>287</v>
      </c>
      <c r="B59" s="307" t="s">
        <v>288</v>
      </c>
      <c r="C59" s="308"/>
      <c r="D59" s="113">
        <v>2.2134736016727654</v>
      </c>
      <c r="E59" s="115">
        <v>5420</v>
      </c>
      <c r="F59" s="114">
        <v>5419</v>
      </c>
      <c r="G59" s="114">
        <v>5414</v>
      </c>
      <c r="H59" s="114">
        <v>5238</v>
      </c>
      <c r="I59" s="140">
        <v>5225</v>
      </c>
      <c r="J59" s="115">
        <v>195</v>
      </c>
      <c r="K59" s="116">
        <v>3.7320574162679425</v>
      </c>
    </row>
    <row r="60" spans="1:11" ht="14.1" customHeight="1" x14ac:dyDescent="0.2">
      <c r="A60" s="306">
        <v>81</v>
      </c>
      <c r="B60" s="307" t="s">
        <v>289</v>
      </c>
      <c r="C60" s="308"/>
      <c r="D60" s="113">
        <v>8.738320047046523</v>
      </c>
      <c r="E60" s="115">
        <v>21397</v>
      </c>
      <c r="F60" s="114">
        <v>21351</v>
      </c>
      <c r="G60" s="114">
        <v>21146</v>
      </c>
      <c r="H60" s="114">
        <v>20504</v>
      </c>
      <c r="I60" s="140">
        <v>20512</v>
      </c>
      <c r="J60" s="115">
        <v>885</v>
      </c>
      <c r="K60" s="116">
        <v>4.3145475819032759</v>
      </c>
    </row>
    <row r="61" spans="1:11" ht="14.1" customHeight="1" x14ac:dyDescent="0.2">
      <c r="A61" s="306" t="s">
        <v>290</v>
      </c>
      <c r="B61" s="307" t="s">
        <v>291</v>
      </c>
      <c r="C61" s="308"/>
      <c r="D61" s="113">
        <v>2.4736180083638266</v>
      </c>
      <c r="E61" s="115">
        <v>6057</v>
      </c>
      <c r="F61" s="114">
        <v>6062</v>
      </c>
      <c r="G61" s="114">
        <v>6086</v>
      </c>
      <c r="H61" s="114">
        <v>5813</v>
      </c>
      <c r="I61" s="140">
        <v>5889</v>
      </c>
      <c r="J61" s="115">
        <v>168</v>
      </c>
      <c r="K61" s="116">
        <v>2.8527763627101375</v>
      </c>
    </row>
    <row r="62" spans="1:11" ht="14.1" customHeight="1" x14ac:dyDescent="0.2">
      <c r="A62" s="306" t="s">
        <v>292</v>
      </c>
      <c r="B62" s="307" t="s">
        <v>293</v>
      </c>
      <c r="C62" s="308"/>
      <c r="D62" s="113">
        <v>3.8168125980135912</v>
      </c>
      <c r="E62" s="115">
        <v>9346</v>
      </c>
      <c r="F62" s="114">
        <v>9305</v>
      </c>
      <c r="G62" s="114">
        <v>9150</v>
      </c>
      <c r="H62" s="114">
        <v>8901</v>
      </c>
      <c r="I62" s="140">
        <v>8852</v>
      </c>
      <c r="J62" s="115">
        <v>494</v>
      </c>
      <c r="K62" s="116">
        <v>5.5806597379123364</v>
      </c>
    </row>
    <row r="63" spans="1:11" ht="14.1" customHeight="1" x14ac:dyDescent="0.2">
      <c r="A63" s="306"/>
      <c r="B63" s="307" t="s">
        <v>294</v>
      </c>
      <c r="C63" s="308"/>
      <c r="D63" s="113">
        <v>3.4668223993727132</v>
      </c>
      <c r="E63" s="115">
        <v>8489</v>
      </c>
      <c r="F63" s="114">
        <v>8460</v>
      </c>
      <c r="G63" s="114">
        <v>8322</v>
      </c>
      <c r="H63" s="114">
        <v>8102</v>
      </c>
      <c r="I63" s="140">
        <v>8070</v>
      </c>
      <c r="J63" s="115">
        <v>419</v>
      </c>
      <c r="K63" s="116">
        <v>5.1920693928128872</v>
      </c>
    </row>
    <row r="64" spans="1:11" ht="14.1" customHeight="1" x14ac:dyDescent="0.2">
      <c r="A64" s="306" t="s">
        <v>295</v>
      </c>
      <c r="B64" s="307" t="s">
        <v>296</v>
      </c>
      <c r="C64" s="308"/>
      <c r="D64" s="113">
        <v>0.80779534762153682</v>
      </c>
      <c r="E64" s="115">
        <v>1978</v>
      </c>
      <c r="F64" s="114">
        <v>1961</v>
      </c>
      <c r="G64" s="114">
        <v>1956</v>
      </c>
      <c r="H64" s="114">
        <v>1894</v>
      </c>
      <c r="I64" s="140">
        <v>1869</v>
      </c>
      <c r="J64" s="115">
        <v>109</v>
      </c>
      <c r="K64" s="116">
        <v>5.8319957196361694</v>
      </c>
    </row>
    <row r="65" spans="1:11" ht="14.1" customHeight="1" x14ac:dyDescent="0.2">
      <c r="A65" s="306" t="s">
        <v>297</v>
      </c>
      <c r="B65" s="307" t="s">
        <v>298</v>
      </c>
      <c r="C65" s="308"/>
      <c r="D65" s="113">
        <v>0.79717720857292207</v>
      </c>
      <c r="E65" s="115">
        <v>1952</v>
      </c>
      <c r="F65" s="114">
        <v>1963</v>
      </c>
      <c r="G65" s="114">
        <v>1931</v>
      </c>
      <c r="H65" s="114">
        <v>1892</v>
      </c>
      <c r="I65" s="140">
        <v>1906</v>
      </c>
      <c r="J65" s="115">
        <v>46</v>
      </c>
      <c r="K65" s="116">
        <v>2.4134312696747116</v>
      </c>
    </row>
    <row r="66" spans="1:11" ht="14.1" customHeight="1" x14ac:dyDescent="0.2">
      <c r="A66" s="306">
        <v>82</v>
      </c>
      <c r="B66" s="307" t="s">
        <v>299</v>
      </c>
      <c r="C66" s="308"/>
      <c r="D66" s="113">
        <v>3.8433579456351281</v>
      </c>
      <c r="E66" s="115">
        <v>9411</v>
      </c>
      <c r="F66" s="114">
        <v>9452</v>
      </c>
      <c r="G66" s="114">
        <v>9256</v>
      </c>
      <c r="H66" s="114">
        <v>9004</v>
      </c>
      <c r="I66" s="140">
        <v>9008</v>
      </c>
      <c r="J66" s="115">
        <v>403</v>
      </c>
      <c r="K66" s="116">
        <v>4.4738010657193605</v>
      </c>
    </row>
    <row r="67" spans="1:11" ht="14.1" customHeight="1" x14ac:dyDescent="0.2">
      <c r="A67" s="306" t="s">
        <v>300</v>
      </c>
      <c r="B67" s="307" t="s">
        <v>301</v>
      </c>
      <c r="C67" s="308"/>
      <c r="D67" s="113">
        <v>2.6275810245687401</v>
      </c>
      <c r="E67" s="115">
        <v>6434</v>
      </c>
      <c r="F67" s="114">
        <v>6449</v>
      </c>
      <c r="G67" s="114">
        <v>6265</v>
      </c>
      <c r="H67" s="114">
        <v>6138</v>
      </c>
      <c r="I67" s="140">
        <v>6125</v>
      </c>
      <c r="J67" s="115">
        <v>309</v>
      </c>
      <c r="K67" s="116">
        <v>5.0448979591836736</v>
      </c>
    </row>
    <row r="68" spans="1:11" ht="14.1" customHeight="1" x14ac:dyDescent="0.2">
      <c r="A68" s="306" t="s">
        <v>302</v>
      </c>
      <c r="B68" s="307" t="s">
        <v>303</v>
      </c>
      <c r="C68" s="308"/>
      <c r="D68" s="113">
        <v>0.6297373235755358</v>
      </c>
      <c r="E68" s="115">
        <v>1542</v>
      </c>
      <c r="F68" s="114">
        <v>1581</v>
      </c>
      <c r="G68" s="114">
        <v>1572</v>
      </c>
      <c r="H68" s="114">
        <v>1521</v>
      </c>
      <c r="I68" s="140">
        <v>1526</v>
      </c>
      <c r="J68" s="115">
        <v>16</v>
      </c>
      <c r="K68" s="116">
        <v>1.0484927916120577</v>
      </c>
    </row>
    <row r="69" spans="1:11" ht="14.1" customHeight="1" x14ac:dyDescent="0.2">
      <c r="A69" s="306">
        <v>83</v>
      </c>
      <c r="B69" s="307" t="s">
        <v>304</v>
      </c>
      <c r="C69" s="308"/>
      <c r="D69" s="113">
        <v>7.7998399111343444</v>
      </c>
      <c r="E69" s="115">
        <v>19099</v>
      </c>
      <c r="F69" s="114">
        <v>18818</v>
      </c>
      <c r="G69" s="114">
        <v>18592</v>
      </c>
      <c r="H69" s="114">
        <v>18074</v>
      </c>
      <c r="I69" s="140">
        <v>17998</v>
      </c>
      <c r="J69" s="115">
        <v>1101</v>
      </c>
      <c r="K69" s="116">
        <v>6.1173463718190906</v>
      </c>
    </row>
    <row r="70" spans="1:11" ht="14.1" customHeight="1" x14ac:dyDescent="0.2">
      <c r="A70" s="306" t="s">
        <v>305</v>
      </c>
      <c r="B70" s="307" t="s">
        <v>306</v>
      </c>
      <c r="C70" s="308"/>
      <c r="D70" s="113">
        <v>6.5293387349712493</v>
      </c>
      <c r="E70" s="115">
        <v>15988</v>
      </c>
      <c r="F70" s="114">
        <v>15746</v>
      </c>
      <c r="G70" s="114">
        <v>15535</v>
      </c>
      <c r="H70" s="114">
        <v>15224</v>
      </c>
      <c r="I70" s="140">
        <v>15181</v>
      </c>
      <c r="J70" s="115">
        <v>807</v>
      </c>
      <c r="K70" s="116">
        <v>5.3158553454976616</v>
      </c>
    </row>
    <row r="71" spans="1:11" ht="14.1" customHeight="1" x14ac:dyDescent="0.2">
      <c r="A71" s="306"/>
      <c r="B71" s="307" t="s">
        <v>307</v>
      </c>
      <c r="C71" s="308"/>
      <c r="D71" s="113">
        <v>2.991048092002091</v>
      </c>
      <c r="E71" s="115">
        <v>7324</v>
      </c>
      <c r="F71" s="114">
        <v>7275</v>
      </c>
      <c r="G71" s="114">
        <v>7203</v>
      </c>
      <c r="H71" s="114">
        <v>6998</v>
      </c>
      <c r="I71" s="140">
        <v>7041</v>
      </c>
      <c r="J71" s="115">
        <v>283</v>
      </c>
      <c r="K71" s="116">
        <v>4.0193154381479905</v>
      </c>
    </row>
    <row r="72" spans="1:11" ht="14.1" customHeight="1" x14ac:dyDescent="0.2">
      <c r="A72" s="306">
        <v>84</v>
      </c>
      <c r="B72" s="307" t="s">
        <v>308</v>
      </c>
      <c r="C72" s="308"/>
      <c r="D72" s="113">
        <v>1.4105789336121275</v>
      </c>
      <c r="E72" s="115">
        <v>3454</v>
      </c>
      <c r="F72" s="114">
        <v>3369</v>
      </c>
      <c r="G72" s="114">
        <v>3311</v>
      </c>
      <c r="H72" s="114">
        <v>3385</v>
      </c>
      <c r="I72" s="140">
        <v>3325</v>
      </c>
      <c r="J72" s="115">
        <v>129</v>
      </c>
      <c r="K72" s="116">
        <v>3.8796992481203008</v>
      </c>
    </row>
    <row r="73" spans="1:11" ht="14.1" customHeight="1" x14ac:dyDescent="0.2">
      <c r="A73" s="306" t="s">
        <v>309</v>
      </c>
      <c r="B73" s="307" t="s">
        <v>310</v>
      </c>
      <c r="C73" s="308"/>
      <c r="D73" s="113">
        <v>0.68691191845269206</v>
      </c>
      <c r="E73" s="115">
        <v>1682</v>
      </c>
      <c r="F73" s="114">
        <v>1624</v>
      </c>
      <c r="G73" s="114">
        <v>1574</v>
      </c>
      <c r="H73" s="114">
        <v>1666</v>
      </c>
      <c r="I73" s="140">
        <v>1623</v>
      </c>
      <c r="J73" s="115">
        <v>59</v>
      </c>
      <c r="K73" s="116">
        <v>3.6352433764633396</v>
      </c>
    </row>
    <row r="74" spans="1:11" ht="14.1" customHeight="1" x14ac:dyDescent="0.2">
      <c r="A74" s="306" t="s">
        <v>311</v>
      </c>
      <c r="B74" s="307" t="s">
        <v>312</v>
      </c>
      <c r="C74" s="308"/>
      <c r="D74" s="113">
        <v>0.26422830632514377</v>
      </c>
      <c r="E74" s="115">
        <v>647</v>
      </c>
      <c r="F74" s="114">
        <v>647</v>
      </c>
      <c r="G74" s="114">
        <v>650</v>
      </c>
      <c r="H74" s="114">
        <v>645</v>
      </c>
      <c r="I74" s="140">
        <v>651</v>
      </c>
      <c r="J74" s="115">
        <v>-4</v>
      </c>
      <c r="K74" s="116">
        <v>-0.61443932411674351</v>
      </c>
    </row>
    <row r="75" spans="1:11" ht="14.1" customHeight="1" x14ac:dyDescent="0.2">
      <c r="A75" s="306" t="s">
        <v>313</v>
      </c>
      <c r="B75" s="307" t="s">
        <v>314</v>
      </c>
      <c r="C75" s="308"/>
      <c r="D75" s="113">
        <v>0.10577300052273915</v>
      </c>
      <c r="E75" s="115">
        <v>259</v>
      </c>
      <c r="F75" s="114">
        <v>225</v>
      </c>
      <c r="G75" s="114">
        <v>227</v>
      </c>
      <c r="H75" s="114">
        <v>241</v>
      </c>
      <c r="I75" s="140">
        <v>228</v>
      </c>
      <c r="J75" s="115">
        <v>31</v>
      </c>
      <c r="K75" s="116">
        <v>13.596491228070175</v>
      </c>
    </row>
    <row r="76" spans="1:11" ht="14.1" customHeight="1" x14ac:dyDescent="0.2">
      <c r="A76" s="306">
        <v>91</v>
      </c>
      <c r="B76" s="307" t="s">
        <v>315</v>
      </c>
      <c r="C76" s="308"/>
      <c r="D76" s="113">
        <v>0.28914009409304758</v>
      </c>
      <c r="E76" s="115">
        <v>708</v>
      </c>
      <c r="F76" s="114">
        <v>690</v>
      </c>
      <c r="G76" s="114">
        <v>658</v>
      </c>
      <c r="H76" s="114">
        <v>617</v>
      </c>
      <c r="I76" s="140">
        <v>612</v>
      </c>
      <c r="J76" s="115">
        <v>96</v>
      </c>
      <c r="K76" s="116">
        <v>15.686274509803921</v>
      </c>
    </row>
    <row r="77" spans="1:11" ht="14.1" customHeight="1" x14ac:dyDescent="0.2">
      <c r="A77" s="306">
        <v>92</v>
      </c>
      <c r="B77" s="307" t="s">
        <v>316</v>
      </c>
      <c r="C77" s="308"/>
      <c r="D77" s="113">
        <v>0.81677992681651856</v>
      </c>
      <c r="E77" s="115">
        <v>2000</v>
      </c>
      <c r="F77" s="114">
        <v>1967</v>
      </c>
      <c r="G77" s="114">
        <v>1933</v>
      </c>
      <c r="H77" s="114">
        <v>1993</v>
      </c>
      <c r="I77" s="140">
        <v>2009</v>
      </c>
      <c r="J77" s="115">
        <v>-9</v>
      </c>
      <c r="K77" s="116">
        <v>-0.44798407167745147</v>
      </c>
    </row>
    <row r="78" spans="1:11" ht="14.1" customHeight="1" x14ac:dyDescent="0.2">
      <c r="A78" s="306">
        <v>93</v>
      </c>
      <c r="B78" s="307" t="s">
        <v>317</v>
      </c>
      <c r="C78" s="308"/>
      <c r="D78" s="113">
        <v>0.13681063774176686</v>
      </c>
      <c r="E78" s="115">
        <v>335</v>
      </c>
      <c r="F78" s="114">
        <v>353</v>
      </c>
      <c r="G78" s="114">
        <v>354</v>
      </c>
      <c r="H78" s="114">
        <v>339</v>
      </c>
      <c r="I78" s="140">
        <v>342</v>
      </c>
      <c r="J78" s="115">
        <v>-7</v>
      </c>
      <c r="K78" s="116">
        <v>-2.0467836257309941</v>
      </c>
    </row>
    <row r="79" spans="1:11" ht="14.1" customHeight="1" x14ac:dyDescent="0.2">
      <c r="A79" s="306">
        <v>94</v>
      </c>
      <c r="B79" s="307" t="s">
        <v>318</v>
      </c>
      <c r="C79" s="308"/>
      <c r="D79" s="113">
        <v>0.12741766858337689</v>
      </c>
      <c r="E79" s="115">
        <v>312</v>
      </c>
      <c r="F79" s="114">
        <v>337</v>
      </c>
      <c r="G79" s="114">
        <v>330</v>
      </c>
      <c r="H79" s="114">
        <v>306</v>
      </c>
      <c r="I79" s="140">
        <v>296</v>
      </c>
      <c r="J79" s="115">
        <v>16</v>
      </c>
      <c r="K79" s="116">
        <v>5.4054054054054053</v>
      </c>
    </row>
    <row r="80" spans="1:11" ht="14.1" customHeight="1" x14ac:dyDescent="0.2">
      <c r="A80" s="306" t="s">
        <v>319</v>
      </c>
      <c r="B80" s="307" t="s">
        <v>320</v>
      </c>
      <c r="C80" s="308"/>
      <c r="D80" s="113">
        <v>1.0209749085206481E-2</v>
      </c>
      <c r="E80" s="115">
        <v>25</v>
      </c>
      <c r="F80" s="114">
        <v>17</v>
      </c>
      <c r="G80" s="114">
        <v>18</v>
      </c>
      <c r="H80" s="114">
        <v>20</v>
      </c>
      <c r="I80" s="140">
        <v>21</v>
      </c>
      <c r="J80" s="115">
        <v>4</v>
      </c>
      <c r="K80" s="116">
        <v>19.047619047619047</v>
      </c>
    </row>
    <row r="81" spans="1:11" ht="14.1" customHeight="1" x14ac:dyDescent="0.2">
      <c r="A81" s="310" t="s">
        <v>321</v>
      </c>
      <c r="B81" s="311" t="s">
        <v>224</v>
      </c>
      <c r="C81" s="312"/>
      <c r="D81" s="125">
        <v>0.68405318870883425</v>
      </c>
      <c r="E81" s="143">
        <v>1675</v>
      </c>
      <c r="F81" s="144">
        <v>1693</v>
      </c>
      <c r="G81" s="144">
        <v>1706</v>
      </c>
      <c r="H81" s="144">
        <v>1645</v>
      </c>
      <c r="I81" s="145">
        <v>1676</v>
      </c>
      <c r="J81" s="143">
        <v>-1</v>
      </c>
      <c r="K81" s="146">
        <v>-5.9665871121718374E-2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75194</v>
      </c>
      <c r="E12" s="114">
        <v>78021</v>
      </c>
      <c r="F12" s="114">
        <v>78600</v>
      </c>
      <c r="G12" s="114">
        <v>79286</v>
      </c>
      <c r="H12" s="140">
        <v>78260</v>
      </c>
      <c r="I12" s="115">
        <v>-3066</v>
      </c>
      <c r="J12" s="116">
        <v>-3.9177101967799643</v>
      </c>
      <c r="K12"/>
      <c r="L12"/>
      <c r="M12"/>
      <c r="N12"/>
      <c r="O12"/>
      <c r="P12"/>
    </row>
    <row r="13" spans="1:16" s="110" customFormat="1" ht="14.45" customHeight="1" x14ac:dyDescent="0.2">
      <c r="A13" s="120" t="s">
        <v>105</v>
      </c>
      <c r="B13" s="119" t="s">
        <v>106</v>
      </c>
      <c r="C13" s="113">
        <v>39.863552943053968</v>
      </c>
      <c r="D13" s="115">
        <v>29975</v>
      </c>
      <c r="E13" s="114">
        <v>30941</v>
      </c>
      <c r="F13" s="114">
        <v>31093</v>
      </c>
      <c r="G13" s="114">
        <v>31240</v>
      </c>
      <c r="H13" s="140">
        <v>30748</v>
      </c>
      <c r="I13" s="115">
        <v>-773</v>
      </c>
      <c r="J13" s="116">
        <v>-2.5139846494080915</v>
      </c>
      <c r="K13"/>
      <c r="L13"/>
      <c r="M13"/>
      <c r="N13"/>
      <c r="O13"/>
      <c r="P13"/>
    </row>
    <row r="14" spans="1:16" s="110" customFormat="1" ht="14.45" customHeight="1" x14ac:dyDescent="0.2">
      <c r="A14" s="120"/>
      <c r="B14" s="119" t="s">
        <v>107</v>
      </c>
      <c r="C14" s="113">
        <v>60.136447056946032</v>
      </c>
      <c r="D14" s="115">
        <v>45219</v>
      </c>
      <c r="E14" s="114">
        <v>47080</v>
      </c>
      <c r="F14" s="114">
        <v>47507</v>
      </c>
      <c r="G14" s="114">
        <v>48046</v>
      </c>
      <c r="H14" s="140">
        <v>47512</v>
      </c>
      <c r="I14" s="115">
        <v>-2293</v>
      </c>
      <c r="J14" s="116">
        <v>-4.826149183364203</v>
      </c>
      <c r="K14"/>
      <c r="L14"/>
      <c r="M14"/>
      <c r="N14"/>
      <c r="O14"/>
      <c r="P14"/>
    </row>
    <row r="15" spans="1:16" s="110" customFormat="1" ht="14.45" customHeight="1" x14ac:dyDescent="0.2">
      <c r="A15" s="118" t="s">
        <v>105</v>
      </c>
      <c r="B15" s="121" t="s">
        <v>108</v>
      </c>
      <c r="C15" s="113">
        <v>15.470649253929835</v>
      </c>
      <c r="D15" s="115">
        <v>11633</v>
      </c>
      <c r="E15" s="114">
        <v>12220</v>
      </c>
      <c r="F15" s="114">
        <v>12402</v>
      </c>
      <c r="G15" s="114">
        <v>12810</v>
      </c>
      <c r="H15" s="140">
        <v>12036</v>
      </c>
      <c r="I15" s="115">
        <v>-403</v>
      </c>
      <c r="J15" s="116">
        <v>-3.3482884679295446</v>
      </c>
      <c r="K15"/>
      <c r="L15"/>
      <c r="M15"/>
      <c r="N15"/>
      <c r="O15"/>
      <c r="P15"/>
    </row>
    <row r="16" spans="1:16" s="110" customFormat="1" ht="14.45" customHeight="1" x14ac:dyDescent="0.2">
      <c r="A16" s="118"/>
      <c r="B16" s="121" t="s">
        <v>109</v>
      </c>
      <c r="C16" s="113">
        <v>46.566215389525759</v>
      </c>
      <c r="D16" s="115">
        <v>35015</v>
      </c>
      <c r="E16" s="114">
        <v>36594</v>
      </c>
      <c r="F16" s="114">
        <v>37044</v>
      </c>
      <c r="G16" s="114">
        <v>37427</v>
      </c>
      <c r="H16" s="140">
        <v>37427</v>
      </c>
      <c r="I16" s="115">
        <v>-2412</v>
      </c>
      <c r="J16" s="116">
        <v>-6.4445453816763303</v>
      </c>
      <c r="K16"/>
      <c r="L16"/>
      <c r="M16"/>
      <c r="N16"/>
      <c r="O16"/>
      <c r="P16"/>
    </row>
    <row r="17" spans="1:16" s="110" customFormat="1" ht="14.45" customHeight="1" x14ac:dyDescent="0.2">
      <c r="A17" s="118"/>
      <c r="B17" s="121" t="s">
        <v>110</v>
      </c>
      <c r="C17" s="113">
        <v>22.130755113439903</v>
      </c>
      <c r="D17" s="115">
        <v>16641</v>
      </c>
      <c r="E17" s="114">
        <v>16937</v>
      </c>
      <c r="F17" s="114">
        <v>16968</v>
      </c>
      <c r="G17" s="114">
        <v>17002</v>
      </c>
      <c r="H17" s="140">
        <v>16930</v>
      </c>
      <c r="I17" s="115">
        <v>-289</v>
      </c>
      <c r="J17" s="116">
        <v>-1.707028942705257</v>
      </c>
      <c r="K17"/>
      <c r="L17"/>
      <c r="M17"/>
      <c r="N17"/>
      <c r="O17"/>
      <c r="P17"/>
    </row>
    <row r="18" spans="1:16" s="110" customFormat="1" ht="14.45" customHeight="1" x14ac:dyDescent="0.2">
      <c r="A18" s="120"/>
      <c r="B18" s="121" t="s">
        <v>111</v>
      </c>
      <c r="C18" s="113">
        <v>15.832380243104502</v>
      </c>
      <c r="D18" s="115">
        <v>11905</v>
      </c>
      <c r="E18" s="114">
        <v>12270</v>
      </c>
      <c r="F18" s="114">
        <v>12186</v>
      </c>
      <c r="G18" s="114">
        <v>12047</v>
      </c>
      <c r="H18" s="140">
        <v>11867</v>
      </c>
      <c r="I18" s="115">
        <v>38</v>
      </c>
      <c r="J18" s="116">
        <v>0.32021572427740796</v>
      </c>
      <c r="K18"/>
      <c r="L18"/>
      <c r="M18"/>
      <c r="N18"/>
      <c r="O18"/>
      <c r="P18"/>
    </row>
    <row r="19" spans="1:16" s="110" customFormat="1" ht="14.45" customHeight="1" x14ac:dyDescent="0.2">
      <c r="A19" s="120"/>
      <c r="B19" s="121" t="s">
        <v>112</v>
      </c>
      <c r="C19" s="113">
        <v>1.5626246775008645</v>
      </c>
      <c r="D19" s="115">
        <v>1175</v>
      </c>
      <c r="E19" s="114">
        <v>1225</v>
      </c>
      <c r="F19" s="114">
        <v>1300</v>
      </c>
      <c r="G19" s="114">
        <v>1116</v>
      </c>
      <c r="H19" s="140">
        <v>1064</v>
      </c>
      <c r="I19" s="115">
        <v>111</v>
      </c>
      <c r="J19" s="116">
        <v>10.43233082706767</v>
      </c>
      <c r="K19"/>
      <c r="L19"/>
      <c r="M19"/>
      <c r="N19"/>
      <c r="O19"/>
      <c r="P19"/>
    </row>
    <row r="20" spans="1:16" s="110" customFormat="1" ht="14.45" customHeight="1" x14ac:dyDescent="0.2">
      <c r="A20" s="120" t="s">
        <v>113</v>
      </c>
      <c r="B20" s="119" t="s">
        <v>116</v>
      </c>
      <c r="C20" s="113">
        <v>89.879511663164621</v>
      </c>
      <c r="D20" s="115">
        <v>67584</v>
      </c>
      <c r="E20" s="114">
        <v>70032</v>
      </c>
      <c r="F20" s="114">
        <v>70653</v>
      </c>
      <c r="G20" s="114">
        <v>71317</v>
      </c>
      <c r="H20" s="140">
        <v>70494</v>
      </c>
      <c r="I20" s="115">
        <v>-2910</v>
      </c>
      <c r="J20" s="116">
        <v>-4.1280108945442162</v>
      </c>
      <c r="K20"/>
      <c r="L20"/>
      <c r="M20"/>
      <c r="N20"/>
      <c r="O20"/>
      <c r="P20"/>
    </row>
    <row r="21" spans="1:16" s="110" customFormat="1" ht="14.45" customHeight="1" x14ac:dyDescent="0.2">
      <c r="A21" s="123"/>
      <c r="B21" s="124" t="s">
        <v>117</v>
      </c>
      <c r="C21" s="125">
        <v>9.9289836955076201</v>
      </c>
      <c r="D21" s="143">
        <v>7466</v>
      </c>
      <c r="E21" s="144">
        <v>7841</v>
      </c>
      <c r="F21" s="144">
        <v>7787</v>
      </c>
      <c r="G21" s="144">
        <v>7785</v>
      </c>
      <c r="H21" s="145">
        <v>7612</v>
      </c>
      <c r="I21" s="143">
        <v>-146</v>
      </c>
      <c r="J21" s="146">
        <v>-1.9180241723594325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74725</v>
      </c>
      <c r="E56" s="114">
        <v>77334</v>
      </c>
      <c r="F56" s="114">
        <v>77869</v>
      </c>
      <c r="G56" s="114">
        <v>78479</v>
      </c>
      <c r="H56" s="140">
        <v>77409</v>
      </c>
      <c r="I56" s="115">
        <v>-2684</v>
      </c>
      <c r="J56" s="116">
        <v>-3.467297084318361</v>
      </c>
      <c r="K56"/>
      <c r="L56"/>
      <c r="M56"/>
      <c r="N56"/>
      <c r="O56"/>
      <c r="P56"/>
    </row>
    <row r="57" spans="1:16" s="110" customFormat="1" ht="14.45" customHeight="1" x14ac:dyDescent="0.2">
      <c r="A57" s="120" t="s">
        <v>105</v>
      </c>
      <c r="B57" s="119" t="s">
        <v>106</v>
      </c>
      <c r="C57" s="113">
        <v>39.835396453663435</v>
      </c>
      <c r="D57" s="115">
        <v>29767</v>
      </c>
      <c r="E57" s="114">
        <v>30640</v>
      </c>
      <c r="F57" s="114">
        <v>30788</v>
      </c>
      <c r="G57" s="114">
        <v>30865</v>
      </c>
      <c r="H57" s="140">
        <v>30281</v>
      </c>
      <c r="I57" s="115">
        <v>-514</v>
      </c>
      <c r="J57" s="116">
        <v>-1.6974340345431129</v>
      </c>
    </row>
    <row r="58" spans="1:16" s="110" customFormat="1" ht="14.45" customHeight="1" x14ac:dyDescent="0.2">
      <c r="A58" s="120"/>
      <c r="B58" s="119" t="s">
        <v>107</v>
      </c>
      <c r="C58" s="113">
        <v>60.164603546336565</v>
      </c>
      <c r="D58" s="115">
        <v>44958</v>
      </c>
      <c r="E58" s="114">
        <v>46694</v>
      </c>
      <c r="F58" s="114">
        <v>47081</v>
      </c>
      <c r="G58" s="114">
        <v>47614</v>
      </c>
      <c r="H58" s="140">
        <v>47128</v>
      </c>
      <c r="I58" s="115">
        <v>-2170</v>
      </c>
      <c r="J58" s="116">
        <v>-4.6044814123238842</v>
      </c>
    </row>
    <row r="59" spans="1:16" s="110" customFormat="1" ht="14.45" customHeight="1" x14ac:dyDescent="0.2">
      <c r="A59" s="118" t="s">
        <v>105</v>
      </c>
      <c r="B59" s="121" t="s">
        <v>108</v>
      </c>
      <c r="C59" s="113">
        <v>15.132820341251255</v>
      </c>
      <c r="D59" s="115">
        <v>11308</v>
      </c>
      <c r="E59" s="114">
        <v>11885</v>
      </c>
      <c r="F59" s="114">
        <v>12073</v>
      </c>
      <c r="G59" s="114">
        <v>12498</v>
      </c>
      <c r="H59" s="140">
        <v>11730</v>
      </c>
      <c r="I59" s="115">
        <v>-422</v>
      </c>
      <c r="J59" s="116">
        <v>-3.5976129582267689</v>
      </c>
    </row>
    <row r="60" spans="1:16" s="110" customFormat="1" ht="14.45" customHeight="1" x14ac:dyDescent="0.2">
      <c r="A60" s="118"/>
      <c r="B60" s="121" t="s">
        <v>109</v>
      </c>
      <c r="C60" s="113">
        <v>46.26430244228839</v>
      </c>
      <c r="D60" s="115">
        <v>34571</v>
      </c>
      <c r="E60" s="114">
        <v>36040</v>
      </c>
      <c r="F60" s="114">
        <v>36435</v>
      </c>
      <c r="G60" s="114">
        <v>36732</v>
      </c>
      <c r="H60" s="140">
        <v>36697</v>
      </c>
      <c r="I60" s="115">
        <v>-2126</v>
      </c>
      <c r="J60" s="116">
        <v>-5.7933891053764617</v>
      </c>
    </row>
    <row r="61" spans="1:16" s="110" customFormat="1" ht="14.45" customHeight="1" x14ac:dyDescent="0.2">
      <c r="A61" s="118"/>
      <c r="B61" s="121" t="s">
        <v>110</v>
      </c>
      <c r="C61" s="113">
        <v>22.585480093676814</v>
      </c>
      <c r="D61" s="115">
        <v>16877</v>
      </c>
      <c r="E61" s="114">
        <v>17161</v>
      </c>
      <c r="F61" s="114">
        <v>17164</v>
      </c>
      <c r="G61" s="114">
        <v>17258</v>
      </c>
      <c r="H61" s="140">
        <v>17146</v>
      </c>
      <c r="I61" s="115">
        <v>-269</v>
      </c>
      <c r="J61" s="116">
        <v>-1.5688790388428788</v>
      </c>
    </row>
    <row r="62" spans="1:16" s="110" customFormat="1" ht="14.45" customHeight="1" x14ac:dyDescent="0.2">
      <c r="A62" s="120"/>
      <c r="B62" s="121" t="s">
        <v>111</v>
      </c>
      <c r="C62" s="113">
        <v>16.017397122783539</v>
      </c>
      <c r="D62" s="115">
        <v>11969</v>
      </c>
      <c r="E62" s="114">
        <v>12248</v>
      </c>
      <c r="F62" s="114">
        <v>12197</v>
      </c>
      <c r="G62" s="114">
        <v>11991</v>
      </c>
      <c r="H62" s="140">
        <v>11836</v>
      </c>
      <c r="I62" s="115">
        <v>133</v>
      </c>
      <c r="J62" s="116">
        <v>1.1236904359580939</v>
      </c>
    </row>
    <row r="63" spans="1:16" s="110" customFormat="1" ht="14.45" customHeight="1" x14ac:dyDescent="0.2">
      <c r="A63" s="120"/>
      <c r="B63" s="121" t="s">
        <v>112</v>
      </c>
      <c r="C63" s="113">
        <v>1.6206088992974239</v>
      </c>
      <c r="D63" s="115">
        <v>1211</v>
      </c>
      <c r="E63" s="114">
        <v>1247</v>
      </c>
      <c r="F63" s="114">
        <v>1324</v>
      </c>
      <c r="G63" s="114">
        <v>1141</v>
      </c>
      <c r="H63" s="140">
        <v>1086</v>
      </c>
      <c r="I63" s="115">
        <v>125</v>
      </c>
      <c r="J63" s="116">
        <v>11.510128913443831</v>
      </c>
    </row>
    <row r="64" spans="1:16" s="110" customFormat="1" ht="14.45" customHeight="1" x14ac:dyDescent="0.2">
      <c r="A64" s="120" t="s">
        <v>113</v>
      </c>
      <c r="B64" s="119" t="s">
        <v>116</v>
      </c>
      <c r="C64" s="113">
        <v>91.242556038808971</v>
      </c>
      <c r="D64" s="115">
        <v>68181</v>
      </c>
      <c r="E64" s="114">
        <v>70562</v>
      </c>
      <c r="F64" s="114">
        <v>71127</v>
      </c>
      <c r="G64" s="114">
        <v>71742</v>
      </c>
      <c r="H64" s="140">
        <v>70807</v>
      </c>
      <c r="I64" s="115">
        <v>-2626</v>
      </c>
      <c r="J64" s="116">
        <v>-3.7086728713262813</v>
      </c>
    </row>
    <row r="65" spans="1:10" s="110" customFormat="1" ht="14.45" customHeight="1" x14ac:dyDescent="0.2">
      <c r="A65" s="123"/>
      <c r="B65" s="124" t="s">
        <v>117</v>
      </c>
      <c r="C65" s="125">
        <v>8.5754432920709274</v>
      </c>
      <c r="D65" s="143">
        <v>6408</v>
      </c>
      <c r="E65" s="144">
        <v>6626</v>
      </c>
      <c r="F65" s="144">
        <v>6586</v>
      </c>
      <c r="G65" s="144">
        <v>6573</v>
      </c>
      <c r="H65" s="145">
        <v>6454</v>
      </c>
      <c r="I65" s="143">
        <v>-46</v>
      </c>
      <c r="J65" s="146">
        <v>-0.71273628757359775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75194</v>
      </c>
      <c r="G11" s="114">
        <v>78021</v>
      </c>
      <c r="H11" s="114">
        <v>78600</v>
      </c>
      <c r="I11" s="114">
        <v>79286</v>
      </c>
      <c r="J11" s="140">
        <v>78260</v>
      </c>
      <c r="K11" s="114">
        <v>-3066</v>
      </c>
      <c r="L11" s="116">
        <v>-3.9177101967799643</v>
      </c>
    </row>
    <row r="12" spans="1:17" s="110" customFormat="1" ht="24" customHeight="1" x14ac:dyDescent="0.2">
      <c r="A12" s="604" t="s">
        <v>185</v>
      </c>
      <c r="B12" s="605"/>
      <c r="C12" s="605"/>
      <c r="D12" s="606"/>
      <c r="E12" s="113">
        <v>39.863552943053968</v>
      </c>
      <c r="F12" s="115">
        <v>29975</v>
      </c>
      <c r="G12" s="114">
        <v>30941</v>
      </c>
      <c r="H12" s="114">
        <v>31093</v>
      </c>
      <c r="I12" s="114">
        <v>31240</v>
      </c>
      <c r="J12" s="140">
        <v>30748</v>
      </c>
      <c r="K12" s="114">
        <v>-773</v>
      </c>
      <c r="L12" s="116">
        <v>-2.5139846494080915</v>
      </c>
    </row>
    <row r="13" spans="1:17" s="110" customFormat="1" ht="15" customHeight="1" x14ac:dyDescent="0.2">
      <c r="A13" s="120"/>
      <c r="B13" s="612" t="s">
        <v>107</v>
      </c>
      <c r="C13" s="612"/>
      <c r="E13" s="113">
        <v>60.136447056946032</v>
      </c>
      <c r="F13" s="115">
        <v>45219</v>
      </c>
      <c r="G13" s="114">
        <v>47080</v>
      </c>
      <c r="H13" s="114">
        <v>47507</v>
      </c>
      <c r="I13" s="114">
        <v>48046</v>
      </c>
      <c r="J13" s="140">
        <v>47512</v>
      </c>
      <c r="K13" s="114">
        <v>-2293</v>
      </c>
      <c r="L13" s="116">
        <v>-4.826149183364203</v>
      </c>
    </row>
    <row r="14" spans="1:17" s="110" customFormat="1" ht="22.5" customHeight="1" x14ac:dyDescent="0.2">
      <c r="A14" s="604" t="s">
        <v>186</v>
      </c>
      <c r="B14" s="605"/>
      <c r="C14" s="605"/>
      <c r="D14" s="606"/>
      <c r="E14" s="113">
        <v>15.470649253929835</v>
      </c>
      <c r="F14" s="115">
        <v>11633</v>
      </c>
      <c r="G14" s="114">
        <v>12220</v>
      </c>
      <c r="H14" s="114">
        <v>12402</v>
      </c>
      <c r="I14" s="114">
        <v>12810</v>
      </c>
      <c r="J14" s="140">
        <v>12036</v>
      </c>
      <c r="K14" s="114">
        <v>-403</v>
      </c>
      <c r="L14" s="116">
        <v>-3.3482884679295446</v>
      </c>
    </row>
    <row r="15" spans="1:17" s="110" customFormat="1" ht="15" customHeight="1" x14ac:dyDescent="0.2">
      <c r="A15" s="120"/>
      <c r="B15" s="119"/>
      <c r="C15" s="258" t="s">
        <v>106</v>
      </c>
      <c r="E15" s="113">
        <v>48.946961230980833</v>
      </c>
      <c r="F15" s="115">
        <v>5694</v>
      </c>
      <c r="G15" s="114">
        <v>5894</v>
      </c>
      <c r="H15" s="114">
        <v>5931</v>
      </c>
      <c r="I15" s="114">
        <v>6155</v>
      </c>
      <c r="J15" s="140">
        <v>5796</v>
      </c>
      <c r="K15" s="114">
        <v>-102</v>
      </c>
      <c r="L15" s="116">
        <v>-1.7598343685300206</v>
      </c>
    </row>
    <row r="16" spans="1:17" s="110" customFormat="1" ht="15" customHeight="1" x14ac:dyDescent="0.2">
      <c r="A16" s="120"/>
      <c r="B16" s="119"/>
      <c r="C16" s="258" t="s">
        <v>107</v>
      </c>
      <c r="E16" s="113">
        <v>51.053038769019167</v>
      </c>
      <c r="F16" s="115">
        <v>5939</v>
      </c>
      <c r="G16" s="114">
        <v>6326</v>
      </c>
      <c r="H16" s="114">
        <v>6471</v>
      </c>
      <c r="I16" s="114">
        <v>6655</v>
      </c>
      <c r="J16" s="140">
        <v>6240</v>
      </c>
      <c r="K16" s="114">
        <v>-301</v>
      </c>
      <c r="L16" s="116">
        <v>-4.8237179487179489</v>
      </c>
    </row>
    <row r="17" spans="1:12" s="110" customFormat="1" ht="15" customHeight="1" x14ac:dyDescent="0.2">
      <c r="A17" s="120"/>
      <c r="B17" s="121" t="s">
        <v>109</v>
      </c>
      <c r="C17" s="258"/>
      <c r="E17" s="113">
        <v>46.566215389525759</v>
      </c>
      <c r="F17" s="115">
        <v>35015</v>
      </c>
      <c r="G17" s="114">
        <v>36594</v>
      </c>
      <c r="H17" s="114">
        <v>37044</v>
      </c>
      <c r="I17" s="114">
        <v>37427</v>
      </c>
      <c r="J17" s="140">
        <v>37427</v>
      </c>
      <c r="K17" s="114">
        <v>-2412</v>
      </c>
      <c r="L17" s="116">
        <v>-6.4445453816763303</v>
      </c>
    </row>
    <row r="18" spans="1:12" s="110" customFormat="1" ht="15" customHeight="1" x14ac:dyDescent="0.2">
      <c r="A18" s="120"/>
      <c r="B18" s="119"/>
      <c r="C18" s="258" t="s">
        <v>106</v>
      </c>
      <c r="E18" s="113">
        <v>34.042553191489361</v>
      </c>
      <c r="F18" s="115">
        <v>11920</v>
      </c>
      <c r="G18" s="114">
        <v>12396</v>
      </c>
      <c r="H18" s="114">
        <v>12430</v>
      </c>
      <c r="I18" s="114">
        <v>12407</v>
      </c>
      <c r="J18" s="140">
        <v>12345</v>
      </c>
      <c r="K18" s="114">
        <v>-425</v>
      </c>
      <c r="L18" s="116">
        <v>-3.4426893479141354</v>
      </c>
    </row>
    <row r="19" spans="1:12" s="110" customFormat="1" ht="15" customHeight="1" x14ac:dyDescent="0.2">
      <c r="A19" s="120"/>
      <c r="B19" s="119"/>
      <c r="C19" s="258" t="s">
        <v>107</v>
      </c>
      <c r="E19" s="113">
        <v>65.957446808510639</v>
      </c>
      <c r="F19" s="115">
        <v>23095</v>
      </c>
      <c r="G19" s="114">
        <v>24198</v>
      </c>
      <c r="H19" s="114">
        <v>24614</v>
      </c>
      <c r="I19" s="114">
        <v>25020</v>
      </c>
      <c r="J19" s="140">
        <v>25082</v>
      </c>
      <c r="K19" s="114">
        <v>-1987</v>
      </c>
      <c r="L19" s="116">
        <v>-7.9220157882146562</v>
      </c>
    </row>
    <row r="20" spans="1:12" s="110" customFormat="1" ht="15" customHeight="1" x14ac:dyDescent="0.2">
      <c r="A20" s="120"/>
      <c r="B20" s="121" t="s">
        <v>110</v>
      </c>
      <c r="C20" s="258"/>
      <c r="E20" s="113">
        <v>22.130755113439903</v>
      </c>
      <c r="F20" s="115">
        <v>16641</v>
      </c>
      <c r="G20" s="114">
        <v>16937</v>
      </c>
      <c r="H20" s="114">
        <v>16968</v>
      </c>
      <c r="I20" s="114">
        <v>17002</v>
      </c>
      <c r="J20" s="140">
        <v>16930</v>
      </c>
      <c r="K20" s="114">
        <v>-289</v>
      </c>
      <c r="L20" s="116">
        <v>-1.707028942705257</v>
      </c>
    </row>
    <row r="21" spans="1:12" s="110" customFormat="1" ht="15" customHeight="1" x14ac:dyDescent="0.2">
      <c r="A21" s="120"/>
      <c r="B21" s="119"/>
      <c r="C21" s="258" t="s">
        <v>106</v>
      </c>
      <c r="E21" s="113">
        <v>35.520701880896581</v>
      </c>
      <c r="F21" s="115">
        <v>5911</v>
      </c>
      <c r="G21" s="114">
        <v>6043</v>
      </c>
      <c r="H21" s="114">
        <v>6114</v>
      </c>
      <c r="I21" s="114">
        <v>6135</v>
      </c>
      <c r="J21" s="140">
        <v>6135</v>
      </c>
      <c r="K21" s="114">
        <v>-224</v>
      </c>
      <c r="L21" s="116">
        <v>-3.6511817440912795</v>
      </c>
    </row>
    <row r="22" spans="1:12" s="110" customFormat="1" ht="15" customHeight="1" x14ac:dyDescent="0.2">
      <c r="A22" s="120"/>
      <c r="B22" s="119"/>
      <c r="C22" s="258" t="s">
        <v>107</v>
      </c>
      <c r="E22" s="113">
        <v>64.479298119103419</v>
      </c>
      <c r="F22" s="115">
        <v>10730</v>
      </c>
      <c r="G22" s="114">
        <v>10894</v>
      </c>
      <c r="H22" s="114">
        <v>10854</v>
      </c>
      <c r="I22" s="114">
        <v>10867</v>
      </c>
      <c r="J22" s="140">
        <v>10795</v>
      </c>
      <c r="K22" s="114">
        <v>-65</v>
      </c>
      <c r="L22" s="116">
        <v>-0.60213061602593798</v>
      </c>
    </row>
    <row r="23" spans="1:12" s="110" customFormat="1" ht="15" customHeight="1" x14ac:dyDescent="0.2">
      <c r="A23" s="120"/>
      <c r="B23" s="121" t="s">
        <v>111</v>
      </c>
      <c r="C23" s="258"/>
      <c r="E23" s="113">
        <v>15.832380243104502</v>
      </c>
      <c r="F23" s="115">
        <v>11905</v>
      </c>
      <c r="G23" s="114">
        <v>12270</v>
      </c>
      <c r="H23" s="114">
        <v>12186</v>
      </c>
      <c r="I23" s="114">
        <v>12047</v>
      </c>
      <c r="J23" s="140">
        <v>11867</v>
      </c>
      <c r="K23" s="114">
        <v>38</v>
      </c>
      <c r="L23" s="116">
        <v>0.32021572427740796</v>
      </c>
    </row>
    <row r="24" spans="1:12" s="110" customFormat="1" ht="15" customHeight="1" x14ac:dyDescent="0.2">
      <c r="A24" s="120"/>
      <c r="B24" s="119"/>
      <c r="C24" s="258" t="s">
        <v>106</v>
      </c>
      <c r="E24" s="113">
        <v>54.178916421671566</v>
      </c>
      <c r="F24" s="115">
        <v>6450</v>
      </c>
      <c r="G24" s="114">
        <v>6608</v>
      </c>
      <c r="H24" s="114">
        <v>6618</v>
      </c>
      <c r="I24" s="114">
        <v>6543</v>
      </c>
      <c r="J24" s="140">
        <v>6472</v>
      </c>
      <c r="K24" s="114">
        <v>-22</v>
      </c>
      <c r="L24" s="116">
        <v>-0.33992583436341162</v>
      </c>
    </row>
    <row r="25" spans="1:12" s="110" customFormat="1" ht="15" customHeight="1" x14ac:dyDescent="0.2">
      <c r="A25" s="120"/>
      <c r="B25" s="119"/>
      <c r="C25" s="258" t="s">
        <v>107</v>
      </c>
      <c r="E25" s="113">
        <v>45.821083578328434</v>
      </c>
      <c r="F25" s="115">
        <v>5455</v>
      </c>
      <c r="G25" s="114">
        <v>5662</v>
      </c>
      <c r="H25" s="114">
        <v>5568</v>
      </c>
      <c r="I25" s="114">
        <v>5504</v>
      </c>
      <c r="J25" s="140">
        <v>5395</v>
      </c>
      <c r="K25" s="114">
        <v>60</v>
      </c>
      <c r="L25" s="116">
        <v>1.1121408711770158</v>
      </c>
    </row>
    <row r="26" spans="1:12" s="110" customFormat="1" ht="15" customHeight="1" x14ac:dyDescent="0.2">
      <c r="A26" s="120"/>
      <c r="C26" s="121" t="s">
        <v>187</v>
      </c>
      <c r="D26" s="110" t="s">
        <v>188</v>
      </c>
      <c r="E26" s="113">
        <v>1.5626246775008645</v>
      </c>
      <c r="F26" s="115">
        <v>1175</v>
      </c>
      <c r="G26" s="114">
        <v>1225</v>
      </c>
      <c r="H26" s="114">
        <v>1300</v>
      </c>
      <c r="I26" s="114">
        <v>1116</v>
      </c>
      <c r="J26" s="140">
        <v>1064</v>
      </c>
      <c r="K26" s="114">
        <v>111</v>
      </c>
      <c r="L26" s="116">
        <v>10.43233082706767</v>
      </c>
    </row>
    <row r="27" spans="1:12" s="110" customFormat="1" ht="15" customHeight="1" x14ac:dyDescent="0.2">
      <c r="A27" s="120"/>
      <c r="B27" s="119"/>
      <c r="D27" s="259" t="s">
        <v>106</v>
      </c>
      <c r="E27" s="113">
        <v>49.191489361702125</v>
      </c>
      <c r="F27" s="115">
        <v>578</v>
      </c>
      <c r="G27" s="114">
        <v>580</v>
      </c>
      <c r="H27" s="114">
        <v>633</v>
      </c>
      <c r="I27" s="114">
        <v>520</v>
      </c>
      <c r="J27" s="140">
        <v>492</v>
      </c>
      <c r="K27" s="114">
        <v>86</v>
      </c>
      <c r="L27" s="116">
        <v>17.479674796747968</v>
      </c>
    </row>
    <row r="28" spans="1:12" s="110" customFormat="1" ht="15" customHeight="1" x14ac:dyDescent="0.2">
      <c r="A28" s="120"/>
      <c r="B28" s="119"/>
      <c r="D28" s="259" t="s">
        <v>107</v>
      </c>
      <c r="E28" s="113">
        <v>50.808510638297875</v>
      </c>
      <c r="F28" s="115">
        <v>597</v>
      </c>
      <c r="G28" s="114">
        <v>645</v>
      </c>
      <c r="H28" s="114">
        <v>667</v>
      </c>
      <c r="I28" s="114">
        <v>596</v>
      </c>
      <c r="J28" s="140">
        <v>572</v>
      </c>
      <c r="K28" s="114">
        <v>25</v>
      </c>
      <c r="L28" s="116">
        <v>4.3706293706293708</v>
      </c>
    </row>
    <row r="29" spans="1:12" s="110" customFormat="1" ht="24" customHeight="1" x14ac:dyDescent="0.2">
      <c r="A29" s="604" t="s">
        <v>189</v>
      </c>
      <c r="B29" s="605"/>
      <c r="C29" s="605"/>
      <c r="D29" s="606"/>
      <c r="E29" s="113">
        <v>89.879511663164621</v>
      </c>
      <c r="F29" s="115">
        <v>67584</v>
      </c>
      <c r="G29" s="114">
        <v>70032</v>
      </c>
      <c r="H29" s="114">
        <v>70653</v>
      </c>
      <c r="I29" s="114">
        <v>71317</v>
      </c>
      <c r="J29" s="140">
        <v>70494</v>
      </c>
      <c r="K29" s="114">
        <v>-2910</v>
      </c>
      <c r="L29" s="116">
        <v>-4.1280108945442162</v>
      </c>
    </row>
    <row r="30" spans="1:12" s="110" customFormat="1" ht="15" customHeight="1" x14ac:dyDescent="0.2">
      <c r="A30" s="120"/>
      <c r="B30" s="119"/>
      <c r="C30" s="258" t="s">
        <v>106</v>
      </c>
      <c r="E30" s="113">
        <v>39.601089015151516</v>
      </c>
      <c r="F30" s="115">
        <v>26764</v>
      </c>
      <c r="G30" s="114">
        <v>27550</v>
      </c>
      <c r="H30" s="114">
        <v>27768</v>
      </c>
      <c r="I30" s="114">
        <v>27910</v>
      </c>
      <c r="J30" s="140">
        <v>27501</v>
      </c>
      <c r="K30" s="114">
        <v>-737</v>
      </c>
      <c r="L30" s="116">
        <v>-2.6799025489982182</v>
      </c>
    </row>
    <row r="31" spans="1:12" s="110" customFormat="1" ht="15" customHeight="1" x14ac:dyDescent="0.2">
      <c r="A31" s="120"/>
      <c r="B31" s="119"/>
      <c r="C31" s="258" t="s">
        <v>107</v>
      </c>
      <c r="E31" s="113">
        <v>60.398910984848484</v>
      </c>
      <c r="F31" s="115">
        <v>40820</v>
      </c>
      <c r="G31" s="114">
        <v>42482</v>
      </c>
      <c r="H31" s="114">
        <v>42885</v>
      </c>
      <c r="I31" s="114">
        <v>43407</v>
      </c>
      <c r="J31" s="140">
        <v>42993</v>
      </c>
      <c r="K31" s="114">
        <v>-2173</v>
      </c>
      <c r="L31" s="116">
        <v>-5.0543111669341521</v>
      </c>
    </row>
    <row r="32" spans="1:12" s="110" customFormat="1" ht="15" customHeight="1" x14ac:dyDescent="0.2">
      <c r="A32" s="120"/>
      <c r="B32" s="119" t="s">
        <v>117</v>
      </c>
      <c r="C32" s="258"/>
      <c r="E32" s="113">
        <v>9.9289836955076201</v>
      </c>
      <c r="F32" s="114">
        <v>7466</v>
      </c>
      <c r="G32" s="114">
        <v>7841</v>
      </c>
      <c r="H32" s="114">
        <v>7787</v>
      </c>
      <c r="I32" s="114">
        <v>7785</v>
      </c>
      <c r="J32" s="140">
        <v>7612</v>
      </c>
      <c r="K32" s="114">
        <v>-146</v>
      </c>
      <c r="L32" s="116">
        <v>-1.9180241723594325</v>
      </c>
    </row>
    <row r="33" spans="1:12" s="110" customFormat="1" ht="15" customHeight="1" x14ac:dyDescent="0.2">
      <c r="A33" s="120"/>
      <c r="B33" s="119"/>
      <c r="C33" s="258" t="s">
        <v>106</v>
      </c>
      <c r="E33" s="113">
        <v>42.445754085186181</v>
      </c>
      <c r="F33" s="114">
        <v>3169</v>
      </c>
      <c r="G33" s="114">
        <v>3348</v>
      </c>
      <c r="H33" s="114">
        <v>3281</v>
      </c>
      <c r="I33" s="114">
        <v>3278</v>
      </c>
      <c r="J33" s="140">
        <v>3213</v>
      </c>
      <c r="K33" s="114">
        <v>-44</v>
      </c>
      <c r="L33" s="116">
        <v>-1.3694366635543107</v>
      </c>
    </row>
    <row r="34" spans="1:12" s="110" customFormat="1" ht="15" customHeight="1" x14ac:dyDescent="0.2">
      <c r="A34" s="120"/>
      <c r="B34" s="119"/>
      <c r="C34" s="258" t="s">
        <v>107</v>
      </c>
      <c r="E34" s="113">
        <v>57.554245914813819</v>
      </c>
      <c r="F34" s="114">
        <v>4297</v>
      </c>
      <c r="G34" s="114">
        <v>4493</v>
      </c>
      <c r="H34" s="114">
        <v>4506</v>
      </c>
      <c r="I34" s="114">
        <v>4507</v>
      </c>
      <c r="J34" s="140">
        <v>4399</v>
      </c>
      <c r="K34" s="114">
        <v>-102</v>
      </c>
      <c r="L34" s="116">
        <v>-2.3187087974539669</v>
      </c>
    </row>
    <row r="35" spans="1:12" s="110" customFormat="1" ht="24" customHeight="1" x14ac:dyDescent="0.2">
      <c r="A35" s="604" t="s">
        <v>192</v>
      </c>
      <c r="B35" s="605"/>
      <c r="C35" s="605"/>
      <c r="D35" s="606"/>
      <c r="E35" s="113">
        <v>18.931031731255153</v>
      </c>
      <c r="F35" s="114">
        <v>14235</v>
      </c>
      <c r="G35" s="114">
        <v>14691</v>
      </c>
      <c r="H35" s="114">
        <v>14850</v>
      </c>
      <c r="I35" s="114">
        <v>15401</v>
      </c>
      <c r="J35" s="114">
        <v>14616</v>
      </c>
      <c r="K35" s="318">
        <v>-381</v>
      </c>
      <c r="L35" s="319">
        <v>-2.6067323481116587</v>
      </c>
    </row>
    <row r="36" spans="1:12" s="110" customFormat="1" ht="15" customHeight="1" x14ac:dyDescent="0.2">
      <c r="A36" s="120"/>
      <c r="B36" s="119"/>
      <c r="C36" s="258" t="s">
        <v>106</v>
      </c>
      <c r="E36" s="113">
        <v>41.334738321039694</v>
      </c>
      <c r="F36" s="114">
        <v>5884</v>
      </c>
      <c r="G36" s="114">
        <v>5997</v>
      </c>
      <c r="H36" s="114">
        <v>6030</v>
      </c>
      <c r="I36" s="114">
        <v>6316</v>
      </c>
      <c r="J36" s="114">
        <v>5916</v>
      </c>
      <c r="K36" s="318">
        <v>-32</v>
      </c>
      <c r="L36" s="116">
        <v>-0.54090601757944556</v>
      </c>
    </row>
    <row r="37" spans="1:12" s="110" customFormat="1" ht="15" customHeight="1" x14ac:dyDescent="0.2">
      <c r="A37" s="120"/>
      <c r="B37" s="119"/>
      <c r="C37" s="258" t="s">
        <v>107</v>
      </c>
      <c r="E37" s="113">
        <v>58.665261678960306</v>
      </c>
      <c r="F37" s="114">
        <v>8351</v>
      </c>
      <c r="G37" s="114">
        <v>8694</v>
      </c>
      <c r="H37" s="114">
        <v>8820</v>
      </c>
      <c r="I37" s="114">
        <v>9085</v>
      </c>
      <c r="J37" s="140">
        <v>8700</v>
      </c>
      <c r="K37" s="114">
        <v>-349</v>
      </c>
      <c r="L37" s="116">
        <v>-4.0114942528735629</v>
      </c>
    </row>
    <row r="38" spans="1:12" s="110" customFormat="1" ht="15" customHeight="1" x14ac:dyDescent="0.2">
      <c r="A38" s="120"/>
      <c r="B38" s="119" t="s">
        <v>329</v>
      </c>
      <c r="C38" s="258"/>
      <c r="E38" s="113">
        <v>52.669095938505734</v>
      </c>
      <c r="F38" s="114">
        <v>39604</v>
      </c>
      <c r="G38" s="114">
        <v>40688</v>
      </c>
      <c r="H38" s="114">
        <v>40950</v>
      </c>
      <c r="I38" s="114">
        <v>40829</v>
      </c>
      <c r="J38" s="140">
        <v>40538</v>
      </c>
      <c r="K38" s="114">
        <v>-934</v>
      </c>
      <c r="L38" s="116">
        <v>-2.3040110513592187</v>
      </c>
    </row>
    <row r="39" spans="1:12" s="110" customFormat="1" ht="15" customHeight="1" x14ac:dyDescent="0.2">
      <c r="A39" s="120"/>
      <c r="B39" s="119"/>
      <c r="C39" s="258" t="s">
        <v>106</v>
      </c>
      <c r="E39" s="113">
        <v>40.680234319765681</v>
      </c>
      <c r="F39" s="115">
        <v>16111</v>
      </c>
      <c r="G39" s="114">
        <v>16531</v>
      </c>
      <c r="H39" s="114">
        <v>16633</v>
      </c>
      <c r="I39" s="114">
        <v>16464</v>
      </c>
      <c r="J39" s="140">
        <v>16366</v>
      </c>
      <c r="K39" s="114">
        <v>-255</v>
      </c>
      <c r="L39" s="116">
        <v>-1.5581082732494196</v>
      </c>
    </row>
    <row r="40" spans="1:12" s="110" customFormat="1" ht="15" customHeight="1" x14ac:dyDescent="0.2">
      <c r="A40" s="120"/>
      <c r="B40" s="119"/>
      <c r="C40" s="258" t="s">
        <v>107</v>
      </c>
      <c r="E40" s="113">
        <v>59.319765680234319</v>
      </c>
      <c r="F40" s="115">
        <v>23493</v>
      </c>
      <c r="G40" s="114">
        <v>24157</v>
      </c>
      <c r="H40" s="114">
        <v>24317</v>
      </c>
      <c r="I40" s="114">
        <v>24365</v>
      </c>
      <c r="J40" s="140">
        <v>24172</v>
      </c>
      <c r="K40" s="114">
        <v>-679</v>
      </c>
      <c r="L40" s="116">
        <v>-2.8090352473936786</v>
      </c>
    </row>
    <row r="41" spans="1:12" s="110" customFormat="1" ht="15" customHeight="1" x14ac:dyDescent="0.2">
      <c r="A41" s="120"/>
      <c r="B41" s="320" t="s">
        <v>517</v>
      </c>
      <c r="C41" s="258"/>
      <c r="E41" s="113">
        <v>5.1506769157113599</v>
      </c>
      <c r="F41" s="115">
        <v>3873</v>
      </c>
      <c r="G41" s="114">
        <v>3925</v>
      </c>
      <c r="H41" s="114">
        <v>3889</v>
      </c>
      <c r="I41" s="114">
        <v>3802</v>
      </c>
      <c r="J41" s="140">
        <v>3699</v>
      </c>
      <c r="K41" s="114">
        <v>174</v>
      </c>
      <c r="L41" s="116">
        <v>4.7039740470397406</v>
      </c>
    </row>
    <row r="42" spans="1:12" s="110" customFormat="1" ht="15" customHeight="1" x14ac:dyDescent="0.2">
      <c r="A42" s="120"/>
      <c r="B42" s="119"/>
      <c r="C42" s="268" t="s">
        <v>106</v>
      </c>
      <c r="D42" s="182"/>
      <c r="E42" s="113">
        <v>44.952233410792665</v>
      </c>
      <c r="F42" s="115">
        <v>1741</v>
      </c>
      <c r="G42" s="114">
        <v>1761</v>
      </c>
      <c r="H42" s="114">
        <v>1759</v>
      </c>
      <c r="I42" s="114">
        <v>1725</v>
      </c>
      <c r="J42" s="140">
        <v>1673</v>
      </c>
      <c r="K42" s="114">
        <v>68</v>
      </c>
      <c r="L42" s="116">
        <v>4.0645546921697546</v>
      </c>
    </row>
    <row r="43" spans="1:12" s="110" customFormat="1" ht="15" customHeight="1" x14ac:dyDescent="0.2">
      <c r="A43" s="120"/>
      <c r="B43" s="119"/>
      <c r="C43" s="268" t="s">
        <v>107</v>
      </c>
      <c r="D43" s="182"/>
      <c r="E43" s="113">
        <v>55.047766589207335</v>
      </c>
      <c r="F43" s="115">
        <v>2132</v>
      </c>
      <c r="G43" s="114">
        <v>2164</v>
      </c>
      <c r="H43" s="114">
        <v>2130</v>
      </c>
      <c r="I43" s="114">
        <v>2077</v>
      </c>
      <c r="J43" s="140">
        <v>2026</v>
      </c>
      <c r="K43" s="114">
        <v>106</v>
      </c>
      <c r="L43" s="116">
        <v>5.2319842053307006</v>
      </c>
    </row>
    <row r="44" spans="1:12" s="110" customFormat="1" ht="15" customHeight="1" x14ac:dyDescent="0.2">
      <c r="A44" s="120"/>
      <c r="B44" s="119" t="s">
        <v>205</v>
      </c>
      <c r="C44" s="268"/>
      <c r="D44" s="182"/>
      <c r="E44" s="113">
        <v>23.249195414527755</v>
      </c>
      <c r="F44" s="115">
        <v>17482</v>
      </c>
      <c r="G44" s="114">
        <v>18717</v>
      </c>
      <c r="H44" s="114">
        <v>18911</v>
      </c>
      <c r="I44" s="114">
        <v>19254</v>
      </c>
      <c r="J44" s="140">
        <v>19407</v>
      </c>
      <c r="K44" s="114">
        <v>-1925</v>
      </c>
      <c r="L44" s="116">
        <v>-9.9191013551811196</v>
      </c>
    </row>
    <row r="45" spans="1:12" s="110" customFormat="1" ht="15" customHeight="1" x14ac:dyDescent="0.2">
      <c r="A45" s="120"/>
      <c r="B45" s="119"/>
      <c r="C45" s="268" t="s">
        <v>106</v>
      </c>
      <c r="D45" s="182"/>
      <c r="E45" s="113">
        <v>35.688136368836517</v>
      </c>
      <c r="F45" s="115">
        <v>6239</v>
      </c>
      <c r="G45" s="114">
        <v>6652</v>
      </c>
      <c r="H45" s="114">
        <v>6671</v>
      </c>
      <c r="I45" s="114">
        <v>6735</v>
      </c>
      <c r="J45" s="140">
        <v>6793</v>
      </c>
      <c r="K45" s="114">
        <v>-554</v>
      </c>
      <c r="L45" s="116">
        <v>-8.1554541439717347</v>
      </c>
    </row>
    <row r="46" spans="1:12" s="110" customFormat="1" ht="15" customHeight="1" x14ac:dyDescent="0.2">
      <c r="A46" s="123"/>
      <c r="B46" s="124"/>
      <c r="C46" s="260" t="s">
        <v>107</v>
      </c>
      <c r="D46" s="261"/>
      <c r="E46" s="125">
        <v>64.311863631163476</v>
      </c>
      <c r="F46" s="143">
        <v>11243</v>
      </c>
      <c r="G46" s="144">
        <v>12065</v>
      </c>
      <c r="H46" s="144">
        <v>12240</v>
      </c>
      <c r="I46" s="144">
        <v>12519</v>
      </c>
      <c r="J46" s="145">
        <v>12614</v>
      </c>
      <c r="K46" s="144">
        <v>-1371</v>
      </c>
      <c r="L46" s="146">
        <v>-10.868875852227683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75194</v>
      </c>
      <c r="E11" s="114">
        <v>78021</v>
      </c>
      <c r="F11" s="114">
        <v>78600</v>
      </c>
      <c r="G11" s="114">
        <v>79286</v>
      </c>
      <c r="H11" s="140">
        <v>78260</v>
      </c>
      <c r="I11" s="115">
        <v>-3066</v>
      </c>
      <c r="J11" s="116">
        <v>-3.9177101967799643</v>
      </c>
    </row>
    <row r="12" spans="1:15" s="110" customFormat="1" ht="24.95" customHeight="1" x14ac:dyDescent="0.2">
      <c r="A12" s="193" t="s">
        <v>132</v>
      </c>
      <c r="B12" s="194" t="s">
        <v>133</v>
      </c>
      <c r="C12" s="113">
        <v>3.8992472803681144</v>
      </c>
      <c r="D12" s="115">
        <v>2932</v>
      </c>
      <c r="E12" s="114">
        <v>2923</v>
      </c>
      <c r="F12" s="114">
        <v>2997</v>
      </c>
      <c r="G12" s="114">
        <v>3100</v>
      </c>
      <c r="H12" s="140">
        <v>2926</v>
      </c>
      <c r="I12" s="115">
        <v>6</v>
      </c>
      <c r="J12" s="116">
        <v>0.20505809979494191</v>
      </c>
    </row>
    <row r="13" spans="1:15" s="110" customFormat="1" ht="24.95" customHeight="1" x14ac:dyDescent="0.2">
      <c r="A13" s="193" t="s">
        <v>134</v>
      </c>
      <c r="B13" s="199" t="s">
        <v>214</v>
      </c>
      <c r="C13" s="113">
        <v>0.47610181663430595</v>
      </c>
      <c r="D13" s="115">
        <v>358</v>
      </c>
      <c r="E13" s="114">
        <v>381</v>
      </c>
      <c r="F13" s="114">
        <v>382</v>
      </c>
      <c r="G13" s="114">
        <v>368</v>
      </c>
      <c r="H13" s="140">
        <v>372</v>
      </c>
      <c r="I13" s="115">
        <v>-14</v>
      </c>
      <c r="J13" s="116">
        <v>-3.763440860215054</v>
      </c>
    </row>
    <row r="14" spans="1:15" s="287" customFormat="1" ht="24.95" customHeight="1" x14ac:dyDescent="0.2">
      <c r="A14" s="193" t="s">
        <v>215</v>
      </c>
      <c r="B14" s="199" t="s">
        <v>137</v>
      </c>
      <c r="C14" s="113">
        <v>6.8595898608931565</v>
      </c>
      <c r="D14" s="115">
        <v>5158</v>
      </c>
      <c r="E14" s="114">
        <v>5358</v>
      </c>
      <c r="F14" s="114">
        <v>5383</v>
      </c>
      <c r="G14" s="114">
        <v>5488</v>
      </c>
      <c r="H14" s="140">
        <v>5567</v>
      </c>
      <c r="I14" s="115">
        <v>-409</v>
      </c>
      <c r="J14" s="116">
        <v>-7.3468654571582537</v>
      </c>
      <c r="K14" s="110"/>
      <c r="L14" s="110"/>
      <c r="M14" s="110"/>
      <c r="N14" s="110"/>
      <c r="O14" s="110"/>
    </row>
    <row r="15" spans="1:15" s="110" customFormat="1" ht="24.95" customHeight="1" x14ac:dyDescent="0.2">
      <c r="A15" s="193" t="s">
        <v>216</v>
      </c>
      <c r="B15" s="199" t="s">
        <v>217</v>
      </c>
      <c r="C15" s="113">
        <v>2.9337447136739634</v>
      </c>
      <c r="D15" s="115">
        <v>2206</v>
      </c>
      <c r="E15" s="114">
        <v>2351</v>
      </c>
      <c r="F15" s="114">
        <v>2332</v>
      </c>
      <c r="G15" s="114">
        <v>2356</v>
      </c>
      <c r="H15" s="140">
        <v>2417</v>
      </c>
      <c r="I15" s="115">
        <v>-211</v>
      </c>
      <c r="J15" s="116">
        <v>-8.7298303682250715</v>
      </c>
    </row>
    <row r="16" spans="1:15" s="287" customFormat="1" ht="24.95" customHeight="1" x14ac:dyDescent="0.2">
      <c r="A16" s="193" t="s">
        <v>218</v>
      </c>
      <c r="B16" s="199" t="s">
        <v>141</v>
      </c>
      <c r="C16" s="113">
        <v>3.2249913556932732</v>
      </c>
      <c r="D16" s="115">
        <v>2425</v>
      </c>
      <c r="E16" s="114">
        <v>2493</v>
      </c>
      <c r="F16" s="114">
        <v>2537</v>
      </c>
      <c r="G16" s="114">
        <v>2606</v>
      </c>
      <c r="H16" s="140">
        <v>2597</v>
      </c>
      <c r="I16" s="115">
        <v>-172</v>
      </c>
      <c r="J16" s="116">
        <v>-6.6230265691182133</v>
      </c>
      <c r="K16" s="110"/>
      <c r="L16" s="110"/>
      <c r="M16" s="110"/>
      <c r="N16" s="110"/>
      <c r="O16" s="110"/>
    </row>
    <row r="17" spans="1:15" s="110" customFormat="1" ht="24.95" customHeight="1" x14ac:dyDescent="0.2">
      <c r="A17" s="193" t="s">
        <v>142</v>
      </c>
      <c r="B17" s="199" t="s">
        <v>220</v>
      </c>
      <c r="C17" s="113">
        <v>0.70085379152591964</v>
      </c>
      <c r="D17" s="115">
        <v>527</v>
      </c>
      <c r="E17" s="114">
        <v>514</v>
      </c>
      <c r="F17" s="114">
        <v>514</v>
      </c>
      <c r="G17" s="114">
        <v>526</v>
      </c>
      <c r="H17" s="140">
        <v>553</v>
      </c>
      <c r="I17" s="115">
        <v>-26</v>
      </c>
      <c r="J17" s="116">
        <v>-4.7016274864376131</v>
      </c>
    </row>
    <row r="18" spans="1:15" s="287" customFormat="1" ht="24.95" customHeight="1" x14ac:dyDescent="0.2">
      <c r="A18" s="201" t="s">
        <v>144</v>
      </c>
      <c r="B18" s="202" t="s">
        <v>145</v>
      </c>
      <c r="C18" s="113">
        <v>4.6386679788280976</v>
      </c>
      <c r="D18" s="115">
        <v>3488</v>
      </c>
      <c r="E18" s="114">
        <v>3474</v>
      </c>
      <c r="F18" s="114">
        <v>3560</v>
      </c>
      <c r="G18" s="114">
        <v>3501</v>
      </c>
      <c r="H18" s="140">
        <v>3489</v>
      </c>
      <c r="I18" s="115">
        <v>-1</v>
      </c>
      <c r="J18" s="116">
        <v>-2.8661507595299514E-2</v>
      </c>
      <c r="K18" s="110"/>
      <c r="L18" s="110"/>
      <c r="M18" s="110"/>
      <c r="N18" s="110"/>
      <c r="O18" s="110"/>
    </row>
    <row r="19" spans="1:15" s="110" customFormat="1" ht="24.95" customHeight="1" x14ac:dyDescent="0.2">
      <c r="A19" s="193" t="s">
        <v>146</v>
      </c>
      <c r="B19" s="199" t="s">
        <v>147</v>
      </c>
      <c r="C19" s="113">
        <v>19.177061999627629</v>
      </c>
      <c r="D19" s="115">
        <v>14420</v>
      </c>
      <c r="E19" s="114">
        <v>14764</v>
      </c>
      <c r="F19" s="114">
        <v>14608</v>
      </c>
      <c r="G19" s="114">
        <v>14832</v>
      </c>
      <c r="H19" s="140">
        <v>14698</v>
      </c>
      <c r="I19" s="115">
        <v>-278</v>
      </c>
      <c r="J19" s="116">
        <v>-1.8914137977956185</v>
      </c>
    </row>
    <row r="20" spans="1:15" s="287" customFormat="1" ht="24.95" customHeight="1" x14ac:dyDescent="0.2">
      <c r="A20" s="193" t="s">
        <v>148</v>
      </c>
      <c r="B20" s="199" t="s">
        <v>149</v>
      </c>
      <c r="C20" s="113">
        <v>5.8728090007181422</v>
      </c>
      <c r="D20" s="115">
        <v>4416</v>
      </c>
      <c r="E20" s="114">
        <v>4547</v>
      </c>
      <c r="F20" s="114">
        <v>4591</v>
      </c>
      <c r="G20" s="114">
        <v>4585</v>
      </c>
      <c r="H20" s="140">
        <v>4579</v>
      </c>
      <c r="I20" s="115">
        <v>-163</v>
      </c>
      <c r="J20" s="116">
        <v>-3.5597291985149595</v>
      </c>
      <c r="K20" s="110"/>
      <c r="L20" s="110"/>
      <c r="M20" s="110"/>
      <c r="N20" s="110"/>
      <c r="O20" s="110"/>
    </row>
    <row r="21" spans="1:15" s="110" customFormat="1" ht="24.95" customHeight="1" x14ac:dyDescent="0.2">
      <c r="A21" s="201" t="s">
        <v>150</v>
      </c>
      <c r="B21" s="202" t="s">
        <v>151</v>
      </c>
      <c r="C21" s="113">
        <v>10.746868101178286</v>
      </c>
      <c r="D21" s="115">
        <v>8081</v>
      </c>
      <c r="E21" s="114">
        <v>9038</v>
      </c>
      <c r="F21" s="114">
        <v>9195</v>
      </c>
      <c r="G21" s="114">
        <v>9499</v>
      </c>
      <c r="H21" s="140">
        <v>9054</v>
      </c>
      <c r="I21" s="115">
        <v>-973</v>
      </c>
      <c r="J21" s="116">
        <v>-10.746631323172078</v>
      </c>
    </row>
    <row r="22" spans="1:15" s="110" customFormat="1" ht="24.95" customHeight="1" x14ac:dyDescent="0.2">
      <c r="A22" s="201" t="s">
        <v>152</v>
      </c>
      <c r="B22" s="199" t="s">
        <v>153</v>
      </c>
      <c r="C22" s="113">
        <v>0.9721520334069208</v>
      </c>
      <c r="D22" s="115">
        <v>731</v>
      </c>
      <c r="E22" s="114">
        <v>1050</v>
      </c>
      <c r="F22" s="114">
        <v>1064</v>
      </c>
      <c r="G22" s="114">
        <v>1124</v>
      </c>
      <c r="H22" s="140">
        <v>1120</v>
      </c>
      <c r="I22" s="115">
        <v>-389</v>
      </c>
      <c r="J22" s="116">
        <v>-34.732142857142854</v>
      </c>
    </row>
    <row r="23" spans="1:15" s="110" customFormat="1" ht="24.95" customHeight="1" x14ac:dyDescent="0.2">
      <c r="A23" s="193" t="s">
        <v>154</v>
      </c>
      <c r="B23" s="199" t="s">
        <v>155</v>
      </c>
      <c r="C23" s="113">
        <v>0.90565736627922444</v>
      </c>
      <c r="D23" s="115">
        <v>681</v>
      </c>
      <c r="E23" s="114">
        <v>685</v>
      </c>
      <c r="F23" s="114">
        <v>669</v>
      </c>
      <c r="G23" s="114">
        <v>656</v>
      </c>
      <c r="H23" s="140">
        <v>676</v>
      </c>
      <c r="I23" s="115">
        <v>5</v>
      </c>
      <c r="J23" s="116">
        <v>0.73964497041420119</v>
      </c>
    </row>
    <row r="24" spans="1:15" s="110" customFormat="1" ht="24.95" customHeight="1" x14ac:dyDescent="0.2">
      <c r="A24" s="193" t="s">
        <v>156</v>
      </c>
      <c r="B24" s="199" t="s">
        <v>221</v>
      </c>
      <c r="C24" s="113">
        <v>9.196212463760407</v>
      </c>
      <c r="D24" s="115">
        <v>6915</v>
      </c>
      <c r="E24" s="114">
        <v>6915</v>
      </c>
      <c r="F24" s="114">
        <v>6916</v>
      </c>
      <c r="G24" s="114">
        <v>6879</v>
      </c>
      <c r="H24" s="140">
        <v>6896</v>
      </c>
      <c r="I24" s="115">
        <v>19</v>
      </c>
      <c r="J24" s="116">
        <v>0.27552204176334105</v>
      </c>
    </row>
    <row r="25" spans="1:15" s="110" customFormat="1" ht="24.95" customHeight="1" x14ac:dyDescent="0.2">
      <c r="A25" s="193" t="s">
        <v>222</v>
      </c>
      <c r="B25" s="204" t="s">
        <v>159</v>
      </c>
      <c r="C25" s="113">
        <v>10.59260047344203</v>
      </c>
      <c r="D25" s="115">
        <v>7965</v>
      </c>
      <c r="E25" s="114">
        <v>8105</v>
      </c>
      <c r="F25" s="114">
        <v>8175</v>
      </c>
      <c r="G25" s="114">
        <v>8192</v>
      </c>
      <c r="H25" s="140">
        <v>8301</v>
      </c>
      <c r="I25" s="115">
        <v>-336</v>
      </c>
      <c r="J25" s="116">
        <v>-4.0477050957715939</v>
      </c>
    </row>
    <row r="26" spans="1:15" s="110" customFormat="1" ht="24.95" customHeight="1" x14ac:dyDescent="0.2">
      <c r="A26" s="201">
        <v>782.78300000000002</v>
      </c>
      <c r="B26" s="203" t="s">
        <v>160</v>
      </c>
      <c r="C26" s="113">
        <v>1.3205840891560496</v>
      </c>
      <c r="D26" s="115">
        <v>993</v>
      </c>
      <c r="E26" s="114">
        <v>1134</v>
      </c>
      <c r="F26" s="114">
        <v>1158</v>
      </c>
      <c r="G26" s="114">
        <v>1129</v>
      </c>
      <c r="H26" s="140">
        <v>1073</v>
      </c>
      <c r="I26" s="115">
        <v>-80</v>
      </c>
      <c r="J26" s="116">
        <v>-7.4557315936626285</v>
      </c>
    </row>
    <row r="27" spans="1:15" s="110" customFormat="1" ht="24.95" customHeight="1" x14ac:dyDescent="0.2">
      <c r="A27" s="193" t="s">
        <v>161</v>
      </c>
      <c r="B27" s="199" t="s">
        <v>162</v>
      </c>
      <c r="C27" s="113">
        <v>0.73277123174721392</v>
      </c>
      <c r="D27" s="115">
        <v>551</v>
      </c>
      <c r="E27" s="114">
        <v>540</v>
      </c>
      <c r="F27" s="114">
        <v>561</v>
      </c>
      <c r="G27" s="114">
        <v>583</v>
      </c>
      <c r="H27" s="140">
        <v>528</v>
      </c>
      <c r="I27" s="115">
        <v>23</v>
      </c>
      <c r="J27" s="116">
        <v>4.3560606060606064</v>
      </c>
    </row>
    <row r="28" spans="1:15" s="110" customFormat="1" ht="24.95" customHeight="1" x14ac:dyDescent="0.2">
      <c r="A28" s="193" t="s">
        <v>163</v>
      </c>
      <c r="B28" s="199" t="s">
        <v>164</v>
      </c>
      <c r="C28" s="113">
        <v>1.8139745192435566</v>
      </c>
      <c r="D28" s="115">
        <v>1364</v>
      </c>
      <c r="E28" s="114">
        <v>1428</v>
      </c>
      <c r="F28" s="114">
        <v>1416</v>
      </c>
      <c r="G28" s="114">
        <v>1455</v>
      </c>
      <c r="H28" s="140">
        <v>1379</v>
      </c>
      <c r="I28" s="115">
        <v>-15</v>
      </c>
      <c r="J28" s="116">
        <v>-1.0877447425670776</v>
      </c>
    </row>
    <row r="29" spans="1:15" s="110" customFormat="1" ht="24.95" customHeight="1" x14ac:dyDescent="0.2">
      <c r="A29" s="193">
        <v>86</v>
      </c>
      <c r="B29" s="199" t="s">
        <v>165</v>
      </c>
      <c r="C29" s="113">
        <v>5.1267388355453889</v>
      </c>
      <c r="D29" s="115">
        <v>3855</v>
      </c>
      <c r="E29" s="114">
        <v>3968</v>
      </c>
      <c r="F29" s="114">
        <v>3978</v>
      </c>
      <c r="G29" s="114">
        <v>4042</v>
      </c>
      <c r="H29" s="140">
        <v>4054</v>
      </c>
      <c r="I29" s="115">
        <v>-199</v>
      </c>
      <c r="J29" s="116">
        <v>-4.9087321164282187</v>
      </c>
    </row>
    <row r="30" spans="1:15" s="110" customFormat="1" ht="24.95" customHeight="1" x14ac:dyDescent="0.2">
      <c r="A30" s="193">
        <v>87.88</v>
      </c>
      <c r="B30" s="204" t="s">
        <v>166</v>
      </c>
      <c r="C30" s="113">
        <v>5.2278107295794873</v>
      </c>
      <c r="D30" s="115">
        <v>3931</v>
      </c>
      <c r="E30" s="114">
        <v>3960</v>
      </c>
      <c r="F30" s="114">
        <v>3977</v>
      </c>
      <c r="G30" s="114">
        <v>3950</v>
      </c>
      <c r="H30" s="140">
        <v>3908</v>
      </c>
      <c r="I30" s="115">
        <v>23</v>
      </c>
      <c r="J30" s="116">
        <v>0.58853633572159669</v>
      </c>
    </row>
    <row r="31" spans="1:15" s="110" customFormat="1" ht="24.95" customHeight="1" x14ac:dyDescent="0.2">
      <c r="A31" s="193" t="s">
        <v>167</v>
      </c>
      <c r="B31" s="199" t="s">
        <v>168</v>
      </c>
      <c r="C31" s="113">
        <v>12.437162539564326</v>
      </c>
      <c r="D31" s="115">
        <v>9352</v>
      </c>
      <c r="E31" s="114">
        <v>9749</v>
      </c>
      <c r="F31" s="114">
        <v>9968</v>
      </c>
      <c r="G31" s="114">
        <v>9901</v>
      </c>
      <c r="H31" s="140">
        <v>9638</v>
      </c>
      <c r="I31" s="115">
        <v>-286</v>
      </c>
      <c r="J31" s="116">
        <v>-2.9674206266860343</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3.8992472803681144</v>
      </c>
      <c r="D34" s="115">
        <v>2932</v>
      </c>
      <c r="E34" s="114">
        <v>2923</v>
      </c>
      <c r="F34" s="114">
        <v>2997</v>
      </c>
      <c r="G34" s="114">
        <v>3100</v>
      </c>
      <c r="H34" s="140">
        <v>2926</v>
      </c>
      <c r="I34" s="115">
        <v>6</v>
      </c>
      <c r="J34" s="116">
        <v>0.20505809979494191</v>
      </c>
    </row>
    <row r="35" spans="1:10" s="110" customFormat="1" ht="24.95" customHeight="1" x14ac:dyDescent="0.2">
      <c r="A35" s="292" t="s">
        <v>171</v>
      </c>
      <c r="B35" s="293" t="s">
        <v>172</v>
      </c>
      <c r="C35" s="113">
        <v>11.97435965635556</v>
      </c>
      <c r="D35" s="115">
        <v>9004</v>
      </c>
      <c r="E35" s="114">
        <v>9213</v>
      </c>
      <c r="F35" s="114">
        <v>9325</v>
      </c>
      <c r="G35" s="114">
        <v>9357</v>
      </c>
      <c r="H35" s="140">
        <v>9428</v>
      </c>
      <c r="I35" s="115">
        <v>-424</v>
      </c>
      <c r="J35" s="116">
        <v>-4.4972422571064916</v>
      </c>
    </row>
    <row r="36" spans="1:10" s="110" customFormat="1" ht="24.95" customHeight="1" x14ac:dyDescent="0.2">
      <c r="A36" s="294" t="s">
        <v>173</v>
      </c>
      <c r="B36" s="295" t="s">
        <v>174</v>
      </c>
      <c r="C36" s="125">
        <v>84.122403383248667</v>
      </c>
      <c r="D36" s="143">
        <v>63255</v>
      </c>
      <c r="E36" s="144">
        <v>65883</v>
      </c>
      <c r="F36" s="144">
        <v>66276</v>
      </c>
      <c r="G36" s="144">
        <v>66827</v>
      </c>
      <c r="H36" s="145">
        <v>65904</v>
      </c>
      <c r="I36" s="143">
        <v>-2649</v>
      </c>
      <c r="J36" s="146">
        <v>-4.0194828841951926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75194</v>
      </c>
      <c r="F11" s="264">
        <v>78021</v>
      </c>
      <c r="G11" s="264">
        <v>78600</v>
      </c>
      <c r="H11" s="264">
        <v>79286</v>
      </c>
      <c r="I11" s="265">
        <v>78260</v>
      </c>
      <c r="J11" s="263">
        <v>-3066</v>
      </c>
      <c r="K11" s="266">
        <v>-3.9177101967799643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46.471792962204432</v>
      </c>
      <c r="E13" s="115">
        <v>34944</v>
      </c>
      <c r="F13" s="114">
        <v>36257</v>
      </c>
      <c r="G13" s="114">
        <v>36536</v>
      </c>
      <c r="H13" s="114">
        <v>36729</v>
      </c>
      <c r="I13" s="140">
        <v>36300</v>
      </c>
      <c r="J13" s="115">
        <v>-1356</v>
      </c>
      <c r="K13" s="116">
        <v>-3.7355371900826446</v>
      </c>
    </row>
    <row r="14" spans="1:15" ht="15.95" customHeight="1" x14ac:dyDescent="0.2">
      <c r="A14" s="306" t="s">
        <v>230</v>
      </c>
      <c r="B14" s="307"/>
      <c r="C14" s="308"/>
      <c r="D14" s="113">
        <v>41.794558076442271</v>
      </c>
      <c r="E14" s="115">
        <v>31427</v>
      </c>
      <c r="F14" s="114">
        <v>32855</v>
      </c>
      <c r="G14" s="114">
        <v>33123</v>
      </c>
      <c r="H14" s="114">
        <v>33605</v>
      </c>
      <c r="I14" s="140">
        <v>33136</v>
      </c>
      <c r="J14" s="115">
        <v>-1709</v>
      </c>
      <c r="K14" s="116">
        <v>-5.1575325929502656</v>
      </c>
    </row>
    <row r="15" spans="1:15" ht="15.95" customHeight="1" x14ac:dyDescent="0.2">
      <c r="A15" s="306" t="s">
        <v>231</v>
      </c>
      <c r="B15" s="307"/>
      <c r="C15" s="308"/>
      <c r="D15" s="113">
        <v>4.5602042716174163</v>
      </c>
      <c r="E15" s="115">
        <v>3429</v>
      </c>
      <c r="F15" s="114">
        <v>3437</v>
      </c>
      <c r="G15" s="114">
        <v>3470</v>
      </c>
      <c r="H15" s="114">
        <v>3429</v>
      </c>
      <c r="I15" s="140">
        <v>3371</v>
      </c>
      <c r="J15" s="115">
        <v>58</v>
      </c>
      <c r="K15" s="116">
        <v>1.7205576980124593</v>
      </c>
    </row>
    <row r="16" spans="1:15" ht="15.95" customHeight="1" x14ac:dyDescent="0.2">
      <c r="A16" s="306" t="s">
        <v>232</v>
      </c>
      <c r="B16" s="307"/>
      <c r="C16" s="308"/>
      <c r="D16" s="113">
        <v>2.4855706572332901</v>
      </c>
      <c r="E16" s="115">
        <v>1869</v>
      </c>
      <c r="F16" s="114">
        <v>1859</v>
      </c>
      <c r="G16" s="114">
        <v>1842</v>
      </c>
      <c r="H16" s="114">
        <v>1827</v>
      </c>
      <c r="I16" s="140">
        <v>1842</v>
      </c>
      <c r="J16" s="115">
        <v>27</v>
      </c>
      <c r="K16" s="116">
        <v>1.4657980456026058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2.7063329520972417</v>
      </c>
      <c r="E18" s="115">
        <v>2035</v>
      </c>
      <c r="F18" s="114">
        <v>1996</v>
      </c>
      <c r="G18" s="114">
        <v>2014</v>
      </c>
      <c r="H18" s="114">
        <v>1986</v>
      </c>
      <c r="I18" s="140">
        <v>1951</v>
      </c>
      <c r="J18" s="115">
        <v>84</v>
      </c>
      <c r="K18" s="116">
        <v>4.3054843669912861</v>
      </c>
    </row>
    <row r="19" spans="1:11" ht="14.1" customHeight="1" x14ac:dyDescent="0.2">
      <c r="A19" s="306" t="s">
        <v>235</v>
      </c>
      <c r="B19" s="307" t="s">
        <v>236</v>
      </c>
      <c r="C19" s="308"/>
      <c r="D19" s="113">
        <v>2.1929941218714259</v>
      </c>
      <c r="E19" s="115">
        <v>1649</v>
      </c>
      <c r="F19" s="114">
        <v>1614</v>
      </c>
      <c r="G19" s="114">
        <v>1627</v>
      </c>
      <c r="H19" s="114">
        <v>1600</v>
      </c>
      <c r="I19" s="140">
        <v>1564</v>
      </c>
      <c r="J19" s="115">
        <v>85</v>
      </c>
      <c r="K19" s="116">
        <v>5.4347826086956523</v>
      </c>
    </row>
    <row r="20" spans="1:11" ht="14.1" customHeight="1" x14ac:dyDescent="0.2">
      <c r="A20" s="306">
        <v>12</v>
      </c>
      <c r="B20" s="307" t="s">
        <v>237</v>
      </c>
      <c r="C20" s="308"/>
      <c r="D20" s="113">
        <v>2.8074048461313401</v>
      </c>
      <c r="E20" s="115">
        <v>2111</v>
      </c>
      <c r="F20" s="114">
        <v>2143</v>
      </c>
      <c r="G20" s="114">
        <v>2294</v>
      </c>
      <c r="H20" s="114">
        <v>2384</v>
      </c>
      <c r="I20" s="140">
        <v>2239</v>
      </c>
      <c r="J20" s="115">
        <v>-128</v>
      </c>
      <c r="K20" s="116">
        <v>-5.7168378740509151</v>
      </c>
    </row>
    <row r="21" spans="1:11" ht="14.1" customHeight="1" x14ac:dyDescent="0.2">
      <c r="A21" s="306">
        <v>21</v>
      </c>
      <c r="B21" s="307" t="s">
        <v>238</v>
      </c>
      <c r="C21" s="308"/>
      <c r="D21" s="113">
        <v>0.13032954757028486</v>
      </c>
      <c r="E21" s="115">
        <v>98</v>
      </c>
      <c r="F21" s="114">
        <v>100</v>
      </c>
      <c r="G21" s="114">
        <v>100</v>
      </c>
      <c r="H21" s="114">
        <v>101</v>
      </c>
      <c r="I21" s="140">
        <v>96</v>
      </c>
      <c r="J21" s="115">
        <v>2</v>
      </c>
      <c r="K21" s="116">
        <v>2.0833333333333335</v>
      </c>
    </row>
    <row r="22" spans="1:11" ht="14.1" customHeight="1" x14ac:dyDescent="0.2">
      <c r="A22" s="306">
        <v>22</v>
      </c>
      <c r="B22" s="307" t="s">
        <v>239</v>
      </c>
      <c r="C22" s="308"/>
      <c r="D22" s="113">
        <v>0.4734420299491981</v>
      </c>
      <c r="E22" s="115">
        <v>356</v>
      </c>
      <c r="F22" s="114">
        <v>363</v>
      </c>
      <c r="G22" s="114">
        <v>366</v>
      </c>
      <c r="H22" s="114">
        <v>359</v>
      </c>
      <c r="I22" s="140">
        <v>345</v>
      </c>
      <c r="J22" s="115">
        <v>11</v>
      </c>
      <c r="K22" s="116">
        <v>3.1884057971014492</v>
      </c>
    </row>
    <row r="23" spans="1:11" ht="14.1" customHeight="1" x14ac:dyDescent="0.2">
      <c r="A23" s="306">
        <v>23</v>
      </c>
      <c r="B23" s="307" t="s">
        <v>240</v>
      </c>
      <c r="C23" s="308"/>
      <c r="D23" s="113">
        <v>0.27794770859377077</v>
      </c>
      <c r="E23" s="115">
        <v>209</v>
      </c>
      <c r="F23" s="114">
        <v>222</v>
      </c>
      <c r="G23" s="114">
        <v>226</v>
      </c>
      <c r="H23" s="114">
        <v>234</v>
      </c>
      <c r="I23" s="140">
        <v>239</v>
      </c>
      <c r="J23" s="115">
        <v>-30</v>
      </c>
      <c r="K23" s="116">
        <v>-12.552301255230125</v>
      </c>
    </row>
    <row r="24" spans="1:11" ht="14.1" customHeight="1" x14ac:dyDescent="0.2">
      <c r="A24" s="306">
        <v>24</v>
      </c>
      <c r="B24" s="307" t="s">
        <v>241</v>
      </c>
      <c r="C24" s="308"/>
      <c r="D24" s="113">
        <v>1.0226879804239699</v>
      </c>
      <c r="E24" s="115">
        <v>769</v>
      </c>
      <c r="F24" s="114">
        <v>763</v>
      </c>
      <c r="G24" s="114">
        <v>778</v>
      </c>
      <c r="H24" s="114">
        <v>782</v>
      </c>
      <c r="I24" s="140">
        <v>802</v>
      </c>
      <c r="J24" s="115">
        <v>-33</v>
      </c>
      <c r="K24" s="116">
        <v>-4.1147132169576057</v>
      </c>
    </row>
    <row r="25" spans="1:11" ht="14.1" customHeight="1" x14ac:dyDescent="0.2">
      <c r="A25" s="306">
        <v>25</v>
      </c>
      <c r="B25" s="307" t="s">
        <v>242</v>
      </c>
      <c r="C25" s="308"/>
      <c r="D25" s="113">
        <v>1.3525015293773439</v>
      </c>
      <c r="E25" s="115">
        <v>1017</v>
      </c>
      <c r="F25" s="114">
        <v>1034</v>
      </c>
      <c r="G25" s="114">
        <v>1052</v>
      </c>
      <c r="H25" s="114">
        <v>1068</v>
      </c>
      <c r="I25" s="140">
        <v>1068</v>
      </c>
      <c r="J25" s="115">
        <v>-51</v>
      </c>
      <c r="K25" s="116">
        <v>-4.7752808988764048</v>
      </c>
    </row>
    <row r="26" spans="1:11" ht="14.1" customHeight="1" x14ac:dyDescent="0.2">
      <c r="A26" s="306">
        <v>26</v>
      </c>
      <c r="B26" s="307" t="s">
        <v>243</v>
      </c>
      <c r="C26" s="308"/>
      <c r="D26" s="113">
        <v>0.78596696544937095</v>
      </c>
      <c r="E26" s="115">
        <v>591</v>
      </c>
      <c r="F26" s="114">
        <v>598</v>
      </c>
      <c r="G26" s="114">
        <v>604</v>
      </c>
      <c r="H26" s="114">
        <v>627</v>
      </c>
      <c r="I26" s="140">
        <v>652</v>
      </c>
      <c r="J26" s="115">
        <v>-61</v>
      </c>
      <c r="K26" s="116">
        <v>-9.3558282208588963</v>
      </c>
    </row>
    <row r="27" spans="1:11" ht="14.1" customHeight="1" x14ac:dyDescent="0.2">
      <c r="A27" s="306">
        <v>27</v>
      </c>
      <c r="B27" s="307" t="s">
        <v>244</v>
      </c>
      <c r="C27" s="308"/>
      <c r="D27" s="113">
        <v>0.31651461552783466</v>
      </c>
      <c r="E27" s="115">
        <v>238</v>
      </c>
      <c r="F27" s="114">
        <v>275</v>
      </c>
      <c r="G27" s="114">
        <v>267</v>
      </c>
      <c r="H27" s="114">
        <v>260</v>
      </c>
      <c r="I27" s="140">
        <v>257</v>
      </c>
      <c r="J27" s="115">
        <v>-19</v>
      </c>
      <c r="K27" s="116">
        <v>-7.3929961089494167</v>
      </c>
    </row>
    <row r="28" spans="1:11" ht="14.1" customHeight="1" x14ac:dyDescent="0.2">
      <c r="A28" s="306">
        <v>28</v>
      </c>
      <c r="B28" s="307" t="s">
        <v>245</v>
      </c>
      <c r="C28" s="308"/>
      <c r="D28" s="113">
        <v>0.33513312232358966</v>
      </c>
      <c r="E28" s="115">
        <v>252</v>
      </c>
      <c r="F28" s="114">
        <v>299</v>
      </c>
      <c r="G28" s="114">
        <v>277</v>
      </c>
      <c r="H28" s="114">
        <v>266</v>
      </c>
      <c r="I28" s="140">
        <v>272</v>
      </c>
      <c r="J28" s="115">
        <v>-20</v>
      </c>
      <c r="K28" s="116">
        <v>-7.3529411764705879</v>
      </c>
    </row>
    <row r="29" spans="1:11" ht="14.1" customHeight="1" x14ac:dyDescent="0.2">
      <c r="A29" s="306">
        <v>29</v>
      </c>
      <c r="B29" s="307" t="s">
        <v>246</v>
      </c>
      <c r="C29" s="308"/>
      <c r="D29" s="113">
        <v>2.6385083916269916</v>
      </c>
      <c r="E29" s="115">
        <v>1984</v>
      </c>
      <c r="F29" s="114">
        <v>2246</v>
      </c>
      <c r="G29" s="114">
        <v>2243</v>
      </c>
      <c r="H29" s="114">
        <v>2297</v>
      </c>
      <c r="I29" s="140">
        <v>2334</v>
      </c>
      <c r="J29" s="115">
        <v>-350</v>
      </c>
      <c r="K29" s="116">
        <v>-14.995715509854328</v>
      </c>
    </row>
    <row r="30" spans="1:11" ht="14.1" customHeight="1" x14ac:dyDescent="0.2">
      <c r="A30" s="306" t="s">
        <v>247</v>
      </c>
      <c r="B30" s="307" t="s">
        <v>248</v>
      </c>
      <c r="C30" s="308"/>
      <c r="D30" s="113">
        <v>0.48009149666196771</v>
      </c>
      <c r="E30" s="115">
        <v>361</v>
      </c>
      <c r="F30" s="114">
        <v>384</v>
      </c>
      <c r="G30" s="114">
        <v>369</v>
      </c>
      <c r="H30" s="114">
        <v>369</v>
      </c>
      <c r="I30" s="140">
        <v>393</v>
      </c>
      <c r="J30" s="115">
        <v>-32</v>
      </c>
      <c r="K30" s="116">
        <v>-8.1424936386768447</v>
      </c>
    </row>
    <row r="31" spans="1:11" ht="14.1" customHeight="1" x14ac:dyDescent="0.2">
      <c r="A31" s="306" t="s">
        <v>249</v>
      </c>
      <c r="B31" s="307" t="s">
        <v>250</v>
      </c>
      <c r="C31" s="308"/>
      <c r="D31" s="113">
        <v>2.1544272149373622</v>
      </c>
      <c r="E31" s="115">
        <v>1620</v>
      </c>
      <c r="F31" s="114">
        <v>1859</v>
      </c>
      <c r="G31" s="114">
        <v>1871</v>
      </c>
      <c r="H31" s="114">
        <v>1925</v>
      </c>
      <c r="I31" s="140">
        <v>1938</v>
      </c>
      <c r="J31" s="115">
        <v>-318</v>
      </c>
      <c r="K31" s="116">
        <v>-16.408668730650156</v>
      </c>
    </row>
    <row r="32" spans="1:11" ht="14.1" customHeight="1" x14ac:dyDescent="0.2">
      <c r="A32" s="306">
        <v>31</v>
      </c>
      <c r="B32" s="307" t="s">
        <v>251</v>
      </c>
      <c r="C32" s="308"/>
      <c r="D32" s="113">
        <v>0.1662366678192409</v>
      </c>
      <c r="E32" s="115">
        <v>125</v>
      </c>
      <c r="F32" s="114">
        <v>126</v>
      </c>
      <c r="G32" s="114">
        <v>128</v>
      </c>
      <c r="H32" s="114">
        <v>124</v>
      </c>
      <c r="I32" s="140">
        <v>126</v>
      </c>
      <c r="J32" s="115">
        <v>-1</v>
      </c>
      <c r="K32" s="116">
        <v>-0.79365079365079361</v>
      </c>
    </row>
    <row r="33" spans="1:11" ht="14.1" customHeight="1" x14ac:dyDescent="0.2">
      <c r="A33" s="306">
        <v>32</v>
      </c>
      <c r="B33" s="307" t="s">
        <v>252</v>
      </c>
      <c r="C33" s="308"/>
      <c r="D33" s="113">
        <v>1.0612548873580339</v>
      </c>
      <c r="E33" s="115">
        <v>798</v>
      </c>
      <c r="F33" s="114">
        <v>754</v>
      </c>
      <c r="G33" s="114">
        <v>810</v>
      </c>
      <c r="H33" s="114">
        <v>781</v>
      </c>
      <c r="I33" s="140">
        <v>742</v>
      </c>
      <c r="J33" s="115">
        <v>56</v>
      </c>
      <c r="K33" s="116">
        <v>7.5471698113207548</v>
      </c>
    </row>
    <row r="34" spans="1:11" ht="14.1" customHeight="1" x14ac:dyDescent="0.2">
      <c r="A34" s="306">
        <v>33</v>
      </c>
      <c r="B34" s="307" t="s">
        <v>253</v>
      </c>
      <c r="C34" s="308"/>
      <c r="D34" s="113">
        <v>0.48940075005984518</v>
      </c>
      <c r="E34" s="115">
        <v>368</v>
      </c>
      <c r="F34" s="114">
        <v>374</v>
      </c>
      <c r="G34" s="114">
        <v>386</v>
      </c>
      <c r="H34" s="114">
        <v>383</v>
      </c>
      <c r="I34" s="140">
        <v>387</v>
      </c>
      <c r="J34" s="115">
        <v>-19</v>
      </c>
      <c r="K34" s="116">
        <v>-4.909560723514212</v>
      </c>
    </row>
    <row r="35" spans="1:11" ht="14.1" customHeight="1" x14ac:dyDescent="0.2">
      <c r="A35" s="306">
        <v>34</v>
      </c>
      <c r="B35" s="307" t="s">
        <v>254</v>
      </c>
      <c r="C35" s="308"/>
      <c r="D35" s="113">
        <v>3.6665159454211773</v>
      </c>
      <c r="E35" s="115">
        <v>2757</v>
      </c>
      <c r="F35" s="114">
        <v>2778</v>
      </c>
      <c r="G35" s="114">
        <v>2792</v>
      </c>
      <c r="H35" s="114">
        <v>2751</v>
      </c>
      <c r="I35" s="140">
        <v>2749</v>
      </c>
      <c r="J35" s="115">
        <v>8</v>
      </c>
      <c r="K35" s="116">
        <v>0.29101491451436884</v>
      </c>
    </row>
    <row r="36" spans="1:11" ht="14.1" customHeight="1" x14ac:dyDescent="0.2">
      <c r="A36" s="306">
        <v>41</v>
      </c>
      <c r="B36" s="307" t="s">
        <v>255</v>
      </c>
      <c r="C36" s="308"/>
      <c r="D36" s="113">
        <v>0.11570072080219167</v>
      </c>
      <c r="E36" s="115">
        <v>87</v>
      </c>
      <c r="F36" s="114">
        <v>90</v>
      </c>
      <c r="G36" s="114">
        <v>77</v>
      </c>
      <c r="H36" s="114">
        <v>91</v>
      </c>
      <c r="I36" s="140">
        <v>99</v>
      </c>
      <c r="J36" s="115">
        <v>-12</v>
      </c>
      <c r="K36" s="116">
        <v>-12.121212121212121</v>
      </c>
    </row>
    <row r="37" spans="1:11" ht="14.1" customHeight="1" x14ac:dyDescent="0.2">
      <c r="A37" s="306">
        <v>42</v>
      </c>
      <c r="B37" s="307" t="s">
        <v>256</v>
      </c>
      <c r="C37" s="308"/>
      <c r="D37" s="113">
        <v>6.9154453812804217E-2</v>
      </c>
      <c r="E37" s="115">
        <v>52</v>
      </c>
      <c r="F37" s="114">
        <v>51</v>
      </c>
      <c r="G37" s="114">
        <v>47</v>
      </c>
      <c r="H37" s="114">
        <v>54</v>
      </c>
      <c r="I37" s="140">
        <v>58</v>
      </c>
      <c r="J37" s="115">
        <v>-6</v>
      </c>
      <c r="K37" s="116">
        <v>-10.344827586206897</v>
      </c>
    </row>
    <row r="38" spans="1:11" ht="14.1" customHeight="1" x14ac:dyDescent="0.2">
      <c r="A38" s="306">
        <v>43</v>
      </c>
      <c r="B38" s="307" t="s">
        <v>257</v>
      </c>
      <c r="C38" s="308"/>
      <c r="D38" s="113">
        <v>0.28592706864909434</v>
      </c>
      <c r="E38" s="115">
        <v>215</v>
      </c>
      <c r="F38" s="114">
        <v>211</v>
      </c>
      <c r="G38" s="114">
        <v>209</v>
      </c>
      <c r="H38" s="114">
        <v>208</v>
      </c>
      <c r="I38" s="140">
        <v>210</v>
      </c>
      <c r="J38" s="115">
        <v>5</v>
      </c>
      <c r="K38" s="116">
        <v>2.3809523809523809</v>
      </c>
    </row>
    <row r="39" spans="1:11" ht="14.1" customHeight="1" x14ac:dyDescent="0.2">
      <c r="A39" s="306">
        <v>51</v>
      </c>
      <c r="B39" s="307" t="s">
        <v>258</v>
      </c>
      <c r="C39" s="308"/>
      <c r="D39" s="113">
        <v>9.6337473734606487</v>
      </c>
      <c r="E39" s="115">
        <v>7244</v>
      </c>
      <c r="F39" s="114">
        <v>7660</v>
      </c>
      <c r="G39" s="114">
        <v>7711</v>
      </c>
      <c r="H39" s="114">
        <v>7856</v>
      </c>
      <c r="I39" s="140">
        <v>7899</v>
      </c>
      <c r="J39" s="115">
        <v>-655</v>
      </c>
      <c r="K39" s="116">
        <v>-8.2921888846689455</v>
      </c>
    </row>
    <row r="40" spans="1:11" ht="14.1" customHeight="1" x14ac:dyDescent="0.2">
      <c r="A40" s="306" t="s">
        <v>259</v>
      </c>
      <c r="B40" s="307" t="s">
        <v>260</v>
      </c>
      <c r="C40" s="308"/>
      <c r="D40" s="113">
        <v>9.2414288374072395</v>
      </c>
      <c r="E40" s="115">
        <v>6949</v>
      </c>
      <c r="F40" s="114">
        <v>7363</v>
      </c>
      <c r="G40" s="114">
        <v>7393</v>
      </c>
      <c r="H40" s="114">
        <v>7555</v>
      </c>
      <c r="I40" s="140">
        <v>7596</v>
      </c>
      <c r="J40" s="115">
        <v>-647</v>
      </c>
      <c r="K40" s="116">
        <v>-8.5176408636124279</v>
      </c>
    </row>
    <row r="41" spans="1:11" ht="14.1" customHeight="1" x14ac:dyDescent="0.2">
      <c r="A41" s="306"/>
      <c r="B41" s="307" t="s">
        <v>261</v>
      </c>
      <c r="C41" s="308"/>
      <c r="D41" s="113">
        <v>5.1028007553794188</v>
      </c>
      <c r="E41" s="115">
        <v>3837</v>
      </c>
      <c r="F41" s="114">
        <v>4015</v>
      </c>
      <c r="G41" s="114">
        <v>4020</v>
      </c>
      <c r="H41" s="114">
        <v>4094</v>
      </c>
      <c r="I41" s="140">
        <v>4082</v>
      </c>
      <c r="J41" s="115">
        <v>-245</v>
      </c>
      <c r="K41" s="116">
        <v>-6.0019598236158744</v>
      </c>
    </row>
    <row r="42" spans="1:11" ht="14.1" customHeight="1" x14ac:dyDescent="0.2">
      <c r="A42" s="306">
        <v>52</v>
      </c>
      <c r="B42" s="307" t="s">
        <v>262</v>
      </c>
      <c r="C42" s="308"/>
      <c r="D42" s="113">
        <v>5.5084182248583664</v>
      </c>
      <c r="E42" s="115">
        <v>4142</v>
      </c>
      <c r="F42" s="114">
        <v>4289</v>
      </c>
      <c r="G42" s="114">
        <v>4282</v>
      </c>
      <c r="H42" s="114">
        <v>4245</v>
      </c>
      <c r="I42" s="140">
        <v>4254</v>
      </c>
      <c r="J42" s="115">
        <v>-112</v>
      </c>
      <c r="K42" s="116">
        <v>-2.6328161730136341</v>
      </c>
    </row>
    <row r="43" spans="1:11" ht="14.1" customHeight="1" x14ac:dyDescent="0.2">
      <c r="A43" s="306" t="s">
        <v>263</v>
      </c>
      <c r="B43" s="307" t="s">
        <v>264</v>
      </c>
      <c r="C43" s="308"/>
      <c r="D43" s="113">
        <v>5.2251509428943796</v>
      </c>
      <c r="E43" s="115">
        <v>3929</v>
      </c>
      <c r="F43" s="114">
        <v>4052</v>
      </c>
      <c r="G43" s="114">
        <v>4047</v>
      </c>
      <c r="H43" s="114">
        <v>4017</v>
      </c>
      <c r="I43" s="140">
        <v>4041</v>
      </c>
      <c r="J43" s="115">
        <v>-112</v>
      </c>
      <c r="K43" s="116">
        <v>-2.7715911902994308</v>
      </c>
    </row>
    <row r="44" spans="1:11" ht="14.1" customHeight="1" x14ac:dyDescent="0.2">
      <c r="A44" s="306">
        <v>53</v>
      </c>
      <c r="B44" s="307" t="s">
        <v>265</v>
      </c>
      <c r="C44" s="308"/>
      <c r="D44" s="113">
        <v>1.2221719818070591</v>
      </c>
      <c r="E44" s="115">
        <v>919</v>
      </c>
      <c r="F44" s="114">
        <v>936</v>
      </c>
      <c r="G44" s="114">
        <v>984</v>
      </c>
      <c r="H44" s="114">
        <v>974</v>
      </c>
      <c r="I44" s="140">
        <v>908</v>
      </c>
      <c r="J44" s="115">
        <v>11</v>
      </c>
      <c r="K44" s="116">
        <v>1.2114537444933922</v>
      </c>
    </row>
    <row r="45" spans="1:11" ht="14.1" customHeight="1" x14ac:dyDescent="0.2">
      <c r="A45" s="306" t="s">
        <v>266</v>
      </c>
      <c r="B45" s="307" t="s">
        <v>267</v>
      </c>
      <c r="C45" s="308"/>
      <c r="D45" s="113">
        <v>1.2022235816687501</v>
      </c>
      <c r="E45" s="115">
        <v>904</v>
      </c>
      <c r="F45" s="114">
        <v>920</v>
      </c>
      <c r="G45" s="114">
        <v>970</v>
      </c>
      <c r="H45" s="114">
        <v>959</v>
      </c>
      <c r="I45" s="140">
        <v>893</v>
      </c>
      <c r="J45" s="115">
        <v>11</v>
      </c>
      <c r="K45" s="116">
        <v>1.2318029115341544</v>
      </c>
    </row>
    <row r="46" spans="1:11" ht="14.1" customHeight="1" x14ac:dyDescent="0.2">
      <c r="A46" s="306">
        <v>54</v>
      </c>
      <c r="B46" s="307" t="s">
        <v>268</v>
      </c>
      <c r="C46" s="308"/>
      <c r="D46" s="113">
        <v>15.143495491661568</v>
      </c>
      <c r="E46" s="115">
        <v>11387</v>
      </c>
      <c r="F46" s="114">
        <v>11714</v>
      </c>
      <c r="G46" s="114">
        <v>11654</v>
      </c>
      <c r="H46" s="114">
        <v>11627</v>
      </c>
      <c r="I46" s="140">
        <v>11817</v>
      </c>
      <c r="J46" s="115">
        <v>-430</v>
      </c>
      <c r="K46" s="116">
        <v>-3.6388254210036388</v>
      </c>
    </row>
    <row r="47" spans="1:11" ht="14.1" customHeight="1" x14ac:dyDescent="0.2">
      <c r="A47" s="306">
        <v>61</v>
      </c>
      <c r="B47" s="307" t="s">
        <v>269</v>
      </c>
      <c r="C47" s="308"/>
      <c r="D47" s="113">
        <v>0.87905949942814587</v>
      </c>
      <c r="E47" s="115">
        <v>661</v>
      </c>
      <c r="F47" s="114">
        <v>634</v>
      </c>
      <c r="G47" s="114">
        <v>647</v>
      </c>
      <c r="H47" s="114">
        <v>662</v>
      </c>
      <c r="I47" s="140">
        <v>676</v>
      </c>
      <c r="J47" s="115">
        <v>-15</v>
      </c>
      <c r="K47" s="116">
        <v>-2.2189349112426036</v>
      </c>
    </row>
    <row r="48" spans="1:11" ht="14.1" customHeight="1" x14ac:dyDescent="0.2">
      <c r="A48" s="306">
        <v>62</v>
      </c>
      <c r="B48" s="307" t="s">
        <v>270</v>
      </c>
      <c r="C48" s="308"/>
      <c r="D48" s="113">
        <v>11.415804452482911</v>
      </c>
      <c r="E48" s="115">
        <v>8584</v>
      </c>
      <c r="F48" s="114">
        <v>8880</v>
      </c>
      <c r="G48" s="114">
        <v>8899</v>
      </c>
      <c r="H48" s="114">
        <v>9195</v>
      </c>
      <c r="I48" s="140">
        <v>8827</v>
      </c>
      <c r="J48" s="115">
        <v>-243</v>
      </c>
      <c r="K48" s="116">
        <v>-2.7529171859068766</v>
      </c>
    </row>
    <row r="49" spans="1:11" ht="14.1" customHeight="1" x14ac:dyDescent="0.2">
      <c r="A49" s="306">
        <v>63</v>
      </c>
      <c r="B49" s="307" t="s">
        <v>271</v>
      </c>
      <c r="C49" s="308"/>
      <c r="D49" s="113">
        <v>8.3902970981727272</v>
      </c>
      <c r="E49" s="115">
        <v>6309</v>
      </c>
      <c r="F49" s="114">
        <v>7177</v>
      </c>
      <c r="G49" s="114">
        <v>7406</v>
      </c>
      <c r="H49" s="114">
        <v>7589</v>
      </c>
      <c r="I49" s="140">
        <v>7087</v>
      </c>
      <c r="J49" s="115">
        <v>-778</v>
      </c>
      <c r="K49" s="116">
        <v>-10.977846761676309</v>
      </c>
    </row>
    <row r="50" spans="1:11" ht="14.1" customHeight="1" x14ac:dyDescent="0.2">
      <c r="A50" s="306" t="s">
        <v>272</v>
      </c>
      <c r="B50" s="307" t="s">
        <v>273</v>
      </c>
      <c r="C50" s="308"/>
      <c r="D50" s="113">
        <v>0.31784450887038862</v>
      </c>
      <c r="E50" s="115">
        <v>239</v>
      </c>
      <c r="F50" s="114">
        <v>259</v>
      </c>
      <c r="G50" s="114">
        <v>265</v>
      </c>
      <c r="H50" s="114">
        <v>272</v>
      </c>
      <c r="I50" s="140">
        <v>274</v>
      </c>
      <c r="J50" s="115">
        <v>-35</v>
      </c>
      <c r="K50" s="116">
        <v>-12.773722627737227</v>
      </c>
    </row>
    <row r="51" spans="1:11" ht="14.1" customHeight="1" x14ac:dyDescent="0.2">
      <c r="A51" s="306" t="s">
        <v>274</v>
      </c>
      <c r="B51" s="307" t="s">
        <v>275</v>
      </c>
      <c r="C51" s="308"/>
      <c r="D51" s="113">
        <v>7.7120514934702236</v>
      </c>
      <c r="E51" s="115">
        <v>5799</v>
      </c>
      <c r="F51" s="114">
        <v>6629</v>
      </c>
      <c r="G51" s="114">
        <v>6830</v>
      </c>
      <c r="H51" s="114">
        <v>7015</v>
      </c>
      <c r="I51" s="140">
        <v>6516</v>
      </c>
      <c r="J51" s="115">
        <v>-717</v>
      </c>
      <c r="K51" s="116">
        <v>-11.003683241252302</v>
      </c>
    </row>
    <row r="52" spans="1:11" ht="14.1" customHeight="1" x14ac:dyDescent="0.2">
      <c r="A52" s="306">
        <v>71</v>
      </c>
      <c r="B52" s="307" t="s">
        <v>276</v>
      </c>
      <c r="C52" s="308"/>
      <c r="D52" s="113">
        <v>11.684442907678804</v>
      </c>
      <c r="E52" s="115">
        <v>8786</v>
      </c>
      <c r="F52" s="114">
        <v>8971</v>
      </c>
      <c r="G52" s="114">
        <v>8982</v>
      </c>
      <c r="H52" s="114">
        <v>8952</v>
      </c>
      <c r="I52" s="140">
        <v>8906</v>
      </c>
      <c r="J52" s="115">
        <v>-120</v>
      </c>
      <c r="K52" s="116">
        <v>-1.3474062429822591</v>
      </c>
    </row>
    <row r="53" spans="1:11" ht="14.1" customHeight="1" x14ac:dyDescent="0.2">
      <c r="A53" s="306" t="s">
        <v>277</v>
      </c>
      <c r="B53" s="307" t="s">
        <v>278</v>
      </c>
      <c r="C53" s="308"/>
      <c r="D53" s="113">
        <v>0.92560576641753334</v>
      </c>
      <c r="E53" s="115">
        <v>696</v>
      </c>
      <c r="F53" s="114">
        <v>719</v>
      </c>
      <c r="G53" s="114">
        <v>717</v>
      </c>
      <c r="H53" s="114">
        <v>721</v>
      </c>
      <c r="I53" s="140">
        <v>722</v>
      </c>
      <c r="J53" s="115">
        <v>-26</v>
      </c>
      <c r="K53" s="116">
        <v>-3.601108033240997</v>
      </c>
    </row>
    <row r="54" spans="1:11" ht="14.1" customHeight="1" x14ac:dyDescent="0.2">
      <c r="A54" s="306" t="s">
        <v>279</v>
      </c>
      <c r="B54" s="307" t="s">
        <v>280</v>
      </c>
      <c r="C54" s="308"/>
      <c r="D54" s="113">
        <v>10.371838178578079</v>
      </c>
      <c r="E54" s="115">
        <v>7799</v>
      </c>
      <c r="F54" s="114">
        <v>7976</v>
      </c>
      <c r="G54" s="114">
        <v>7992</v>
      </c>
      <c r="H54" s="114">
        <v>7952</v>
      </c>
      <c r="I54" s="140">
        <v>7908</v>
      </c>
      <c r="J54" s="115">
        <v>-109</v>
      </c>
      <c r="K54" s="116">
        <v>-1.3783510369246332</v>
      </c>
    </row>
    <row r="55" spans="1:11" ht="14.1" customHeight="1" x14ac:dyDescent="0.2">
      <c r="A55" s="306">
        <v>72</v>
      </c>
      <c r="B55" s="307" t="s">
        <v>281</v>
      </c>
      <c r="C55" s="308"/>
      <c r="D55" s="113">
        <v>1.1716360347900099</v>
      </c>
      <c r="E55" s="115">
        <v>881</v>
      </c>
      <c r="F55" s="114">
        <v>892</v>
      </c>
      <c r="G55" s="114">
        <v>879</v>
      </c>
      <c r="H55" s="114">
        <v>865</v>
      </c>
      <c r="I55" s="140">
        <v>864</v>
      </c>
      <c r="J55" s="115">
        <v>17</v>
      </c>
      <c r="K55" s="116">
        <v>1.9675925925925926</v>
      </c>
    </row>
    <row r="56" spans="1:11" ht="14.1" customHeight="1" x14ac:dyDescent="0.2">
      <c r="A56" s="306" t="s">
        <v>282</v>
      </c>
      <c r="B56" s="307" t="s">
        <v>283</v>
      </c>
      <c r="C56" s="308"/>
      <c r="D56" s="113">
        <v>0.23273133494693726</v>
      </c>
      <c r="E56" s="115">
        <v>175</v>
      </c>
      <c r="F56" s="114">
        <v>177</v>
      </c>
      <c r="G56" s="114">
        <v>165</v>
      </c>
      <c r="H56" s="114">
        <v>160</v>
      </c>
      <c r="I56" s="140">
        <v>165</v>
      </c>
      <c r="J56" s="115">
        <v>10</v>
      </c>
      <c r="K56" s="116">
        <v>6.0606060606060606</v>
      </c>
    </row>
    <row r="57" spans="1:11" ht="14.1" customHeight="1" x14ac:dyDescent="0.2">
      <c r="A57" s="306" t="s">
        <v>284</v>
      </c>
      <c r="B57" s="307" t="s">
        <v>285</v>
      </c>
      <c r="C57" s="308"/>
      <c r="D57" s="113">
        <v>0.64366837779610075</v>
      </c>
      <c r="E57" s="115">
        <v>484</v>
      </c>
      <c r="F57" s="114">
        <v>490</v>
      </c>
      <c r="G57" s="114">
        <v>495</v>
      </c>
      <c r="H57" s="114">
        <v>477</v>
      </c>
      <c r="I57" s="140">
        <v>469</v>
      </c>
      <c r="J57" s="115">
        <v>15</v>
      </c>
      <c r="K57" s="116">
        <v>3.1982942430703623</v>
      </c>
    </row>
    <row r="58" spans="1:11" ht="14.1" customHeight="1" x14ac:dyDescent="0.2">
      <c r="A58" s="306">
        <v>73</v>
      </c>
      <c r="B58" s="307" t="s">
        <v>286</v>
      </c>
      <c r="C58" s="308"/>
      <c r="D58" s="113">
        <v>0.71149293826635107</v>
      </c>
      <c r="E58" s="115">
        <v>535</v>
      </c>
      <c r="F58" s="114">
        <v>557</v>
      </c>
      <c r="G58" s="114">
        <v>561</v>
      </c>
      <c r="H58" s="114">
        <v>540</v>
      </c>
      <c r="I58" s="140">
        <v>538</v>
      </c>
      <c r="J58" s="115">
        <v>-3</v>
      </c>
      <c r="K58" s="116">
        <v>-0.55762081784386619</v>
      </c>
    </row>
    <row r="59" spans="1:11" ht="14.1" customHeight="1" x14ac:dyDescent="0.2">
      <c r="A59" s="306" t="s">
        <v>287</v>
      </c>
      <c r="B59" s="307" t="s">
        <v>288</v>
      </c>
      <c r="C59" s="308"/>
      <c r="D59" s="113">
        <v>0.49073064340239914</v>
      </c>
      <c r="E59" s="115">
        <v>369</v>
      </c>
      <c r="F59" s="114">
        <v>391</v>
      </c>
      <c r="G59" s="114">
        <v>394</v>
      </c>
      <c r="H59" s="114">
        <v>373</v>
      </c>
      <c r="I59" s="140">
        <v>372</v>
      </c>
      <c r="J59" s="115">
        <v>-3</v>
      </c>
      <c r="K59" s="116">
        <v>-0.80645161290322576</v>
      </c>
    </row>
    <row r="60" spans="1:11" ht="14.1" customHeight="1" x14ac:dyDescent="0.2">
      <c r="A60" s="306">
        <v>81</v>
      </c>
      <c r="B60" s="307" t="s">
        <v>289</v>
      </c>
      <c r="C60" s="308"/>
      <c r="D60" s="113">
        <v>3.2077027422400723</v>
      </c>
      <c r="E60" s="115">
        <v>2412</v>
      </c>
      <c r="F60" s="114">
        <v>2441</v>
      </c>
      <c r="G60" s="114">
        <v>2459</v>
      </c>
      <c r="H60" s="114">
        <v>2504</v>
      </c>
      <c r="I60" s="140">
        <v>2496</v>
      </c>
      <c r="J60" s="115">
        <v>-84</v>
      </c>
      <c r="K60" s="116">
        <v>-3.3653846153846154</v>
      </c>
    </row>
    <row r="61" spans="1:11" ht="14.1" customHeight="1" x14ac:dyDescent="0.2">
      <c r="A61" s="306" t="s">
        <v>290</v>
      </c>
      <c r="B61" s="307" t="s">
        <v>291</v>
      </c>
      <c r="C61" s="308"/>
      <c r="D61" s="113">
        <v>1.2447801686304758</v>
      </c>
      <c r="E61" s="115">
        <v>936</v>
      </c>
      <c r="F61" s="114">
        <v>951</v>
      </c>
      <c r="G61" s="114">
        <v>958</v>
      </c>
      <c r="H61" s="114">
        <v>1008</v>
      </c>
      <c r="I61" s="140">
        <v>1001</v>
      </c>
      <c r="J61" s="115">
        <v>-65</v>
      </c>
      <c r="K61" s="116">
        <v>-6.4935064935064934</v>
      </c>
    </row>
    <row r="62" spans="1:11" ht="14.1" customHeight="1" x14ac:dyDescent="0.2">
      <c r="A62" s="306" t="s">
        <v>292</v>
      </c>
      <c r="B62" s="307" t="s">
        <v>293</v>
      </c>
      <c r="C62" s="308"/>
      <c r="D62" s="113">
        <v>0.9096470463068862</v>
      </c>
      <c r="E62" s="115">
        <v>684</v>
      </c>
      <c r="F62" s="114">
        <v>677</v>
      </c>
      <c r="G62" s="114">
        <v>690</v>
      </c>
      <c r="H62" s="114">
        <v>691</v>
      </c>
      <c r="I62" s="140">
        <v>709</v>
      </c>
      <c r="J62" s="115">
        <v>-25</v>
      </c>
      <c r="K62" s="116">
        <v>-3.5260930888575457</v>
      </c>
    </row>
    <row r="63" spans="1:11" ht="14.1" customHeight="1" x14ac:dyDescent="0.2">
      <c r="A63" s="306"/>
      <c r="B63" s="307" t="s">
        <v>294</v>
      </c>
      <c r="C63" s="308"/>
      <c r="D63" s="113">
        <v>0.79128653881958666</v>
      </c>
      <c r="E63" s="115">
        <v>595</v>
      </c>
      <c r="F63" s="114">
        <v>604</v>
      </c>
      <c r="G63" s="114">
        <v>613</v>
      </c>
      <c r="H63" s="114">
        <v>611</v>
      </c>
      <c r="I63" s="140">
        <v>628</v>
      </c>
      <c r="J63" s="115">
        <v>-33</v>
      </c>
      <c r="K63" s="116">
        <v>-5.2547770700636942</v>
      </c>
    </row>
    <row r="64" spans="1:11" ht="14.1" customHeight="1" x14ac:dyDescent="0.2">
      <c r="A64" s="306" t="s">
        <v>295</v>
      </c>
      <c r="B64" s="307" t="s">
        <v>296</v>
      </c>
      <c r="C64" s="308"/>
      <c r="D64" s="113">
        <v>0.10905125408942203</v>
      </c>
      <c r="E64" s="115">
        <v>82</v>
      </c>
      <c r="F64" s="114">
        <v>85</v>
      </c>
      <c r="G64" s="114">
        <v>82</v>
      </c>
      <c r="H64" s="114">
        <v>85</v>
      </c>
      <c r="I64" s="140">
        <v>88</v>
      </c>
      <c r="J64" s="115">
        <v>-6</v>
      </c>
      <c r="K64" s="116">
        <v>-6.8181818181818183</v>
      </c>
    </row>
    <row r="65" spans="1:11" ht="14.1" customHeight="1" x14ac:dyDescent="0.2">
      <c r="A65" s="306" t="s">
        <v>297</v>
      </c>
      <c r="B65" s="307" t="s">
        <v>298</v>
      </c>
      <c r="C65" s="308"/>
      <c r="D65" s="113">
        <v>0.59712211080671329</v>
      </c>
      <c r="E65" s="115">
        <v>449</v>
      </c>
      <c r="F65" s="114">
        <v>455</v>
      </c>
      <c r="G65" s="114">
        <v>456</v>
      </c>
      <c r="H65" s="114">
        <v>459</v>
      </c>
      <c r="I65" s="140">
        <v>441</v>
      </c>
      <c r="J65" s="115">
        <v>8</v>
      </c>
      <c r="K65" s="116">
        <v>1.8140589569160999</v>
      </c>
    </row>
    <row r="66" spans="1:11" ht="14.1" customHeight="1" x14ac:dyDescent="0.2">
      <c r="A66" s="306">
        <v>82</v>
      </c>
      <c r="B66" s="307" t="s">
        <v>299</v>
      </c>
      <c r="C66" s="308"/>
      <c r="D66" s="113">
        <v>2.0214378806819693</v>
      </c>
      <c r="E66" s="115">
        <v>1520</v>
      </c>
      <c r="F66" s="114">
        <v>1597</v>
      </c>
      <c r="G66" s="114">
        <v>1634</v>
      </c>
      <c r="H66" s="114">
        <v>1606</v>
      </c>
      <c r="I66" s="140">
        <v>1584</v>
      </c>
      <c r="J66" s="115">
        <v>-64</v>
      </c>
      <c r="K66" s="116">
        <v>-4.0404040404040407</v>
      </c>
    </row>
    <row r="67" spans="1:11" ht="14.1" customHeight="1" x14ac:dyDescent="0.2">
      <c r="A67" s="306" t="s">
        <v>300</v>
      </c>
      <c r="B67" s="307" t="s">
        <v>301</v>
      </c>
      <c r="C67" s="308"/>
      <c r="D67" s="113">
        <v>0.70351357821102745</v>
      </c>
      <c r="E67" s="115">
        <v>529</v>
      </c>
      <c r="F67" s="114">
        <v>545</v>
      </c>
      <c r="G67" s="114">
        <v>553</v>
      </c>
      <c r="H67" s="114">
        <v>530</v>
      </c>
      <c r="I67" s="140">
        <v>502</v>
      </c>
      <c r="J67" s="115">
        <v>27</v>
      </c>
      <c r="K67" s="116">
        <v>5.3784860557768921</v>
      </c>
    </row>
    <row r="68" spans="1:11" ht="14.1" customHeight="1" x14ac:dyDescent="0.2">
      <c r="A68" s="306" t="s">
        <v>302</v>
      </c>
      <c r="B68" s="307" t="s">
        <v>303</v>
      </c>
      <c r="C68" s="308"/>
      <c r="D68" s="113">
        <v>0.83384312578131237</v>
      </c>
      <c r="E68" s="115">
        <v>627</v>
      </c>
      <c r="F68" s="114">
        <v>679</v>
      </c>
      <c r="G68" s="114">
        <v>705</v>
      </c>
      <c r="H68" s="114">
        <v>697</v>
      </c>
      <c r="I68" s="140">
        <v>699</v>
      </c>
      <c r="J68" s="115">
        <v>-72</v>
      </c>
      <c r="K68" s="116">
        <v>-10.300429184549357</v>
      </c>
    </row>
    <row r="69" spans="1:11" ht="14.1" customHeight="1" x14ac:dyDescent="0.2">
      <c r="A69" s="306">
        <v>83</v>
      </c>
      <c r="B69" s="307" t="s">
        <v>304</v>
      </c>
      <c r="C69" s="308"/>
      <c r="D69" s="113">
        <v>3.2475995425166904</v>
      </c>
      <c r="E69" s="115">
        <v>2442</v>
      </c>
      <c r="F69" s="114">
        <v>2420</v>
      </c>
      <c r="G69" s="114">
        <v>2413</v>
      </c>
      <c r="H69" s="114">
        <v>2447</v>
      </c>
      <c r="I69" s="140">
        <v>2400</v>
      </c>
      <c r="J69" s="115">
        <v>42</v>
      </c>
      <c r="K69" s="116">
        <v>1.75</v>
      </c>
    </row>
    <row r="70" spans="1:11" ht="14.1" customHeight="1" x14ac:dyDescent="0.2">
      <c r="A70" s="306" t="s">
        <v>305</v>
      </c>
      <c r="B70" s="307" t="s">
        <v>306</v>
      </c>
      <c r="C70" s="308"/>
      <c r="D70" s="113">
        <v>1.8764795063435913</v>
      </c>
      <c r="E70" s="115">
        <v>1411</v>
      </c>
      <c r="F70" s="114">
        <v>1379</v>
      </c>
      <c r="G70" s="114">
        <v>1369</v>
      </c>
      <c r="H70" s="114">
        <v>1419</v>
      </c>
      <c r="I70" s="140">
        <v>1392</v>
      </c>
      <c r="J70" s="115">
        <v>19</v>
      </c>
      <c r="K70" s="116">
        <v>1.3649425287356323</v>
      </c>
    </row>
    <row r="71" spans="1:11" ht="14.1" customHeight="1" x14ac:dyDescent="0.2">
      <c r="A71" s="306"/>
      <c r="B71" s="307" t="s">
        <v>307</v>
      </c>
      <c r="C71" s="308"/>
      <c r="D71" s="113">
        <v>0.85911109928983698</v>
      </c>
      <c r="E71" s="115">
        <v>646</v>
      </c>
      <c r="F71" s="114">
        <v>654</v>
      </c>
      <c r="G71" s="114">
        <v>656</v>
      </c>
      <c r="H71" s="114">
        <v>690</v>
      </c>
      <c r="I71" s="140">
        <v>689</v>
      </c>
      <c r="J71" s="115">
        <v>-43</v>
      </c>
      <c r="K71" s="116">
        <v>-6.2409288824383164</v>
      </c>
    </row>
    <row r="72" spans="1:11" ht="14.1" customHeight="1" x14ac:dyDescent="0.2">
      <c r="A72" s="306">
        <v>84</v>
      </c>
      <c r="B72" s="307" t="s">
        <v>308</v>
      </c>
      <c r="C72" s="308"/>
      <c r="D72" s="113">
        <v>1.1184403010878528</v>
      </c>
      <c r="E72" s="115">
        <v>841</v>
      </c>
      <c r="F72" s="114">
        <v>851</v>
      </c>
      <c r="G72" s="114">
        <v>844</v>
      </c>
      <c r="H72" s="114">
        <v>837</v>
      </c>
      <c r="I72" s="140">
        <v>802</v>
      </c>
      <c r="J72" s="115">
        <v>39</v>
      </c>
      <c r="K72" s="116">
        <v>4.8628428927680796</v>
      </c>
    </row>
    <row r="73" spans="1:11" ht="14.1" customHeight="1" x14ac:dyDescent="0.2">
      <c r="A73" s="306" t="s">
        <v>309</v>
      </c>
      <c r="B73" s="307" t="s">
        <v>310</v>
      </c>
      <c r="C73" s="308"/>
      <c r="D73" s="113">
        <v>6.2504987100034576E-2</v>
      </c>
      <c r="E73" s="115">
        <v>47</v>
      </c>
      <c r="F73" s="114">
        <v>45</v>
      </c>
      <c r="G73" s="114">
        <v>37</v>
      </c>
      <c r="H73" s="114">
        <v>39</v>
      </c>
      <c r="I73" s="140">
        <v>39</v>
      </c>
      <c r="J73" s="115">
        <v>8</v>
      </c>
      <c r="K73" s="116">
        <v>20.512820512820515</v>
      </c>
    </row>
    <row r="74" spans="1:11" ht="14.1" customHeight="1" x14ac:dyDescent="0.2">
      <c r="A74" s="306" t="s">
        <v>311</v>
      </c>
      <c r="B74" s="307" t="s">
        <v>312</v>
      </c>
      <c r="C74" s="308"/>
      <c r="D74" s="113">
        <v>5.7185413729818869E-2</v>
      </c>
      <c r="E74" s="115">
        <v>43</v>
      </c>
      <c r="F74" s="114">
        <v>44</v>
      </c>
      <c r="G74" s="114">
        <v>45</v>
      </c>
      <c r="H74" s="114">
        <v>42</v>
      </c>
      <c r="I74" s="140">
        <v>37</v>
      </c>
      <c r="J74" s="115">
        <v>6</v>
      </c>
      <c r="K74" s="116">
        <v>16.216216216216218</v>
      </c>
    </row>
    <row r="75" spans="1:11" ht="14.1" customHeight="1" x14ac:dyDescent="0.2">
      <c r="A75" s="306" t="s">
        <v>313</v>
      </c>
      <c r="B75" s="307" t="s">
        <v>314</v>
      </c>
      <c r="C75" s="308"/>
      <c r="D75" s="113">
        <v>3.8566906934063887E-2</v>
      </c>
      <c r="E75" s="115">
        <v>29</v>
      </c>
      <c r="F75" s="114">
        <v>38</v>
      </c>
      <c r="G75" s="114">
        <v>35</v>
      </c>
      <c r="H75" s="114">
        <v>40</v>
      </c>
      <c r="I75" s="140">
        <v>41</v>
      </c>
      <c r="J75" s="115">
        <v>-12</v>
      </c>
      <c r="K75" s="116">
        <v>-29.26829268292683</v>
      </c>
    </row>
    <row r="76" spans="1:11" ht="14.1" customHeight="1" x14ac:dyDescent="0.2">
      <c r="A76" s="306">
        <v>91</v>
      </c>
      <c r="B76" s="307" t="s">
        <v>315</v>
      </c>
      <c r="C76" s="308"/>
      <c r="D76" s="113">
        <v>0.27262813522355506</v>
      </c>
      <c r="E76" s="115">
        <v>205</v>
      </c>
      <c r="F76" s="114">
        <v>197</v>
      </c>
      <c r="G76" s="114">
        <v>207</v>
      </c>
      <c r="H76" s="114">
        <v>219</v>
      </c>
      <c r="I76" s="140">
        <v>223</v>
      </c>
      <c r="J76" s="115">
        <v>-18</v>
      </c>
      <c r="K76" s="116">
        <v>-8.071748878923767</v>
      </c>
    </row>
    <row r="77" spans="1:11" ht="14.1" customHeight="1" x14ac:dyDescent="0.2">
      <c r="A77" s="306">
        <v>92</v>
      </c>
      <c r="B77" s="307" t="s">
        <v>316</v>
      </c>
      <c r="C77" s="308"/>
      <c r="D77" s="113">
        <v>0.25400962842780012</v>
      </c>
      <c r="E77" s="115">
        <v>191</v>
      </c>
      <c r="F77" s="114">
        <v>188</v>
      </c>
      <c r="G77" s="114">
        <v>190</v>
      </c>
      <c r="H77" s="114">
        <v>190</v>
      </c>
      <c r="I77" s="140">
        <v>192</v>
      </c>
      <c r="J77" s="115">
        <v>-1</v>
      </c>
      <c r="K77" s="116">
        <v>-0.52083333333333337</v>
      </c>
    </row>
    <row r="78" spans="1:11" ht="14.1" customHeight="1" x14ac:dyDescent="0.2">
      <c r="A78" s="306">
        <v>93</v>
      </c>
      <c r="B78" s="307" t="s">
        <v>317</v>
      </c>
      <c r="C78" s="308"/>
      <c r="D78" s="113">
        <v>0.11836050748729952</v>
      </c>
      <c r="E78" s="115">
        <v>89</v>
      </c>
      <c r="F78" s="114">
        <v>97</v>
      </c>
      <c r="G78" s="114">
        <v>86</v>
      </c>
      <c r="H78" s="114">
        <v>94</v>
      </c>
      <c r="I78" s="140">
        <v>100</v>
      </c>
      <c r="J78" s="115">
        <v>-11</v>
      </c>
      <c r="K78" s="116">
        <v>-11</v>
      </c>
    </row>
    <row r="79" spans="1:11" ht="14.1" customHeight="1" x14ac:dyDescent="0.2">
      <c r="A79" s="306">
        <v>94</v>
      </c>
      <c r="B79" s="307" t="s">
        <v>318</v>
      </c>
      <c r="C79" s="308"/>
      <c r="D79" s="113">
        <v>0.58781285740883582</v>
      </c>
      <c r="E79" s="115">
        <v>442</v>
      </c>
      <c r="F79" s="114">
        <v>468</v>
      </c>
      <c r="G79" s="114">
        <v>447</v>
      </c>
      <c r="H79" s="114">
        <v>417</v>
      </c>
      <c r="I79" s="140">
        <v>434</v>
      </c>
      <c r="J79" s="115">
        <v>8</v>
      </c>
      <c r="K79" s="116">
        <v>1.8433179723502304</v>
      </c>
    </row>
    <row r="80" spans="1:11" ht="14.1" customHeight="1" x14ac:dyDescent="0.2">
      <c r="A80" s="306" t="s">
        <v>319</v>
      </c>
      <c r="B80" s="307" t="s">
        <v>320</v>
      </c>
      <c r="C80" s="308"/>
      <c r="D80" s="113">
        <v>2.2608186823416761E-2</v>
      </c>
      <c r="E80" s="115">
        <v>17</v>
      </c>
      <c r="F80" s="114">
        <v>16</v>
      </c>
      <c r="G80" s="114">
        <v>16</v>
      </c>
      <c r="H80" s="114">
        <v>15</v>
      </c>
      <c r="I80" s="140">
        <v>16</v>
      </c>
      <c r="J80" s="115">
        <v>1</v>
      </c>
      <c r="K80" s="116">
        <v>6.25</v>
      </c>
    </row>
    <row r="81" spans="1:11" ht="14.1" customHeight="1" x14ac:dyDescent="0.2">
      <c r="A81" s="310" t="s">
        <v>321</v>
      </c>
      <c r="B81" s="311" t="s">
        <v>334</v>
      </c>
      <c r="C81" s="312"/>
      <c r="D81" s="125">
        <v>4.6878740325025934</v>
      </c>
      <c r="E81" s="143">
        <v>3525</v>
      </c>
      <c r="F81" s="144">
        <v>3613</v>
      </c>
      <c r="G81" s="144">
        <v>3629</v>
      </c>
      <c r="H81" s="144">
        <v>3696</v>
      </c>
      <c r="I81" s="145">
        <v>3611</v>
      </c>
      <c r="J81" s="143">
        <v>-86</v>
      </c>
      <c r="K81" s="146">
        <v>-2.3816117418997509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22028</v>
      </c>
      <c r="G12" s="536">
        <v>18139</v>
      </c>
      <c r="H12" s="536">
        <v>28037</v>
      </c>
      <c r="I12" s="536">
        <v>19669</v>
      </c>
      <c r="J12" s="537">
        <v>22631</v>
      </c>
      <c r="K12" s="538">
        <v>-603</v>
      </c>
      <c r="L12" s="349">
        <v>-2.664486765940524</v>
      </c>
    </row>
    <row r="13" spans="1:17" s="110" customFormat="1" ht="15" customHeight="1" x14ac:dyDescent="0.2">
      <c r="A13" s="350" t="s">
        <v>345</v>
      </c>
      <c r="B13" s="351" t="s">
        <v>346</v>
      </c>
      <c r="C13" s="347"/>
      <c r="D13" s="347"/>
      <c r="E13" s="348"/>
      <c r="F13" s="536">
        <v>12403</v>
      </c>
      <c r="G13" s="536">
        <v>9943</v>
      </c>
      <c r="H13" s="536">
        <v>15753</v>
      </c>
      <c r="I13" s="536">
        <v>11104</v>
      </c>
      <c r="J13" s="537">
        <v>12718</v>
      </c>
      <c r="K13" s="538">
        <v>-315</v>
      </c>
      <c r="L13" s="349">
        <v>-2.4768045290139957</v>
      </c>
    </row>
    <row r="14" spans="1:17" s="110" customFormat="1" ht="22.5" customHeight="1" x14ac:dyDescent="0.2">
      <c r="A14" s="350"/>
      <c r="B14" s="351" t="s">
        <v>347</v>
      </c>
      <c r="C14" s="347"/>
      <c r="D14" s="347"/>
      <c r="E14" s="348"/>
      <c r="F14" s="536">
        <v>9625</v>
      </c>
      <c r="G14" s="536">
        <v>8196</v>
      </c>
      <c r="H14" s="536">
        <v>12284</v>
      </c>
      <c r="I14" s="536">
        <v>8565</v>
      </c>
      <c r="J14" s="537">
        <v>9913</v>
      </c>
      <c r="K14" s="538">
        <v>-288</v>
      </c>
      <c r="L14" s="349">
        <v>-2.9052759003328963</v>
      </c>
    </row>
    <row r="15" spans="1:17" s="110" customFormat="1" ht="15" customHeight="1" x14ac:dyDescent="0.2">
      <c r="A15" s="350" t="s">
        <v>348</v>
      </c>
      <c r="B15" s="351" t="s">
        <v>108</v>
      </c>
      <c r="C15" s="347"/>
      <c r="D15" s="347"/>
      <c r="E15" s="348"/>
      <c r="F15" s="536">
        <v>4606</v>
      </c>
      <c r="G15" s="536">
        <v>4373</v>
      </c>
      <c r="H15" s="536">
        <v>10653</v>
      </c>
      <c r="I15" s="536">
        <v>4607</v>
      </c>
      <c r="J15" s="537">
        <v>4755</v>
      </c>
      <c r="K15" s="538">
        <v>-149</v>
      </c>
      <c r="L15" s="349">
        <v>-3.1335436382754995</v>
      </c>
    </row>
    <row r="16" spans="1:17" s="110" customFormat="1" ht="15" customHeight="1" x14ac:dyDescent="0.2">
      <c r="A16" s="350"/>
      <c r="B16" s="351" t="s">
        <v>109</v>
      </c>
      <c r="C16" s="347"/>
      <c r="D16" s="347"/>
      <c r="E16" s="348"/>
      <c r="F16" s="536">
        <v>14984</v>
      </c>
      <c r="G16" s="536">
        <v>12007</v>
      </c>
      <c r="H16" s="536">
        <v>15114</v>
      </c>
      <c r="I16" s="536">
        <v>13318</v>
      </c>
      <c r="J16" s="537">
        <v>15504</v>
      </c>
      <c r="K16" s="538">
        <v>-520</v>
      </c>
      <c r="L16" s="349">
        <v>-3.3539731682146541</v>
      </c>
    </row>
    <row r="17" spans="1:12" s="110" customFormat="1" ht="15" customHeight="1" x14ac:dyDescent="0.2">
      <c r="A17" s="350"/>
      <c r="B17" s="351" t="s">
        <v>110</v>
      </c>
      <c r="C17" s="347"/>
      <c r="D17" s="347"/>
      <c r="E17" s="348"/>
      <c r="F17" s="536">
        <v>2191</v>
      </c>
      <c r="G17" s="536">
        <v>1602</v>
      </c>
      <c r="H17" s="536">
        <v>2024</v>
      </c>
      <c r="I17" s="536">
        <v>1543</v>
      </c>
      <c r="J17" s="537">
        <v>2110</v>
      </c>
      <c r="K17" s="538">
        <v>81</v>
      </c>
      <c r="L17" s="349">
        <v>3.8388625592417061</v>
      </c>
    </row>
    <row r="18" spans="1:12" s="110" customFormat="1" ht="15" customHeight="1" x14ac:dyDescent="0.2">
      <c r="A18" s="350"/>
      <c r="B18" s="351" t="s">
        <v>111</v>
      </c>
      <c r="C18" s="347"/>
      <c r="D18" s="347"/>
      <c r="E18" s="348"/>
      <c r="F18" s="536">
        <v>247</v>
      </c>
      <c r="G18" s="536">
        <v>157</v>
      </c>
      <c r="H18" s="536">
        <v>246</v>
      </c>
      <c r="I18" s="536">
        <v>201</v>
      </c>
      <c r="J18" s="537">
        <v>262</v>
      </c>
      <c r="K18" s="538">
        <v>-15</v>
      </c>
      <c r="L18" s="349">
        <v>-5.7251908396946565</v>
      </c>
    </row>
    <row r="19" spans="1:12" s="110" customFormat="1" ht="15" customHeight="1" x14ac:dyDescent="0.2">
      <c r="A19" s="118" t="s">
        <v>113</v>
      </c>
      <c r="B19" s="119" t="s">
        <v>181</v>
      </c>
      <c r="C19" s="347"/>
      <c r="D19" s="347"/>
      <c r="E19" s="348"/>
      <c r="F19" s="536">
        <v>14904</v>
      </c>
      <c r="G19" s="536">
        <v>12062</v>
      </c>
      <c r="H19" s="536">
        <v>20544</v>
      </c>
      <c r="I19" s="536">
        <v>13373</v>
      </c>
      <c r="J19" s="537">
        <v>15290</v>
      </c>
      <c r="K19" s="538">
        <v>-386</v>
      </c>
      <c r="L19" s="349">
        <v>-2.5245258338783518</v>
      </c>
    </row>
    <row r="20" spans="1:12" s="110" customFormat="1" ht="15" customHeight="1" x14ac:dyDescent="0.2">
      <c r="A20" s="118"/>
      <c r="B20" s="119" t="s">
        <v>182</v>
      </c>
      <c r="C20" s="347"/>
      <c r="D20" s="347"/>
      <c r="E20" s="348"/>
      <c r="F20" s="536">
        <v>7124</v>
      </c>
      <c r="G20" s="536">
        <v>6077</v>
      </c>
      <c r="H20" s="536">
        <v>7493</v>
      </c>
      <c r="I20" s="536">
        <v>6296</v>
      </c>
      <c r="J20" s="537">
        <v>7341</v>
      </c>
      <c r="K20" s="538">
        <v>-217</v>
      </c>
      <c r="L20" s="349">
        <v>-2.9560005448848932</v>
      </c>
    </row>
    <row r="21" spans="1:12" s="110" customFormat="1" ht="15" customHeight="1" x14ac:dyDescent="0.2">
      <c r="A21" s="118" t="s">
        <v>113</v>
      </c>
      <c r="B21" s="119" t="s">
        <v>116</v>
      </c>
      <c r="C21" s="347"/>
      <c r="D21" s="347"/>
      <c r="E21" s="348"/>
      <c r="F21" s="536">
        <v>14843</v>
      </c>
      <c r="G21" s="536">
        <v>12279</v>
      </c>
      <c r="H21" s="536">
        <v>20275</v>
      </c>
      <c r="I21" s="536">
        <v>12880</v>
      </c>
      <c r="J21" s="537">
        <v>15188</v>
      </c>
      <c r="K21" s="538">
        <v>-345</v>
      </c>
      <c r="L21" s="349">
        <v>-2.2715301553858311</v>
      </c>
    </row>
    <row r="22" spans="1:12" s="110" customFormat="1" ht="15" customHeight="1" x14ac:dyDescent="0.2">
      <c r="A22" s="118"/>
      <c r="B22" s="119" t="s">
        <v>117</v>
      </c>
      <c r="C22" s="347"/>
      <c r="D22" s="347"/>
      <c r="E22" s="348"/>
      <c r="F22" s="536">
        <v>7172</v>
      </c>
      <c r="G22" s="536">
        <v>5835</v>
      </c>
      <c r="H22" s="536">
        <v>7725</v>
      </c>
      <c r="I22" s="536">
        <v>6769</v>
      </c>
      <c r="J22" s="537">
        <v>7422</v>
      </c>
      <c r="K22" s="538">
        <v>-250</v>
      </c>
      <c r="L22" s="349">
        <v>-3.3683643222850983</v>
      </c>
    </row>
    <row r="23" spans="1:12" s="110" customFormat="1" ht="15" customHeight="1" x14ac:dyDescent="0.2">
      <c r="A23" s="352" t="s">
        <v>348</v>
      </c>
      <c r="B23" s="353" t="s">
        <v>193</v>
      </c>
      <c r="C23" s="354"/>
      <c r="D23" s="354"/>
      <c r="E23" s="355"/>
      <c r="F23" s="539">
        <v>550</v>
      </c>
      <c r="G23" s="539">
        <v>974</v>
      </c>
      <c r="H23" s="539">
        <v>5026</v>
      </c>
      <c r="I23" s="539">
        <v>501</v>
      </c>
      <c r="J23" s="540">
        <v>493</v>
      </c>
      <c r="K23" s="541">
        <v>57</v>
      </c>
      <c r="L23" s="356">
        <v>11.561866125760648</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42.6</v>
      </c>
      <c r="G25" s="542">
        <v>47.1</v>
      </c>
      <c r="H25" s="542">
        <v>46.1</v>
      </c>
      <c r="I25" s="542">
        <v>46.4</v>
      </c>
      <c r="J25" s="542">
        <v>43.9</v>
      </c>
      <c r="K25" s="543" t="s">
        <v>350</v>
      </c>
      <c r="L25" s="364">
        <v>-1.2999999999999972</v>
      </c>
    </row>
    <row r="26" spans="1:12" s="110" customFormat="1" ht="15" customHeight="1" x14ac:dyDescent="0.2">
      <c r="A26" s="365" t="s">
        <v>105</v>
      </c>
      <c r="B26" s="366" t="s">
        <v>346</v>
      </c>
      <c r="C26" s="362"/>
      <c r="D26" s="362"/>
      <c r="E26" s="363"/>
      <c r="F26" s="542">
        <v>40.9</v>
      </c>
      <c r="G26" s="542">
        <v>44.6</v>
      </c>
      <c r="H26" s="542">
        <v>44.8</v>
      </c>
      <c r="I26" s="542">
        <v>45.6</v>
      </c>
      <c r="J26" s="544">
        <v>42.4</v>
      </c>
      <c r="K26" s="543" t="s">
        <v>350</v>
      </c>
      <c r="L26" s="364">
        <v>-1.5</v>
      </c>
    </row>
    <row r="27" spans="1:12" s="110" customFormat="1" ht="15" customHeight="1" x14ac:dyDescent="0.2">
      <c r="A27" s="365"/>
      <c r="B27" s="366" t="s">
        <v>347</v>
      </c>
      <c r="C27" s="362"/>
      <c r="D27" s="362"/>
      <c r="E27" s="363"/>
      <c r="F27" s="542">
        <v>44.8</v>
      </c>
      <c r="G27" s="542">
        <v>50.1</v>
      </c>
      <c r="H27" s="542">
        <v>47.8</v>
      </c>
      <c r="I27" s="542">
        <v>47.4</v>
      </c>
      <c r="J27" s="542">
        <v>45.8</v>
      </c>
      <c r="K27" s="543" t="s">
        <v>350</v>
      </c>
      <c r="L27" s="364">
        <v>-1</v>
      </c>
    </row>
    <row r="28" spans="1:12" s="110" customFormat="1" ht="15" customHeight="1" x14ac:dyDescent="0.2">
      <c r="A28" s="365" t="s">
        <v>113</v>
      </c>
      <c r="B28" s="366" t="s">
        <v>108</v>
      </c>
      <c r="C28" s="362"/>
      <c r="D28" s="362"/>
      <c r="E28" s="363"/>
      <c r="F28" s="542">
        <v>51.7</v>
      </c>
      <c r="G28" s="542">
        <v>59.4</v>
      </c>
      <c r="H28" s="542">
        <v>55.8</v>
      </c>
      <c r="I28" s="542">
        <v>53.6</v>
      </c>
      <c r="J28" s="542">
        <v>53.7</v>
      </c>
      <c r="K28" s="543" t="s">
        <v>350</v>
      </c>
      <c r="L28" s="364">
        <v>-2</v>
      </c>
    </row>
    <row r="29" spans="1:12" s="110" customFormat="1" ht="11.25" x14ac:dyDescent="0.2">
      <c r="A29" s="365"/>
      <c r="B29" s="366" t="s">
        <v>109</v>
      </c>
      <c r="C29" s="362"/>
      <c r="D29" s="362"/>
      <c r="E29" s="363"/>
      <c r="F29" s="542">
        <v>41.3</v>
      </c>
      <c r="G29" s="542">
        <v>45.1</v>
      </c>
      <c r="H29" s="542">
        <v>44.1</v>
      </c>
      <c r="I29" s="542">
        <v>44.8</v>
      </c>
      <c r="J29" s="544">
        <v>42.3</v>
      </c>
      <c r="K29" s="543" t="s">
        <v>350</v>
      </c>
      <c r="L29" s="364">
        <v>-1</v>
      </c>
    </row>
    <row r="30" spans="1:12" s="110" customFormat="1" ht="15" customHeight="1" x14ac:dyDescent="0.2">
      <c r="A30" s="365"/>
      <c r="B30" s="366" t="s">
        <v>110</v>
      </c>
      <c r="C30" s="362"/>
      <c r="D30" s="362"/>
      <c r="E30" s="363"/>
      <c r="F30" s="542">
        <v>34.5</v>
      </c>
      <c r="G30" s="542">
        <v>35.200000000000003</v>
      </c>
      <c r="H30" s="542">
        <v>35.299999999999997</v>
      </c>
      <c r="I30" s="542">
        <v>42</v>
      </c>
      <c r="J30" s="542">
        <v>36.700000000000003</v>
      </c>
      <c r="K30" s="543" t="s">
        <v>350</v>
      </c>
      <c r="L30" s="364">
        <v>-2.2000000000000028</v>
      </c>
    </row>
    <row r="31" spans="1:12" s="110" customFormat="1" ht="15" customHeight="1" x14ac:dyDescent="0.2">
      <c r="A31" s="365"/>
      <c r="B31" s="366" t="s">
        <v>111</v>
      </c>
      <c r="C31" s="362"/>
      <c r="D31" s="362"/>
      <c r="E31" s="363"/>
      <c r="F31" s="542">
        <v>42.5</v>
      </c>
      <c r="G31" s="542">
        <v>42.7</v>
      </c>
      <c r="H31" s="542">
        <v>44.7</v>
      </c>
      <c r="I31" s="542">
        <v>37.299999999999997</v>
      </c>
      <c r="J31" s="542">
        <v>38.200000000000003</v>
      </c>
      <c r="K31" s="543" t="s">
        <v>350</v>
      </c>
      <c r="L31" s="364">
        <v>4.2999999999999972</v>
      </c>
    </row>
    <row r="32" spans="1:12" s="110" customFormat="1" ht="15" customHeight="1" x14ac:dyDescent="0.2">
      <c r="A32" s="367" t="s">
        <v>113</v>
      </c>
      <c r="B32" s="368" t="s">
        <v>181</v>
      </c>
      <c r="C32" s="362"/>
      <c r="D32" s="362"/>
      <c r="E32" s="363"/>
      <c r="F32" s="542">
        <v>42.1</v>
      </c>
      <c r="G32" s="542">
        <v>46.8</v>
      </c>
      <c r="H32" s="542">
        <v>46</v>
      </c>
      <c r="I32" s="542">
        <v>47</v>
      </c>
      <c r="J32" s="544">
        <v>43.3</v>
      </c>
      <c r="K32" s="543" t="s">
        <v>350</v>
      </c>
      <c r="L32" s="364">
        <v>-1.1999999999999957</v>
      </c>
    </row>
    <row r="33" spans="1:12" s="110" customFormat="1" ht="15" customHeight="1" x14ac:dyDescent="0.2">
      <c r="A33" s="367"/>
      <c r="B33" s="368" t="s">
        <v>182</v>
      </c>
      <c r="C33" s="362"/>
      <c r="D33" s="362"/>
      <c r="E33" s="363"/>
      <c r="F33" s="542">
        <v>43.6</v>
      </c>
      <c r="G33" s="542">
        <v>47.6</v>
      </c>
      <c r="H33" s="542">
        <v>46.3</v>
      </c>
      <c r="I33" s="542">
        <v>45.1</v>
      </c>
      <c r="J33" s="542">
        <v>45.1</v>
      </c>
      <c r="K33" s="543" t="s">
        <v>350</v>
      </c>
      <c r="L33" s="364">
        <v>-1.5</v>
      </c>
    </row>
    <row r="34" spans="1:12" s="369" customFormat="1" ht="15" customHeight="1" x14ac:dyDescent="0.2">
      <c r="A34" s="367" t="s">
        <v>113</v>
      </c>
      <c r="B34" s="368" t="s">
        <v>116</v>
      </c>
      <c r="C34" s="362"/>
      <c r="D34" s="362"/>
      <c r="E34" s="363"/>
      <c r="F34" s="542">
        <v>33.6</v>
      </c>
      <c r="G34" s="542">
        <v>37.5</v>
      </c>
      <c r="H34" s="542">
        <v>37.4</v>
      </c>
      <c r="I34" s="542">
        <v>36</v>
      </c>
      <c r="J34" s="542">
        <v>34.700000000000003</v>
      </c>
      <c r="K34" s="543" t="s">
        <v>350</v>
      </c>
      <c r="L34" s="364">
        <v>-1.1000000000000014</v>
      </c>
    </row>
    <row r="35" spans="1:12" s="369" customFormat="1" ht="11.25" x14ac:dyDescent="0.2">
      <c r="A35" s="370"/>
      <c r="B35" s="371" t="s">
        <v>117</v>
      </c>
      <c r="C35" s="372"/>
      <c r="D35" s="372"/>
      <c r="E35" s="373"/>
      <c r="F35" s="545">
        <v>60.6</v>
      </c>
      <c r="G35" s="545">
        <v>66</v>
      </c>
      <c r="H35" s="545">
        <v>64.099999999999994</v>
      </c>
      <c r="I35" s="545">
        <v>65.599999999999994</v>
      </c>
      <c r="J35" s="546">
        <v>62.5</v>
      </c>
      <c r="K35" s="547" t="s">
        <v>350</v>
      </c>
      <c r="L35" s="374">
        <v>-1.8999999999999986</v>
      </c>
    </row>
    <row r="36" spans="1:12" s="369" customFormat="1" ht="15.95" customHeight="1" x14ac:dyDescent="0.2">
      <c r="A36" s="375" t="s">
        <v>351</v>
      </c>
      <c r="B36" s="376"/>
      <c r="C36" s="377"/>
      <c r="D36" s="376"/>
      <c r="E36" s="378"/>
      <c r="F36" s="548">
        <v>21357</v>
      </c>
      <c r="G36" s="548">
        <v>16994</v>
      </c>
      <c r="H36" s="548">
        <v>22179</v>
      </c>
      <c r="I36" s="548">
        <v>19057</v>
      </c>
      <c r="J36" s="548">
        <v>21996</v>
      </c>
      <c r="K36" s="549">
        <v>-639</v>
      </c>
      <c r="L36" s="380">
        <v>-2.9050736497545007</v>
      </c>
    </row>
    <row r="37" spans="1:12" s="369" customFormat="1" ht="15.95" customHeight="1" x14ac:dyDescent="0.2">
      <c r="A37" s="381"/>
      <c r="B37" s="382" t="s">
        <v>113</v>
      </c>
      <c r="C37" s="382" t="s">
        <v>352</v>
      </c>
      <c r="D37" s="382"/>
      <c r="E37" s="383"/>
      <c r="F37" s="548">
        <v>9092</v>
      </c>
      <c r="G37" s="548">
        <v>8001</v>
      </c>
      <c r="H37" s="548">
        <v>10226</v>
      </c>
      <c r="I37" s="548">
        <v>8839</v>
      </c>
      <c r="J37" s="548">
        <v>9663</v>
      </c>
      <c r="K37" s="549">
        <v>-571</v>
      </c>
      <c r="L37" s="380">
        <v>-5.9091379488771603</v>
      </c>
    </row>
    <row r="38" spans="1:12" s="369" customFormat="1" ht="15.95" customHeight="1" x14ac:dyDescent="0.2">
      <c r="A38" s="381"/>
      <c r="B38" s="384" t="s">
        <v>105</v>
      </c>
      <c r="C38" s="384" t="s">
        <v>106</v>
      </c>
      <c r="D38" s="385"/>
      <c r="E38" s="383"/>
      <c r="F38" s="548">
        <v>12044</v>
      </c>
      <c r="G38" s="548">
        <v>9464</v>
      </c>
      <c r="H38" s="548">
        <v>12331</v>
      </c>
      <c r="I38" s="548">
        <v>10853</v>
      </c>
      <c r="J38" s="550">
        <v>12384</v>
      </c>
      <c r="K38" s="549">
        <v>-340</v>
      </c>
      <c r="L38" s="380">
        <v>-2.7454780361757107</v>
      </c>
    </row>
    <row r="39" spans="1:12" s="369" customFormat="1" ht="15.95" customHeight="1" x14ac:dyDescent="0.2">
      <c r="A39" s="381"/>
      <c r="B39" s="385"/>
      <c r="C39" s="382" t="s">
        <v>353</v>
      </c>
      <c r="D39" s="385"/>
      <c r="E39" s="383"/>
      <c r="F39" s="548">
        <v>4924</v>
      </c>
      <c r="G39" s="548">
        <v>4225</v>
      </c>
      <c r="H39" s="548">
        <v>5520</v>
      </c>
      <c r="I39" s="548">
        <v>4947</v>
      </c>
      <c r="J39" s="548">
        <v>5257</v>
      </c>
      <c r="K39" s="549">
        <v>-333</v>
      </c>
      <c r="L39" s="380">
        <v>-6.3344112611755756</v>
      </c>
    </row>
    <row r="40" spans="1:12" s="369" customFormat="1" ht="15.95" customHeight="1" x14ac:dyDescent="0.2">
      <c r="A40" s="381"/>
      <c r="B40" s="384"/>
      <c r="C40" s="384" t="s">
        <v>107</v>
      </c>
      <c r="D40" s="385"/>
      <c r="E40" s="383"/>
      <c r="F40" s="548">
        <v>9313</v>
      </c>
      <c r="G40" s="548">
        <v>7530</v>
      </c>
      <c r="H40" s="548">
        <v>9848</v>
      </c>
      <c r="I40" s="548">
        <v>8204</v>
      </c>
      <c r="J40" s="548">
        <v>9612</v>
      </c>
      <c r="K40" s="549">
        <v>-299</v>
      </c>
      <c r="L40" s="380">
        <v>-3.110694964627549</v>
      </c>
    </row>
    <row r="41" spans="1:12" s="369" customFormat="1" ht="24" customHeight="1" x14ac:dyDescent="0.2">
      <c r="A41" s="381"/>
      <c r="B41" s="385"/>
      <c r="C41" s="382" t="s">
        <v>353</v>
      </c>
      <c r="D41" s="385"/>
      <c r="E41" s="383"/>
      <c r="F41" s="548">
        <v>4168</v>
      </c>
      <c r="G41" s="548">
        <v>3776</v>
      </c>
      <c r="H41" s="548">
        <v>4706</v>
      </c>
      <c r="I41" s="548">
        <v>3892</v>
      </c>
      <c r="J41" s="550">
        <v>4406</v>
      </c>
      <c r="K41" s="549">
        <v>-238</v>
      </c>
      <c r="L41" s="380">
        <v>-5.4017249205628692</v>
      </c>
    </row>
    <row r="42" spans="1:12" s="110" customFormat="1" ht="15" customHeight="1" x14ac:dyDescent="0.2">
      <c r="A42" s="381"/>
      <c r="B42" s="384" t="s">
        <v>113</v>
      </c>
      <c r="C42" s="384" t="s">
        <v>354</v>
      </c>
      <c r="D42" s="385"/>
      <c r="E42" s="383"/>
      <c r="F42" s="548">
        <v>4074</v>
      </c>
      <c r="G42" s="548">
        <v>3461</v>
      </c>
      <c r="H42" s="548">
        <v>5351</v>
      </c>
      <c r="I42" s="548">
        <v>4147</v>
      </c>
      <c r="J42" s="548">
        <v>4259</v>
      </c>
      <c r="K42" s="549">
        <v>-185</v>
      </c>
      <c r="L42" s="380">
        <v>-4.3437426625968536</v>
      </c>
    </row>
    <row r="43" spans="1:12" s="110" customFormat="1" ht="15" customHeight="1" x14ac:dyDescent="0.2">
      <c r="A43" s="381"/>
      <c r="B43" s="385"/>
      <c r="C43" s="382" t="s">
        <v>353</v>
      </c>
      <c r="D43" s="385"/>
      <c r="E43" s="383"/>
      <c r="F43" s="548">
        <v>2106</v>
      </c>
      <c r="G43" s="548">
        <v>2055</v>
      </c>
      <c r="H43" s="548">
        <v>2987</v>
      </c>
      <c r="I43" s="548">
        <v>2223</v>
      </c>
      <c r="J43" s="548">
        <v>2285</v>
      </c>
      <c r="K43" s="549">
        <v>-179</v>
      </c>
      <c r="L43" s="380">
        <v>-7.8336980306345732</v>
      </c>
    </row>
    <row r="44" spans="1:12" s="110" customFormat="1" ht="15" customHeight="1" x14ac:dyDescent="0.2">
      <c r="A44" s="381"/>
      <c r="B44" s="384"/>
      <c r="C44" s="366" t="s">
        <v>109</v>
      </c>
      <c r="D44" s="385"/>
      <c r="E44" s="383"/>
      <c r="F44" s="548">
        <v>14849</v>
      </c>
      <c r="G44" s="548">
        <v>11774</v>
      </c>
      <c r="H44" s="548">
        <v>14560</v>
      </c>
      <c r="I44" s="548">
        <v>13167</v>
      </c>
      <c r="J44" s="550">
        <v>15368</v>
      </c>
      <c r="K44" s="549">
        <v>-519</v>
      </c>
      <c r="L44" s="380">
        <v>-3.3771473191046328</v>
      </c>
    </row>
    <row r="45" spans="1:12" s="110" customFormat="1" ht="15" customHeight="1" x14ac:dyDescent="0.2">
      <c r="A45" s="381"/>
      <c r="B45" s="385"/>
      <c r="C45" s="382" t="s">
        <v>353</v>
      </c>
      <c r="D45" s="385"/>
      <c r="E45" s="383"/>
      <c r="F45" s="548">
        <v>6126</v>
      </c>
      <c r="G45" s="548">
        <v>5315</v>
      </c>
      <c r="H45" s="548">
        <v>6415</v>
      </c>
      <c r="I45" s="548">
        <v>5893</v>
      </c>
      <c r="J45" s="548">
        <v>6505</v>
      </c>
      <c r="K45" s="549">
        <v>-379</v>
      </c>
      <c r="L45" s="380">
        <v>-5.8262874711760189</v>
      </c>
    </row>
    <row r="46" spans="1:12" s="110" customFormat="1" ht="15" customHeight="1" x14ac:dyDescent="0.2">
      <c r="A46" s="381"/>
      <c r="B46" s="384"/>
      <c r="C46" s="366" t="s">
        <v>110</v>
      </c>
      <c r="D46" s="385"/>
      <c r="E46" s="383"/>
      <c r="F46" s="548">
        <v>2187</v>
      </c>
      <c r="G46" s="548">
        <v>1602</v>
      </c>
      <c r="H46" s="548">
        <v>2022</v>
      </c>
      <c r="I46" s="548">
        <v>1542</v>
      </c>
      <c r="J46" s="548">
        <v>2107</v>
      </c>
      <c r="K46" s="549">
        <v>80</v>
      </c>
      <c r="L46" s="380">
        <v>3.7968675842429995</v>
      </c>
    </row>
    <row r="47" spans="1:12" s="110" customFormat="1" ht="15" customHeight="1" x14ac:dyDescent="0.2">
      <c r="A47" s="381"/>
      <c r="B47" s="385"/>
      <c r="C47" s="382" t="s">
        <v>353</v>
      </c>
      <c r="D47" s="385"/>
      <c r="E47" s="383"/>
      <c r="F47" s="548">
        <v>755</v>
      </c>
      <c r="G47" s="548">
        <v>564</v>
      </c>
      <c r="H47" s="548">
        <v>714</v>
      </c>
      <c r="I47" s="548">
        <v>648</v>
      </c>
      <c r="J47" s="550">
        <v>773</v>
      </c>
      <c r="K47" s="549">
        <v>-18</v>
      </c>
      <c r="L47" s="380">
        <v>-2.3285899094437257</v>
      </c>
    </row>
    <row r="48" spans="1:12" s="110" customFormat="1" ht="15" customHeight="1" x14ac:dyDescent="0.2">
      <c r="A48" s="381"/>
      <c r="B48" s="385"/>
      <c r="C48" s="366" t="s">
        <v>111</v>
      </c>
      <c r="D48" s="386"/>
      <c r="E48" s="387"/>
      <c r="F48" s="548">
        <v>247</v>
      </c>
      <c r="G48" s="548">
        <v>157</v>
      </c>
      <c r="H48" s="548">
        <v>246</v>
      </c>
      <c r="I48" s="548">
        <v>201</v>
      </c>
      <c r="J48" s="548">
        <v>262</v>
      </c>
      <c r="K48" s="549">
        <v>-15</v>
      </c>
      <c r="L48" s="380">
        <v>-5.7251908396946565</v>
      </c>
    </row>
    <row r="49" spans="1:12" s="110" customFormat="1" ht="15" customHeight="1" x14ac:dyDescent="0.2">
      <c r="A49" s="381"/>
      <c r="B49" s="385"/>
      <c r="C49" s="382" t="s">
        <v>353</v>
      </c>
      <c r="D49" s="385"/>
      <c r="E49" s="383"/>
      <c r="F49" s="548">
        <v>105</v>
      </c>
      <c r="G49" s="548">
        <v>67</v>
      </c>
      <c r="H49" s="548">
        <v>110</v>
      </c>
      <c r="I49" s="548">
        <v>75</v>
      </c>
      <c r="J49" s="548">
        <v>100</v>
      </c>
      <c r="K49" s="549">
        <v>5</v>
      </c>
      <c r="L49" s="380">
        <v>5</v>
      </c>
    </row>
    <row r="50" spans="1:12" s="110" customFormat="1" ht="15" customHeight="1" x14ac:dyDescent="0.2">
      <c r="A50" s="381"/>
      <c r="B50" s="384" t="s">
        <v>113</v>
      </c>
      <c r="C50" s="382" t="s">
        <v>181</v>
      </c>
      <c r="D50" s="385"/>
      <c r="E50" s="383"/>
      <c r="F50" s="548">
        <v>14266</v>
      </c>
      <c r="G50" s="548">
        <v>10995</v>
      </c>
      <c r="H50" s="548">
        <v>14896</v>
      </c>
      <c r="I50" s="548">
        <v>12793</v>
      </c>
      <c r="J50" s="550">
        <v>14713</v>
      </c>
      <c r="K50" s="549">
        <v>-447</v>
      </c>
      <c r="L50" s="380">
        <v>-3.038129545300075</v>
      </c>
    </row>
    <row r="51" spans="1:12" s="110" customFormat="1" ht="15" customHeight="1" x14ac:dyDescent="0.2">
      <c r="A51" s="381"/>
      <c r="B51" s="385"/>
      <c r="C51" s="382" t="s">
        <v>353</v>
      </c>
      <c r="D51" s="385"/>
      <c r="E51" s="383"/>
      <c r="F51" s="548">
        <v>6001</v>
      </c>
      <c r="G51" s="548">
        <v>5147</v>
      </c>
      <c r="H51" s="548">
        <v>6856</v>
      </c>
      <c r="I51" s="548">
        <v>6012</v>
      </c>
      <c r="J51" s="548">
        <v>6378</v>
      </c>
      <c r="K51" s="549">
        <v>-377</v>
      </c>
      <c r="L51" s="380">
        <v>-5.9109438695515832</v>
      </c>
    </row>
    <row r="52" spans="1:12" s="110" customFormat="1" ht="15" customHeight="1" x14ac:dyDescent="0.2">
      <c r="A52" s="381"/>
      <c r="B52" s="384"/>
      <c r="C52" s="382" t="s">
        <v>182</v>
      </c>
      <c r="D52" s="385"/>
      <c r="E52" s="383"/>
      <c r="F52" s="548">
        <v>7091</v>
      </c>
      <c r="G52" s="548">
        <v>5999</v>
      </c>
      <c r="H52" s="548">
        <v>7283</v>
      </c>
      <c r="I52" s="548">
        <v>6264</v>
      </c>
      <c r="J52" s="548">
        <v>7283</v>
      </c>
      <c r="K52" s="549">
        <v>-192</v>
      </c>
      <c r="L52" s="380">
        <v>-2.6362762597830565</v>
      </c>
    </row>
    <row r="53" spans="1:12" s="269" customFormat="1" ht="11.25" customHeight="1" x14ac:dyDescent="0.2">
      <c r="A53" s="381"/>
      <c r="B53" s="385"/>
      <c r="C53" s="382" t="s">
        <v>353</v>
      </c>
      <c r="D53" s="385"/>
      <c r="E53" s="383"/>
      <c r="F53" s="548">
        <v>3091</v>
      </c>
      <c r="G53" s="548">
        <v>2854</v>
      </c>
      <c r="H53" s="548">
        <v>3370</v>
      </c>
      <c r="I53" s="548">
        <v>2827</v>
      </c>
      <c r="J53" s="550">
        <v>3285</v>
      </c>
      <c r="K53" s="549">
        <v>-194</v>
      </c>
      <c r="L53" s="380">
        <v>-5.9056316590563167</v>
      </c>
    </row>
    <row r="54" spans="1:12" s="151" customFormat="1" ht="12.75" customHeight="1" x14ac:dyDescent="0.2">
      <c r="A54" s="381"/>
      <c r="B54" s="384" t="s">
        <v>113</v>
      </c>
      <c r="C54" s="384" t="s">
        <v>116</v>
      </c>
      <c r="D54" s="385"/>
      <c r="E54" s="383"/>
      <c r="F54" s="548">
        <v>14257</v>
      </c>
      <c r="G54" s="548">
        <v>11271</v>
      </c>
      <c r="H54" s="548">
        <v>14936</v>
      </c>
      <c r="I54" s="548">
        <v>12344</v>
      </c>
      <c r="J54" s="548">
        <v>14656</v>
      </c>
      <c r="K54" s="549">
        <v>-399</v>
      </c>
      <c r="L54" s="380">
        <v>-2.722434497816594</v>
      </c>
    </row>
    <row r="55" spans="1:12" ht="11.25" x14ac:dyDescent="0.2">
      <c r="A55" s="381"/>
      <c r="B55" s="385"/>
      <c r="C55" s="382" t="s">
        <v>353</v>
      </c>
      <c r="D55" s="385"/>
      <c r="E55" s="383"/>
      <c r="F55" s="548">
        <v>4795</v>
      </c>
      <c r="G55" s="548">
        <v>4229</v>
      </c>
      <c r="H55" s="548">
        <v>5593</v>
      </c>
      <c r="I55" s="548">
        <v>4444</v>
      </c>
      <c r="J55" s="548">
        <v>5081</v>
      </c>
      <c r="K55" s="549">
        <v>-286</v>
      </c>
      <c r="L55" s="380">
        <v>-5.6288132257429639</v>
      </c>
    </row>
    <row r="56" spans="1:12" ht="14.25" customHeight="1" x14ac:dyDescent="0.2">
      <c r="A56" s="381"/>
      <c r="B56" s="385"/>
      <c r="C56" s="384" t="s">
        <v>117</v>
      </c>
      <c r="D56" s="385"/>
      <c r="E56" s="383"/>
      <c r="F56" s="548">
        <v>7088</v>
      </c>
      <c r="G56" s="548">
        <v>5701</v>
      </c>
      <c r="H56" s="548">
        <v>7215</v>
      </c>
      <c r="I56" s="548">
        <v>6694</v>
      </c>
      <c r="J56" s="548">
        <v>7321</v>
      </c>
      <c r="K56" s="549">
        <v>-233</v>
      </c>
      <c r="L56" s="380">
        <v>-3.1826253244092335</v>
      </c>
    </row>
    <row r="57" spans="1:12" ht="18.75" customHeight="1" x14ac:dyDescent="0.2">
      <c r="A57" s="388"/>
      <c r="B57" s="389"/>
      <c r="C57" s="390" t="s">
        <v>353</v>
      </c>
      <c r="D57" s="389"/>
      <c r="E57" s="391"/>
      <c r="F57" s="551">
        <v>4293</v>
      </c>
      <c r="G57" s="552">
        <v>3763</v>
      </c>
      <c r="H57" s="552">
        <v>4625</v>
      </c>
      <c r="I57" s="552">
        <v>4390</v>
      </c>
      <c r="J57" s="552">
        <v>4573</v>
      </c>
      <c r="K57" s="553">
        <f t="shared" ref="K57" si="0">IF(OR(F57=".",J57=".")=TRUE,".",IF(OR(F57="*",J57="*")=TRUE,"*",IF(AND(F57="-",J57="-")=TRUE,"-",IF(AND(ISNUMBER(J57),ISNUMBER(F57))=TRUE,IF(F57-J57=0,0,F57-J57),IF(ISNUMBER(F57)=TRUE,F57,-J57)))))</f>
        <v>-280</v>
      </c>
      <c r="L57" s="392">
        <f t="shared" ref="L57" si="1">IF(K57 =".",".",IF(K57 ="*","*",IF(K57="-","-",IF(K57=0,0,IF(OR(J57="-",J57=".",F57="-",F57=".")=TRUE,"X",IF(J57=0,"0,0",IF(ABS(K57*100/J57)&gt;250,".X",(K57*100/J57))))))))</f>
        <v>-6.1228952547561777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22028</v>
      </c>
      <c r="E11" s="114">
        <v>18139</v>
      </c>
      <c r="F11" s="114">
        <v>28037</v>
      </c>
      <c r="G11" s="114">
        <v>19669</v>
      </c>
      <c r="H11" s="140">
        <v>22631</v>
      </c>
      <c r="I11" s="115">
        <v>-603</v>
      </c>
      <c r="J11" s="116">
        <v>-2.664486765940524</v>
      </c>
    </row>
    <row r="12" spans="1:15" s="110" customFormat="1" ht="24.95" customHeight="1" x14ac:dyDescent="0.2">
      <c r="A12" s="193" t="s">
        <v>132</v>
      </c>
      <c r="B12" s="194" t="s">
        <v>133</v>
      </c>
      <c r="C12" s="113">
        <v>8.7706555293263122</v>
      </c>
      <c r="D12" s="115">
        <v>1932</v>
      </c>
      <c r="E12" s="114">
        <v>965</v>
      </c>
      <c r="F12" s="114">
        <v>2103</v>
      </c>
      <c r="G12" s="114">
        <v>1929</v>
      </c>
      <c r="H12" s="140">
        <v>2267</v>
      </c>
      <c r="I12" s="115">
        <v>-335</v>
      </c>
      <c r="J12" s="116">
        <v>-14.777238641376268</v>
      </c>
    </row>
    <row r="13" spans="1:15" s="110" customFormat="1" ht="24.95" customHeight="1" x14ac:dyDescent="0.2">
      <c r="A13" s="193" t="s">
        <v>134</v>
      </c>
      <c r="B13" s="199" t="s">
        <v>214</v>
      </c>
      <c r="C13" s="113">
        <v>1.0622843653531868</v>
      </c>
      <c r="D13" s="115">
        <v>234</v>
      </c>
      <c r="E13" s="114">
        <v>969</v>
      </c>
      <c r="F13" s="114">
        <v>762</v>
      </c>
      <c r="G13" s="114">
        <v>245</v>
      </c>
      <c r="H13" s="140">
        <v>353</v>
      </c>
      <c r="I13" s="115">
        <v>-119</v>
      </c>
      <c r="J13" s="116">
        <v>-33.711048158640224</v>
      </c>
    </row>
    <row r="14" spans="1:15" s="287" customFormat="1" ht="24.95" customHeight="1" x14ac:dyDescent="0.2">
      <c r="A14" s="193" t="s">
        <v>215</v>
      </c>
      <c r="B14" s="199" t="s">
        <v>137</v>
      </c>
      <c r="C14" s="113">
        <v>10.345923370256038</v>
      </c>
      <c r="D14" s="115">
        <v>2279</v>
      </c>
      <c r="E14" s="114">
        <v>1507</v>
      </c>
      <c r="F14" s="114">
        <v>2823</v>
      </c>
      <c r="G14" s="114">
        <v>2055</v>
      </c>
      <c r="H14" s="140">
        <v>2541</v>
      </c>
      <c r="I14" s="115">
        <v>-262</v>
      </c>
      <c r="J14" s="116">
        <v>-10.310901219992129</v>
      </c>
      <c r="K14" s="110"/>
      <c r="L14" s="110"/>
      <c r="M14" s="110"/>
      <c r="N14" s="110"/>
      <c r="O14" s="110"/>
    </row>
    <row r="15" spans="1:15" s="110" customFormat="1" ht="24.95" customHeight="1" x14ac:dyDescent="0.2">
      <c r="A15" s="193" t="s">
        <v>216</v>
      </c>
      <c r="B15" s="199" t="s">
        <v>217</v>
      </c>
      <c r="C15" s="113">
        <v>4.6894861085890689</v>
      </c>
      <c r="D15" s="115">
        <v>1033</v>
      </c>
      <c r="E15" s="114">
        <v>797</v>
      </c>
      <c r="F15" s="114">
        <v>1140</v>
      </c>
      <c r="G15" s="114">
        <v>834</v>
      </c>
      <c r="H15" s="140">
        <v>933</v>
      </c>
      <c r="I15" s="115">
        <v>100</v>
      </c>
      <c r="J15" s="116">
        <v>10.718113612004288</v>
      </c>
    </row>
    <row r="16" spans="1:15" s="287" customFormat="1" ht="24.95" customHeight="1" x14ac:dyDescent="0.2">
      <c r="A16" s="193" t="s">
        <v>218</v>
      </c>
      <c r="B16" s="199" t="s">
        <v>141</v>
      </c>
      <c r="C16" s="113">
        <v>4.2536771381877614</v>
      </c>
      <c r="D16" s="115">
        <v>937</v>
      </c>
      <c r="E16" s="114">
        <v>504</v>
      </c>
      <c r="F16" s="114">
        <v>1235</v>
      </c>
      <c r="G16" s="114">
        <v>841</v>
      </c>
      <c r="H16" s="140">
        <v>1104</v>
      </c>
      <c r="I16" s="115">
        <v>-167</v>
      </c>
      <c r="J16" s="116">
        <v>-15.126811594202898</v>
      </c>
      <c r="K16" s="110"/>
      <c r="L16" s="110"/>
      <c r="M16" s="110"/>
      <c r="N16" s="110"/>
      <c r="O16" s="110"/>
    </row>
    <row r="17" spans="1:15" s="110" customFormat="1" ht="24.95" customHeight="1" x14ac:dyDescent="0.2">
      <c r="A17" s="193" t="s">
        <v>142</v>
      </c>
      <c r="B17" s="199" t="s">
        <v>220</v>
      </c>
      <c r="C17" s="113">
        <v>1.4027601234792082</v>
      </c>
      <c r="D17" s="115">
        <v>309</v>
      </c>
      <c r="E17" s="114">
        <v>206</v>
      </c>
      <c r="F17" s="114">
        <v>448</v>
      </c>
      <c r="G17" s="114">
        <v>380</v>
      </c>
      <c r="H17" s="140">
        <v>504</v>
      </c>
      <c r="I17" s="115">
        <v>-195</v>
      </c>
      <c r="J17" s="116">
        <v>-38.69047619047619</v>
      </c>
    </row>
    <row r="18" spans="1:15" s="287" customFormat="1" ht="24.95" customHeight="1" x14ac:dyDescent="0.2">
      <c r="A18" s="201" t="s">
        <v>144</v>
      </c>
      <c r="B18" s="202" t="s">
        <v>145</v>
      </c>
      <c r="C18" s="113">
        <v>9.4062102778282188</v>
      </c>
      <c r="D18" s="115">
        <v>2072</v>
      </c>
      <c r="E18" s="114">
        <v>1159</v>
      </c>
      <c r="F18" s="114">
        <v>2362</v>
      </c>
      <c r="G18" s="114">
        <v>1597</v>
      </c>
      <c r="H18" s="140">
        <v>1915</v>
      </c>
      <c r="I18" s="115">
        <v>157</v>
      </c>
      <c r="J18" s="116">
        <v>8.1984334203655358</v>
      </c>
      <c r="K18" s="110"/>
      <c r="L18" s="110"/>
      <c r="M18" s="110"/>
      <c r="N18" s="110"/>
      <c r="O18" s="110"/>
    </row>
    <row r="19" spans="1:15" s="110" customFormat="1" ht="24.95" customHeight="1" x14ac:dyDescent="0.2">
      <c r="A19" s="193" t="s">
        <v>146</v>
      </c>
      <c r="B19" s="199" t="s">
        <v>147</v>
      </c>
      <c r="C19" s="113">
        <v>16.442709279099329</v>
      </c>
      <c r="D19" s="115">
        <v>3622</v>
      </c>
      <c r="E19" s="114">
        <v>3464</v>
      </c>
      <c r="F19" s="114">
        <v>4538</v>
      </c>
      <c r="G19" s="114">
        <v>2713</v>
      </c>
      <c r="H19" s="140">
        <v>3074</v>
      </c>
      <c r="I19" s="115">
        <v>548</v>
      </c>
      <c r="J19" s="116">
        <v>17.82693558880937</v>
      </c>
    </row>
    <row r="20" spans="1:15" s="287" customFormat="1" ht="24.95" customHeight="1" x14ac:dyDescent="0.2">
      <c r="A20" s="193" t="s">
        <v>148</v>
      </c>
      <c r="B20" s="199" t="s">
        <v>149</v>
      </c>
      <c r="C20" s="113">
        <v>5.9333575449428002</v>
      </c>
      <c r="D20" s="115">
        <v>1307</v>
      </c>
      <c r="E20" s="114">
        <v>882</v>
      </c>
      <c r="F20" s="114">
        <v>1337</v>
      </c>
      <c r="G20" s="114">
        <v>1032</v>
      </c>
      <c r="H20" s="140">
        <v>1309</v>
      </c>
      <c r="I20" s="115">
        <v>-2</v>
      </c>
      <c r="J20" s="116">
        <v>-0.15278838808250572</v>
      </c>
      <c r="K20" s="110"/>
      <c r="L20" s="110"/>
      <c r="M20" s="110"/>
      <c r="N20" s="110"/>
      <c r="O20" s="110"/>
    </row>
    <row r="21" spans="1:15" s="110" customFormat="1" ht="24.95" customHeight="1" x14ac:dyDescent="0.2">
      <c r="A21" s="201" t="s">
        <v>150</v>
      </c>
      <c r="B21" s="202" t="s">
        <v>151</v>
      </c>
      <c r="C21" s="113">
        <v>4.494280007263483</v>
      </c>
      <c r="D21" s="115">
        <v>990</v>
      </c>
      <c r="E21" s="114">
        <v>832</v>
      </c>
      <c r="F21" s="114">
        <v>1340</v>
      </c>
      <c r="G21" s="114">
        <v>1191</v>
      </c>
      <c r="H21" s="140">
        <v>1112</v>
      </c>
      <c r="I21" s="115">
        <v>-122</v>
      </c>
      <c r="J21" s="116">
        <v>-10.971223021582734</v>
      </c>
    </row>
    <row r="22" spans="1:15" s="110" customFormat="1" ht="24.95" customHeight="1" x14ac:dyDescent="0.2">
      <c r="A22" s="201" t="s">
        <v>152</v>
      </c>
      <c r="B22" s="199" t="s">
        <v>153</v>
      </c>
      <c r="C22" s="113">
        <v>1.0078082440530234</v>
      </c>
      <c r="D22" s="115">
        <v>222</v>
      </c>
      <c r="E22" s="114">
        <v>130</v>
      </c>
      <c r="F22" s="114">
        <v>329</v>
      </c>
      <c r="G22" s="114">
        <v>161</v>
      </c>
      <c r="H22" s="140">
        <v>260</v>
      </c>
      <c r="I22" s="115">
        <v>-38</v>
      </c>
      <c r="J22" s="116">
        <v>-14.615384615384615</v>
      </c>
    </row>
    <row r="23" spans="1:15" s="110" customFormat="1" ht="24.95" customHeight="1" x14ac:dyDescent="0.2">
      <c r="A23" s="193" t="s">
        <v>154</v>
      </c>
      <c r="B23" s="199" t="s">
        <v>155</v>
      </c>
      <c r="C23" s="113">
        <v>0.86707826402760124</v>
      </c>
      <c r="D23" s="115">
        <v>191</v>
      </c>
      <c r="E23" s="114">
        <v>84</v>
      </c>
      <c r="F23" s="114">
        <v>222</v>
      </c>
      <c r="G23" s="114">
        <v>89</v>
      </c>
      <c r="H23" s="140">
        <v>200</v>
      </c>
      <c r="I23" s="115">
        <v>-9</v>
      </c>
      <c r="J23" s="116">
        <v>-4.5</v>
      </c>
    </row>
    <row r="24" spans="1:15" s="110" customFormat="1" ht="24.95" customHeight="1" x14ac:dyDescent="0.2">
      <c r="A24" s="193" t="s">
        <v>156</v>
      </c>
      <c r="B24" s="199" t="s">
        <v>221</v>
      </c>
      <c r="C24" s="113">
        <v>4.2082803704376248</v>
      </c>
      <c r="D24" s="115">
        <v>927</v>
      </c>
      <c r="E24" s="114">
        <v>589</v>
      </c>
      <c r="F24" s="114">
        <v>1254</v>
      </c>
      <c r="G24" s="114">
        <v>893</v>
      </c>
      <c r="H24" s="140">
        <v>1023</v>
      </c>
      <c r="I24" s="115">
        <v>-96</v>
      </c>
      <c r="J24" s="116">
        <v>-9.3841642228739008</v>
      </c>
    </row>
    <row r="25" spans="1:15" s="110" customFormat="1" ht="24.95" customHeight="1" x14ac:dyDescent="0.2">
      <c r="A25" s="193" t="s">
        <v>222</v>
      </c>
      <c r="B25" s="204" t="s">
        <v>159</v>
      </c>
      <c r="C25" s="113">
        <v>6.4644997276193932</v>
      </c>
      <c r="D25" s="115">
        <v>1424</v>
      </c>
      <c r="E25" s="114">
        <v>1233</v>
      </c>
      <c r="F25" s="114">
        <v>1552</v>
      </c>
      <c r="G25" s="114">
        <v>1488</v>
      </c>
      <c r="H25" s="140">
        <v>1558</v>
      </c>
      <c r="I25" s="115">
        <v>-134</v>
      </c>
      <c r="J25" s="116">
        <v>-8.6007702182284973</v>
      </c>
    </row>
    <row r="26" spans="1:15" s="110" customFormat="1" ht="24.95" customHeight="1" x14ac:dyDescent="0.2">
      <c r="A26" s="201">
        <v>782.78300000000002</v>
      </c>
      <c r="B26" s="203" t="s">
        <v>160</v>
      </c>
      <c r="C26" s="113">
        <v>9.2654802978027959</v>
      </c>
      <c r="D26" s="115">
        <v>2041</v>
      </c>
      <c r="E26" s="114">
        <v>1989</v>
      </c>
      <c r="F26" s="114">
        <v>2560</v>
      </c>
      <c r="G26" s="114">
        <v>2299</v>
      </c>
      <c r="H26" s="140">
        <v>2636</v>
      </c>
      <c r="I26" s="115">
        <v>-595</v>
      </c>
      <c r="J26" s="116">
        <v>-22.572078907435507</v>
      </c>
    </row>
    <row r="27" spans="1:15" s="110" customFormat="1" ht="24.95" customHeight="1" x14ac:dyDescent="0.2">
      <c r="A27" s="193" t="s">
        <v>161</v>
      </c>
      <c r="B27" s="199" t="s">
        <v>162</v>
      </c>
      <c r="C27" s="113">
        <v>1.4708552751044126</v>
      </c>
      <c r="D27" s="115">
        <v>324</v>
      </c>
      <c r="E27" s="114">
        <v>287</v>
      </c>
      <c r="F27" s="114">
        <v>607</v>
      </c>
      <c r="G27" s="114">
        <v>375</v>
      </c>
      <c r="H27" s="140">
        <v>448</v>
      </c>
      <c r="I27" s="115">
        <v>-124</v>
      </c>
      <c r="J27" s="116">
        <v>-27.678571428571427</v>
      </c>
    </row>
    <row r="28" spans="1:15" s="110" customFormat="1" ht="24.95" customHeight="1" x14ac:dyDescent="0.2">
      <c r="A28" s="193" t="s">
        <v>163</v>
      </c>
      <c r="B28" s="199" t="s">
        <v>164</v>
      </c>
      <c r="C28" s="113">
        <v>2.5512983475576538</v>
      </c>
      <c r="D28" s="115">
        <v>562</v>
      </c>
      <c r="E28" s="114">
        <v>390</v>
      </c>
      <c r="F28" s="114">
        <v>883</v>
      </c>
      <c r="G28" s="114">
        <v>374</v>
      </c>
      <c r="H28" s="140">
        <v>479</v>
      </c>
      <c r="I28" s="115">
        <v>83</v>
      </c>
      <c r="J28" s="116">
        <v>17.32776617954071</v>
      </c>
    </row>
    <row r="29" spans="1:15" s="110" customFormat="1" ht="24.95" customHeight="1" x14ac:dyDescent="0.2">
      <c r="A29" s="193">
        <v>86</v>
      </c>
      <c r="B29" s="199" t="s">
        <v>165</v>
      </c>
      <c r="C29" s="113">
        <v>5.5565643726166698</v>
      </c>
      <c r="D29" s="115">
        <v>1224</v>
      </c>
      <c r="E29" s="114">
        <v>1054</v>
      </c>
      <c r="F29" s="114">
        <v>1562</v>
      </c>
      <c r="G29" s="114">
        <v>1155</v>
      </c>
      <c r="H29" s="140">
        <v>1057</v>
      </c>
      <c r="I29" s="115">
        <v>167</v>
      </c>
      <c r="J29" s="116">
        <v>15.799432355723747</v>
      </c>
    </row>
    <row r="30" spans="1:15" s="110" customFormat="1" ht="24.95" customHeight="1" x14ac:dyDescent="0.2">
      <c r="A30" s="193">
        <v>87.88</v>
      </c>
      <c r="B30" s="204" t="s">
        <v>166</v>
      </c>
      <c r="C30" s="113">
        <v>7.7446885781732338</v>
      </c>
      <c r="D30" s="115">
        <v>1706</v>
      </c>
      <c r="E30" s="114">
        <v>1931</v>
      </c>
      <c r="F30" s="114">
        <v>2858</v>
      </c>
      <c r="G30" s="114">
        <v>1437</v>
      </c>
      <c r="H30" s="140">
        <v>1594</v>
      </c>
      <c r="I30" s="115">
        <v>112</v>
      </c>
      <c r="J30" s="116">
        <v>7.0263488080301126</v>
      </c>
    </row>
    <row r="31" spans="1:15" s="110" customFormat="1" ht="24.95" customHeight="1" x14ac:dyDescent="0.2">
      <c r="A31" s="193" t="s">
        <v>167</v>
      </c>
      <c r="B31" s="199" t="s">
        <v>168</v>
      </c>
      <c r="C31" s="113">
        <v>4.4034864717632107</v>
      </c>
      <c r="D31" s="115">
        <v>970</v>
      </c>
      <c r="E31" s="114">
        <v>674</v>
      </c>
      <c r="F31" s="114">
        <v>944</v>
      </c>
      <c r="G31" s="114">
        <v>636</v>
      </c>
      <c r="H31" s="140">
        <v>805</v>
      </c>
      <c r="I31" s="115">
        <v>165</v>
      </c>
      <c r="J31" s="116">
        <v>20.496894409937887</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8.7706555293263122</v>
      </c>
      <c r="D34" s="115">
        <v>1932</v>
      </c>
      <c r="E34" s="114">
        <v>965</v>
      </c>
      <c r="F34" s="114">
        <v>2103</v>
      </c>
      <c r="G34" s="114">
        <v>1929</v>
      </c>
      <c r="H34" s="140">
        <v>2267</v>
      </c>
      <c r="I34" s="115">
        <v>-335</v>
      </c>
      <c r="J34" s="116">
        <v>-14.777238641376268</v>
      </c>
    </row>
    <row r="35" spans="1:10" s="110" customFormat="1" ht="24.95" customHeight="1" x14ac:dyDescent="0.2">
      <c r="A35" s="292" t="s">
        <v>171</v>
      </c>
      <c r="B35" s="293" t="s">
        <v>172</v>
      </c>
      <c r="C35" s="113">
        <v>20.814418013437443</v>
      </c>
      <c r="D35" s="115">
        <v>4585</v>
      </c>
      <c r="E35" s="114">
        <v>3635</v>
      </c>
      <c r="F35" s="114">
        <v>5947</v>
      </c>
      <c r="G35" s="114">
        <v>3897</v>
      </c>
      <c r="H35" s="140">
        <v>4809</v>
      </c>
      <c r="I35" s="115">
        <v>-224</v>
      </c>
      <c r="J35" s="116">
        <v>-4.6579330422125178</v>
      </c>
    </row>
    <row r="36" spans="1:10" s="110" customFormat="1" ht="24.95" customHeight="1" x14ac:dyDescent="0.2">
      <c r="A36" s="294" t="s">
        <v>173</v>
      </c>
      <c r="B36" s="295" t="s">
        <v>174</v>
      </c>
      <c r="C36" s="125">
        <v>70.410386780461238</v>
      </c>
      <c r="D36" s="143">
        <v>15510</v>
      </c>
      <c r="E36" s="144">
        <v>13539</v>
      </c>
      <c r="F36" s="144">
        <v>19986</v>
      </c>
      <c r="G36" s="144">
        <v>13843</v>
      </c>
      <c r="H36" s="145">
        <v>15555</v>
      </c>
      <c r="I36" s="143">
        <v>-45</v>
      </c>
      <c r="J36" s="146">
        <v>-0.28929604628736738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22028</v>
      </c>
      <c r="F11" s="264">
        <v>18139</v>
      </c>
      <c r="G11" s="264">
        <v>28037</v>
      </c>
      <c r="H11" s="264">
        <v>19669</v>
      </c>
      <c r="I11" s="265">
        <v>22631</v>
      </c>
      <c r="J11" s="263">
        <v>-603</v>
      </c>
      <c r="K11" s="266">
        <v>-2.664486765940524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36.244779371708738</v>
      </c>
      <c r="E13" s="115">
        <v>7984</v>
      </c>
      <c r="F13" s="114">
        <v>7467</v>
      </c>
      <c r="G13" s="114">
        <v>9539</v>
      </c>
      <c r="H13" s="114">
        <v>8012</v>
      </c>
      <c r="I13" s="140">
        <v>8692</v>
      </c>
      <c r="J13" s="115">
        <v>-708</v>
      </c>
      <c r="K13" s="116">
        <v>-8.1454210768522781</v>
      </c>
    </row>
    <row r="14" spans="1:15" ht="15.95" customHeight="1" x14ac:dyDescent="0.2">
      <c r="A14" s="306" t="s">
        <v>230</v>
      </c>
      <c r="B14" s="307"/>
      <c r="C14" s="308"/>
      <c r="D14" s="113">
        <v>50.167968040675504</v>
      </c>
      <c r="E14" s="115">
        <v>11051</v>
      </c>
      <c r="F14" s="114">
        <v>8310</v>
      </c>
      <c r="G14" s="114">
        <v>15195</v>
      </c>
      <c r="H14" s="114">
        <v>9194</v>
      </c>
      <c r="I14" s="140">
        <v>10880</v>
      </c>
      <c r="J14" s="115">
        <v>171</v>
      </c>
      <c r="K14" s="116">
        <v>1.5716911764705883</v>
      </c>
    </row>
    <row r="15" spans="1:15" ht="15.95" customHeight="1" x14ac:dyDescent="0.2">
      <c r="A15" s="306" t="s">
        <v>231</v>
      </c>
      <c r="B15" s="307"/>
      <c r="C15" s="308"/>
      <c r="D15" s="113">
        <v>6.1966587978935896</v>
      </c>
      <c r="E15" s="115">
        <v>1365</v>
      </c>
      <c r="F15" s="114">
        <v>1158</v>
      </c>
      <c r="G15" s="114">
        <v>1538</v>
      </c>
      <c r="H15" s="114">
        <v>1158</v>
      </c>
      <c r="I15" s="140">
        <v>1482</v>
      </c>
      <c r="J15" s="115">
        <v>-117</v>
      </c>
      <c r="K15" s="116">
        <v>-7.8947368421052628</v>
      </c>
    </row>
    <row r="16" spans="1:15" ht="15.95" customHeight="1" x14ac:dyDescent="0.2">
      <c r="A16" s="306" t="s">
        <v>232</v>
      </c>
      <c r="B16" s="307"/>
      <c r="C16" s="308"/>
      <c r="D16" s="113">
        <v>7.2362447793717086</v>
      </c>
      <c r="E16" s="115">
        <v>1594</v>
      </c>
      <c r="F16" s="114">
        <v>1164</v>
      </c>
      <c r="G16" s="114">
        <v>1584</v>
      </c>
      <c r="H16" s="114">
        <v>1281</v>
      </c>
      <c r="I16" s="140">
        <v>1539</v>
      </c>
      <c r="J16" s="115">
        <v>55</v>
      </c>
      <c r="K16" s="116">
        <v>3.5737491877842755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5.3431995641910293</v>
      </c>
      <c r="E18" s="115">
        <v>1177</v>
      </c>
      <c r="F18" s="114">
        <v>809</v>
      </c>
      <c r="G18" s="114">
        <v>1520</v>
      </c>
      <c r="H18" s="114">
        <v>1400</v>
      </c>
      <c r="I18" s="140">
        <v>1426</v>
      </c>
      <c r="J18" s="115">
        <v>-249</v>
      </c>
      <c r="K18" s="116">
        <v>-17.461430575035063</v>
      </c>
    </row>
    <row r="19" spans="1:11" ht="14.1" customHeight="1" x14ac:dyDescent="0.2">
      <c r="A19" s="306" t="s">
        <v>235</v>
      </c>
      <c r="B19" s="307" t="s">
        <v>236</v>
      </c>
      <c r="C19" s="308"/>
      <c r="D19" s="113">
        <v>5.0980570183402945</v>
      </c>
      <c r="E19" s="115">
        <v>1123</v>
      </c>
      <c r="F19" s="114">
        <v>742</v>
      </c>
      <c r="G19" s="114">
        <v>1436</v>
      </c>
      <c r="H19" s="114">
        <v>1319</v>
      </c>
      <c r="I19" s="140">
        <v>1340</v>
      </c>
      <c r="J19" s="115">
        <v>-217</v>
      </c>
      <c r="K19" s="116">
        <v>-16.194029850746269</v>
      </c>
    </row>
    <row r="20" spans="1:11" ht="14.1" customHeight="1" x14ac:dyDescent="0.2">
      <c r="A20" s="306">
        <v>12</v>
      </c>
      <c r="B20" s="307" t="s">
        <v>237</v>
      </c>
      <c r="C20" s="308"/>
      <c r="D20" s="113">
        <v>5.9378972217178134</v>
      </c>
      <c r="E20" s="115">
        <v>1308</v>
      </c>
      <c r="F20" s="114">
        <v>488</v>
      </c>
      <c r="G20" s="114">
        <v>1118</v>
      </c>
      <c r="H20" s="114">
        <v>990</v>
      </c>
      <c r="I20" s="140">
        <v>1459</v>
      </c>
      <c r="J20" s="115">
        <v>-151</v>
      </c>
      <c r="K20" s="116">
        <v>-10.349554489376285</v>
      </c>
    </row>
    <row r="21" spans="1:11" ht="14.1" customHeight="1" x14ac:dyDescent="0.2">
      <c r="A21" s="306">
        <v>21</v>
      </c>
      <c r="B21" s="307" t="s">
        <v>238</v>
      </c>
      <c r="C21" s="308"/>
      <c r="D21" s="113">
        <v>0.70364990012711093</v>
      </c>
      <c r="E21" s="115">
        <v>155</v>
      </c>
      <c r="F21" s="114">
        <v>169</v>
      </c>
      <c r="G21" s="114">
        <v>169</v>
      </c>
      <c r="H21" s="114">
        <v>152</v>
      </c>
      <c r="I21" s="140">
        <v>181</v>
      </c>
      <c r="J21" s="115">
        <v>-26</v>
      </c>
      <c r="K21" s="116">
        <v>-14.3646408839779</v>
      </c>
    </row>
    <row r="22" spans="1:11" ht="14.1" customHeight="1" x14ac:dyDescent="0.2">
      <c r="A22" s="306">
        <v>22</v>
      </c>
      <c r="B22" s="307" t="s">
        <v>239</v>
      </c>
      <c r="C22" s="308"/>
      <c r="D22" s="113">
        <v>0.8126021427274378</v>
      </c>
      <c r="E22" s="115">
        <v>179</v>
      </c>
      <c r="F22" s="114">
        <v>156</v>
      </c>
      <c r="G22" s="114">
        <v>388</v>
      </c>
      <c r="H22" s="114">
        <v>204</v>
      </c>
      <c r="I22" s="140">
        <v>315</v>
      </c>
      <c r="J22" s="115">
        <v>-136</v>
      </c>
      <c r="K22" s="116">
        <v>-43.174603174603178</v>
      </c>
    </row>
    <row r="23" spans="1:11" ht="14.1" customHeight="1" x14ac:dyDescent="0.2">
      <c r="A23" s="306">
        <v>23</v>
      </c>
      <c r="B23" s="307" t="s">
        <v>240</v>
      </c>
      <c r="C23" s="308"/>
      <c r="D23" s="113">
        <v>0.56745959687670233</v>
      </c>
      <c r="E23" s="115">
        <v>125</v>
      </c>
      <c r="F23" s="114">
        <v>69</v>
      </c>
      <c r="G23" s="114">
        <v>148</v>
      </c>
      <c r="H23" s="114">
        <v>87</v>
      </c>
      <c r="I23" s="140">
        <v>100</v>
      </c>
      <c r="J23" s="115">
        <v>25</v>
      </c>
      <c r="K23" s="116">
        <v>25</v>
      </c>
    </row>
    <row r="24" spans="1:11" ht="14.1" customHeight="1" x14ac:dyDescent="0.2">
      <c r="A24" s="306">
        <v>24</v>
      </c>
      <c r="B24" s="307" t="s">
        <v>241</v>
      </c>
      <c r="C24" s="308"/>
      <c r="D24" s="113">
        <v>2.3061558017069186</v>
      </c>
      <c r="E24" s="115">
        <v>508</v>
      </c>
      <c r="F24" s="114">
        <v>350</v>
      </c>
      <c r="G24" s="114">
        <v>733</v>
      </c>
      <c r="H24" s="114">
        <v>448</v>
      </c>
      <c r="I24" s="140">
        <v>587</v>
      </c>
      <c r="J24" s="115">
        <v>-79</v>
      </c>
      <c r="K24" s="116">
        <v>-13.458262350936968</v>
      </c>
    </row>
    <row r="25" spans="1:11" ht="14.1" customHeight="1" x14ac:dyDescent="0.2">
      <c r="A25" s="306">
        <v>25</v>
      </c>
      <c r="B25" s="307" t="s">
        <v>242</v>
      </c>
      <c r="C25" s="308"/>
      <c r="D25" s="113">
        <v>4.0266932994370803</v>
      </c>
      <c r="E25" s="115">
        <v>887</v>
      </c>
      <c r="F25" s="114">
        <v>782</v>
      </c>
      <c r="G25" s="114">
        <v>1243</v>
      </c>
      <c r="H25" s="114">
        <v>717</v>
      </c>
      <c r="I25" s="140">
        <v>861</v>
      </c>
      <c r="J25" s="115">
        <v>26</v>
      </c>
      <c r="K25" s="116">
        <v>3.0197444831591174</v>
      </c>
    </row>
    <row r="26" spans="1:11" ht="14.1" customHeight="1" x14ac:dyDescent="0.2">
      <c r="A26" s="306">
        <v>26</v>
      </c>
      <c r="B26" s="307" t="s">
        <v>243</v>
      </c>
      <c r="C26" s="308"/>
      <c r="D26" s="113">
        <v>2.8282186308334847</v>
      </c>
      <c r="E26" s="115">
        <v>623</v>
      </c>
      <c r="F26" s="114">
        <v>606</v>
      </c>
      <c r="G26" s="114">
        <v>1047</v>
      </c>
      <c r="H26" s="114">
        <v>447</v>
      </c>
      <c r="I26" s="140">
        <v>601</v>
      </c>
      <c r="J26" s="115">
        <v>22</v>
      </c>
      <c r="K26" s="116">
        <v>3.6605657237936771</v>
      </c>
    </row>
    <row r="27" spans="1:11" ht="14.1" customHeight="1" x14ac:dyDescent="0.2">
      <c r="A27" s="306">
        <v>27</v>
      </c>
      <c r="B27" s="307" t="s">
        <v>244</v>
      </c>
      <c r="C27" s="308"/>
      <c r="D27" s="113">
        <v>0.82168149627746501</v>
      </c>
      <c r="E27" s="115">
        <v>181</v>
      </c>
      <c r="F27" s="114">
        <v>142</v>
      </c>
      <c r="G27" s="114">
        <v>280</v>
      </c>
      <c r="H27" s="114">
        <v>170</v>
      </c>
      <c r="I27" s="140">
        <v>219</v>
      </c>
      <c r="J27" s="115">
        <v>-38</v>
      </c>
      <c r="K27" s="116">
        <v>-17.351598173515981</v>
      </c>
    </row>
    <row r="28" spans="1:11" ht="14.1" customHeight="1" x14ac:dyDescent="0.2">
      <c r="A28" s="306">
        <v>28</v>
      </c>
      <c r="B28" s="307" t="s">
        <v>245</v>
      </c>
      <c r="C28" s="308"/>
      <c r="D28" s="113">
        <v>0.37225349555111675</v>
      </c>
      <c r="E28" s="115">
        <v>82</v>
      </c>
      <c r="F28" s="114">
        <v>102</v>
      </c>
      <c r="G28" s="114">
        <v>103</v>
      </c>
      <c r="H28" s="114">
        <v>70</v>
      </c>
      <c r="I28" s="140">
        <v>46</v>
      </c>
      <c r="J28" s="115">
        <v>36</v>
      </c>
      <c r="K28" s="116">
        <v>78.260869565217391</v>
      </c>
    </row>
    <row r="29" spans="1:11" ht="14.1" customHeight="1" x14ac:dyDescent="0.2">
      <c r="A29" s="306">
        <v>29</v>
      </c>
      <c r="B29" s="307" t="s">
        <v>246</v>
      </c>
      <c r="C29" s="308"/>
      <c r="D29" s="113">
        <v>4.4443435627383332</v>
      </c>
      <c r="E29" s="115">
        <v>979</v>
      </c>
      <c r="F29" s="114">
        <v>858</v>
      </c>
      <c r="G29" s="114">
        <v>1239</v>
      </c>
      <c r="H29" s="114">
        <v>915</v>
      </c>
      <c r="I29" s="140">
        <v>875</v>
      </c>
      <c r="J29" s="115">
        <v>104</v>
      </c>
      <c r="K29" s="116">
        <v>11.885714285714286</v>
      </c>
    </row>
    <row r="30" spans="1:11" ht="14.1" customHeight="1" x14ac:dyDescent="0.2">
      <c r="A30" s="306" t="s">
        <v>247</v>
      </c>
      <c r="B30" s="307" t="s">
        <v>248</v>
      </c>
      <c r="C30" s="308"/>
      <c r="D30" s="113">
        <v>2.9644089340838931</v>
      </c>
      <c r="E30" s="115">
        <v>653</v>
      </c>
      <c r="F30" s="114">
        <v>505</v>
      </c>
      <c r="G30" s="114">
        <v>727</v>
      </c>
      <c r="H30" s="114">
        <v>547</v>
      </c>
      <c r="I30" s="140">
        <v>535</v>
      </c>
      <c r="J30" s="115">
        <v>118</v>
      </c>
      <c r="K30" s="116">
        <v>22.056074766355142</v>
      </c>
    </row>
    <row r="31" spans="1:11" ht="14.1" customHeight="1" x14ac:dyDescent="0.2">
      <c r="A31" s="306" t="s">
        <v>249</v>
      </c>
      <c r="B31" s="307" t="s">
        <v>250</v>
      </c>
      <c r="C31" s="308"/>
      <c r="D31" s="113">
        <v>1.4436172144543309</v>
      </c>
      <c r="E31" s="115">
        <v>318</v>
      </c>
      <c r="F31" s="114">
        <v>345</v>
      </c>
      <c r="G31" s="114">
        <v>502</v>
      </c>
      <c r="H31" s="114">
        <v>364</v>
      </c>
      <c r="I31" s="140" t="s">
        <v>514</v>
      </c>
      <c r="J31" s="115" t="s">
        <v>514</v>
      </c>
      <c r="K31" s="116" t="s">
        <v>514</v>
      </c>
    </row>
    <row r="32" spans="1:11" ht="14.1" customHeight="1" x14ac:dyDescent="0.2">
      <c r="A32" s="306">
        <v>31</v>
      </c>
      <c r="B32" s="307" t="s">
        <v>251</v>
      </c>
      <c r="C32" s="308"/>
      <c r="D32" s="113">
        <v>0.46304703105138917</v>
      </c>
      <c r="E32" s="115">
        <v>102</v>
      </c>
      <c r="F32" s="114">
        <v>69</v>
      </c>
      <c r="G32" s="114">
        <v>121</v>
      </c>
      <c r="H32" s="114">
        <v>104</v>
      </c>
      <c r="I32" s="140">
        <v>117</v>
      </c>
      <c r="J32" s="115">
        <v>-15</v>
      </c>
      <c r="K32" s="116">
        <v>-12.820512820512821</v>
      </c>
    </row>
    <row r="33" spans="1:11" ht="14.1" customHeight="1" x14ac:dyDescent="0.2">
      <c r="A33" s="306">
        <v>32</v>
      </c>
      <c r="B33" s="307" t="s">
        <v>252</v>
      </c>
      <c r="C33" s="308"/>
      <c r="D33" s="113">
        <v>4.8120573815144363</v>
      </c>
      <c r="E33" s="115">
        <v>1060</v>
      </c>
      <c r="F33" s="114">
        <v>641</v>
      </c>
      <c r="G33" s="114">
        <v>1193</v>
      </c>
      <c r="H33" s="114">
        <v>1008</v>
      </c>
      <c r="I33" s="140">
        <v>954</v>
      </c>
      <c r="J33" s="115">
        <v>106</v>
      </c>
      <c r="K33" s="116">
        <v>11.111111111111111</v>
      </c>
    </row>
    <row r="34" spans="1:11" ht="14.1" customHeight="1" x14ac:dyDescent="0.2">
      <c r="A34" s="306">
        <v>33</v>
      </c>
      <c r="B34" s="307" t="s">
        <v>253</v>
      </c>
      <c r="C34" s="308"/>
      <c r="D34" s="113">
        <v>1.3165062647539496</v>
      </c>
      <c r="E34" s="115">
        <v>290</v>
      </c>
      <c r="F34" s="114">
        <v>177</v>
      </c>
      <c r="G34" s="114">
        <v>381</v>
      </c>
      <c r="H34" s="114">
        <v>212</v>
      </c>
      <c r="I34" s="140">
        <v>318</v>
      </c>
      <c r="J34" s="115">
        <v>-28</v>
      </c>
      <c r="K34" s="116">
        <v>-8.8050314465408803</v>
      </c>
    </row>
    <row r="35" spans="1:11" ht="14.1" customHeight="1" x14ac:dyDescent="0.2">
      <c r="A35" s="306">
        <v>34</v>
      </c>
      <c r="B35" s="307" t="s">
        <v>254</v>
      </c>
      <c r="C35" s="308"/>
      <c r="D35" s="113">
        <v>1.8067913564554203</v>
      </c>
      <c r="E35" s="115">
        <v>398</v>
      </c>
      <c r="F35" s="114">
        <v>230</v>
      </c>
      <c r="G35" s="114">
        <v>459</v>
      </c>
      <c r="H35" s="114">
        <v>291</v>
      </c>
      <c r="I35" s="140">
        <v>379</v>
      </c>
      <c r="J35" s="115">
        <v>19</v>
      </c>
      <c r="K35" s="116">
        <v>5.0131926121372032</v>
      </c>
    </row>
    <row r="36" spans="1:11" ht="14.1" customHeight="1" x14ac:dyDescent="0.2">
      <c r="A36" s="306">
        <v>41</v>
      </c>
      <c r="B36" s="307" t="s">
        <v>255</v>
      </c>
      <c r="C36" s="308"/>
      <c r="D36" s="113">
        <v>0.37225349555111675</v>
      </c>
      <c r="E36" s="115">
        <v>82</v>
      </c>
      <c r="F36" s="114">
        <v>79</v>
      </c>
      <c r="G36" s="114">
        <v>127</v>
      </c>
      <c r="H36" s="114">
        <v>68</v>
      </c>
      <c r="I36" s="140">
        <v>99</v>
      </c>
      <c r="J36" s="115">
        <v>-17</v>
      </c>
      <c r="K36" s="116">
        <v>-17.171717171717173</v>
      </c>
    </row>
    <row r="37" spans="1:11" ht="14.1" customHeight="1" x14ac:dyDescent="0.2">
      <c r="A37" s="306">
        <v>42</v>
      </c>
      <c r="B37" s="307" t="s">
        <v>256</v>
      </c>
      <c r="C37" s="308"/>
      <c r="D37" s="113">
        <v>8.1714181950245143E-2</v>
      </c>
      <c r="E37" s="115">
        <v>18</v>
      </c>
      <c r="F37" s="114" t="s">
        <v>514</v>
      </c>
      <c r="G37" s="114">
        <v>81</v>
      </c>
      <c r="H37" s="114">
        <v>18</v>
      </c>
      <c r="I37" s="140">
        <v>35</v>
      </c>
      <c r="J37" s="115">
        <v>-17</v>
      </c>
      <c r="K37" s="116">
        <v>-48.571428571428569</v>
      </c>
    </row>
    <row r="38" spans="1:11" ht="14.1" customHeight="1" x14ac:dyDescent="0.2">
      <c r="A38" s="306">
        <v>43</v>
      </c>
      <c r="B38" s="307" t="s">
        <v>257</v>
      </c>
      <c r="C38" s="308"/>
      <c r="D38" s="113">
        <v>0.81714181950245146</v>
      </c>
      <c r="E38" s="115">
        <v>180</v>
      </c>
      <c r="F38" s="114">
        <v>115</v>
      </c>
      <c r="G38" s="114">
        <v>331</v>
      </c>
      <c r="H38" s="114">
        <v>263</v>
      </c>
      <c r="I38" s="140">
        <v>261</v>
      </c>
      <c r="J38" s="115">
        <v>-81</v>
      </c>
      <c r="K38" s="116">
        <v>-31.03448275862069</v>
      </c>
    </row>
    <row r="39" spans="1:11" ht="14.1" customHeight="1" x14ac:dyDescent="0.2">
      <c r="A39" s="306">
        <v>51</v>
      </c>
      <c r="B39" s="307" t="s">
        <v>258</v>
      </c>
      <c r="C39" s="308"/>
      <c r="D39" s="113">
        <v>11.163065189758489</v>
      </c>
      <c r="E39" s="115">
        <v>2459</v>
      </c>
      <c r="F39" s="114">
        <v>3138</v>
      </c>
      <c r="G39" s="114">
        <v>3102</v>
      </c>
      <c r="H39" s="114">
        <v>2666</v>
      </c>
      <c r="I39" s="140">
        <v>2714</v>
      </c>
      <c r="J39" s="115">
        <v>-255</v>
      </c>
      <c r="K39" s="116">
        <v>-9.3957258658806193</v>
      </c>
    </row>
    <row r="40" spans="1:11" ht="14.1" customHeight="1" x14ac:dyDescent="0.2">
      <c r="A40" s="306" t="s">
        <v>259</v>
      </c>
      <c r="B40" s="307" t="s">
        <v>260</v>
      </c>
      <c r="C40" s="308"/>
      <c r="D40" s="113">
        <v>10.087161794080261</v>
      </c>
      <c r="E40" s="115">
        <v>2222</v>
      </c>
      <c r="F40" s="114">
        <v>3061</v>
      </c>
      <c r="G40" s="114">
        <v>2914</v>
      </c>
      <c r="H40" s="114">
        <v>2512</v>
      </c>
      <c r="I40" s="140">
        <v>2446</v>
      </c>
      <c r="J40" s="115">
        <v>-224</v>
      </c>
      <c r="K40" s="116">
        <v>-9.1578086672117749</v>
      </c>
    </row>
    <row r="41" spans="1:11" ht="14.1" customHeight="1" x14ac:dyDescent="0.2">
      <c r="A41" s="306"/>
      <c r="B41" s="307" t="s">
        <v>261</v>
      </c>
      <c r="C41" s="308"/>
      <c r="D41" s="113">
        <v>9.465226075903395</v>
      </c>
      <c r="E41" s="115">
        <v>2085</v>
      </c>
      <c r="F41" s="114">
        <v>2843</v>
      </c>
      <c r="G41" s="114">
        <v>2628</v>
      </c>
      <c r="H41" s="114">
        <v>2217</v>
      </c>
      <c r="I41" s="140">
        <v>2282</v>
      </c>
      <c r="J41" s="115">
        <v>-197</v>
      </c>
      <c r="K41" s="116">
        <v>-8.6327782646801055</v>
      </c>
    </row>
    <row r="42" spans="1:11" ht="14.1" customHeight="1" x14ac:dyDescent="0.2">
      <c r="A42" s="306">
        <v>52</v>
      </c>
      <c r="B42" s="307" t="s">
        <v>262</v>
      </c>
      <c r="C42" s="308"/>
      <c r="D42" s="113">
        <v>4.9164699473397491</v>
      </c>
      <c r="E42" s="115">
        <v>1083</v>
      </c>
      <c r="F42" s="114">
        <v>741</v>
      </c>
      <c r="G42" s="114">
        <v>987</v>
      </c>
      <c r="H42" s="114">
        <v>908</v>
      </c>
      <c r="I42" s="140">
        <v>1190</v>
      </c>
      <c r="J42" s="115">
        <v>-107</v>
      </c>
      <c r="K42" s="116">
        <v>-8.9915966386554622</v>
      </c>
    </row>
    <row r="43" spans="1:11" ht="14.1" customHeight="1" x14ac:dyDescent="0.2">
      <c r="A43" s="306" t="s">
        <v>263</v>
      </c>
      <c r="B43" s="307" t="s">
        <v>264</v>
      </c>
      <c r="C43" s="308"/>
      <c r="D43" s="113">
        <v>3.9449791174868349</v>
      </c>
      <c r="E43" s="115">
        <v>869</v>
      </c>
      <c r="F43" s="114">
        <v>587</v>
      </c>
      <c r="G43" s="114">
        <v>797</v>
      </c>
      <c r="H43" s="114">
        <v>703</v>
      </c>
      <c r="I43" s="140">
        <v>968</v>
      </c>
      <c r="J43" s="115">
        <v>-99</v>
      </c>
      <c r="K43" s="116">
        <v>-10.227272727272727</v>
      </c>
    </row>
    <row r="44" spans="1:11" ht="14.1" customHeight="1" x14ac:dyDescent="0.2">
      <c r="A44" s="306">
        <v>53</v>
      </c>
      <c r="B44" s="307" t="s">
        <v>265</v>
      </c>
      <c r="C44" s="308"/>
      <c r="D44" s="113">
        <v>0.89431632467768296</v>
      </c>
      <c r="E44" s="115">
        <v>197</v>
      </c>
      <c r="F44" s="114">
        <v>152</v>
      </c>
      <c r="G44" s="114">
        <v>218</v>
      </c>
      <c r="H44" s="114">
        <v>244</v>
      </c>
      <c r="I44" s="140">
        <v>204</v>
      </c>
      <c r="J44" s="115">
        <v>-7</v>
      </c>
      <c r="K44" s="116">
        <v>-3.4313725490196076</v>
      </c>
    </row>
    <row r="45" spans="1:11" ht="14.1" customHeight="1" x14ac:dyDescent="0.2">
      <c r="A45" s="306" t="s">
        <v>266</v>
      </c>
      <c r="B45" s="307" t="s">
        <v>267</v>
      </c>
      <c r="C45" s="308"/>
      <c r="D45" s="113">
        <v>0.86707826402760124</v>
      </c>
      <c r="E45" s="115">
        <v>191</v>
      </c>
      <c r="F45" s="114">
        <v>147</v>
      </c>
      <c r="G45" s="114">
        <v>205</v>
      </c>
      <c r="H45" s="114">
        <v>226</v>
      </c>
      <c r="I45" s="140">
        <v>187</v>
      </c>
      <c r="J45" s="115">
        <v>4</v>
      </c>
      <c r="K45" s="116">
        <v>2.1390374331550803</v>
      </c>
    </row>
    <row r="46" spans="1:11" ht="14.1" customHeight="1" x14ac:dyDescent="0.2">
      <c r="A46" s="306">
        <v>54</v>
      </c>
      <c r="B46" s="307" t="s">
        <v>268</v>
      </c>
      <c r="C46" s="308"/>
      <c r="D46" s="113">
        <v>3.5091701470855274</v>
      </c>
      <c r="E46" s="115">
        <v>773</v>
      </c>
      <c r="F46" s="114">
        <v>614</v>
      </c>
      <c r="G46" s="114">
        <v>865</v>
      </c>
      <c r="H46" s="114">
        <v>669</v>
      </c>
      <c r="I46" s="140">
        <v>880</v>
      </c>
      <c r="J46" s="115">
        <v>-107</v>
      </c>
      <c r="K46" s="116">
        <v>-12.159090909090908</v>
      </c>
    </row>
    <row r="47" spans="1:11" ht="14.1" customHeight="1" x14ac:dyDescent="0.2">
      <c r="A47" s="306">
        <v>61</v>
      </c>
      <c r="B47" s="307" t="s">
        <v>269</v>
      </c>
      <c r="C47" s="308"/>
      <c r="D47" s="113">
        <v>2.3016161249319049</v>
      </c>
      <c r="E47" s="115">
        <v>507</v>
      </c>
      <c r="F47" s="114">
        <v>345</v>
      </c>
      <c r="G47" s="114">
        <v>608</v>
      </c>
      <c r="H47" s="114">
        <v>389</v>
      </c>
      <c r="I47" s="140">
        <v>544</v>
      </c>
      <c r="J47" s="115">
        <v>-37</v>
      </c>
      <c r="K47" s="116">
        <v>-6.8014705882352944</v>
      </c>
    </row>
    <row r="48" spans="1:11" ht="14.1" customHeight="1" x14ac:dyDescent="0.2">
      <c r="A48" s="306">
        <v>62</v>
      </c>
      <c r="B48" s="307" t="s">
        <v>270</v>
      </c>
      <c r="C48" s="308"/>
      <c r="D48" s="113">
        <v>7.6992918104230981</v>
      </c>
      <c r="E48" s="115">
        <v>1696</v>
      </c>
      <c r="F48" s="114">
        <v>1380</v>
      </c>
      <c r="G48" s="114">
        <v>2191</v>
      </c>
      <c r="H48" s="114">
        <v>1431</v>
      </c>
      <c r="I48" s="140">
        <v>1483</v>
      </c>
      <c r="J48" s="115">
        <v>213</v>
      </c>
      <c r="K48" s="116">
        <v>14.362778152393796</v>
      </c>
    </row>
    <row r="49" spans="1:11" ht="14.1" customHeight="1" x14ac:dyDescent="0.2">
      <c r="A49" s="306">
        <v>63</v>
      </c>
      <c r="B49" s="307" t="s">
        <v>271</v>
      </c>
      <c r="C49" s="308"/>
      <c r="D49" s="113">
        <v>3.1232976212093697</v>
      </c>
      <c r="E49" s="115">
        <v>688</v>
      </c>
      <c r="F49" s="114">
        <v>575</v>
      </c>
      <c r="G49" s="114">
        <v>979</v>
      </c>
      <c r="H49" s="114">
        <v>802</v>
      </c>
      <c r="I49" s="140">
        <v>733</v>
      </c>
      <c r="J49" s="115">
        <v>-45</v>
      </c>
      <c r="K49" s="116">
        <v>-6.1391541609822644</v>
      </c>
    </row>
    <row r="50" spans="1:11" ht="14.1" customHeight="1" x14ac:dyDescent="0.2">
      <c r="A50" s="306" t="s">
        <v>272</v>
      </c>
      <c r="B50" s="307" t="s">
        <v>273</v>
      </c>
      <c r="C50" s="308"/>
      <c r="D50" s="113">
        <v>0.55838024332667513</v>
      </c>
      <c r="E50" s="115">
        <v>123</v>
      </c>
      <c r="F50" s="114">
        <v>136</v>
      </c>
      <c r="G50" s="114">
        <v>230</v>
      </c>
      <c r="H50" s="114">
        <v>173</v>
      </c>
      <c r="I50" s="140">
        <v>177</v>
      </c>
      <c r="J50" s="115">
        <v>-54</v>
      </c>
      <c r="K50" s="116">
        <v>-30.508474576271187</v>
      </c>
    </row>
    <row r="51" spans="1:11" ht="14.1" customHeight="1" x14ac:dyDescent="0.2">
      <c r="A51" s="306" t="s">
        <v>274</v>
      </c>
      <c r="B51" s="307" t="s">
        <v>275</v>
      </c>
      <c r="C51" s="308"/>
      <c r="D51" s="113">
        <v>2.3333938623570001</v>
      </c>
      <c r="E51" s="115">
        <v>514</v>
      </c>
      <c r="F51" s="114">
        <v>396</v>
      </c>
      <c r="G51" s="114">
        <v>653</v>
      </c>
      <c r="H51" s="114">
        <v>593</v>
      </c>
      <c r="I51" s="140">
        <v>521</v>
      </c>
      <c r="J51" s="115">
        <v>-7</v>
      </c>
      <c r="K51" s="116">
        <v>-1.3435700575815739</v>
      </c>
    </row>
    <row r="52" spans="1:11" ht="14.1" customHeight="1" x14ac:dyDescent="0.2">
      <c r="A52" s="306">
        <v>71</v>
      </c>
      <c r="B52" s="307" t="s">
        <v>276</v>
      </c>
      <c r="C52" s="308"/>
      <c r="D52" s="113">
        <v>7.1999273651715994</v>
      </c>
      <c r="E52" s="115">
        <v>1586</v>
      </c>
      <c r="F52" s="114">
        <v>1193</v>
      </c>
      <c r="G52" s="114">
        <v>1805</v>
      </c>
      <c r="H52" s="114">
        <v>1217</v>
      </c>
      <c r="I52" s="140">
        <v>1789</v>
      </c>
      <c r="J52" s="115">
        <v>-203</v>
      </c>
      <c r="K52" s="116">
        <v>-11.347121296813862</v>
      </c>
    </row>
    <row r="53" spans="1:11" ht="14.1" customHeight="1" x14ac:dyDescent="0.2">
      <c r="A53" s="306" t="s">
        <v>277</v>
      </c>
      <c r="B53" s="307" t="s">
        <v>278</v>
      </c>
      <c r="C53" s="308"/>
      <c r="D53" s="113">
        <v>2.3197748320319591</v>
      </c>
      <c r="E53" s="115">
        <v>511</v>
      </c>
      <c r="F53" s="114">
        <v>352</v>
      </c>
      <c r="G53" s="114">
        <v>572</v>
      </c>
      <c r="H53" s="114">
        <v>348</v>
      </c>
      <c r="I53" s="140">
        <v>527</v>
      </c>
      <c r="J53" s="115">
        <v>-16</v>
      </c>
      <c r="K53" s="116">
        <v>-3.0360531309297913</v>
      </c>
    </row>
    <row r="54" spans="1:11" ht="14.1" customHeight="1" x14ac:dyDescent="0.2">
      <c r="A54" s="306" t="s">
        <v>279</v>
      </c>
      <c r="B54" s="307" t="s">
        <v>280</v>
      </c>
      <c r="C54" s="308"/>
      <c r="D54" s="113">
        <v>4.0039949155620116</v>
      </c>
      <c r="E54" s="115">
        <v>882</v>
      </c>
      <c r="F54" s="114">
        <v>715</v>
      </c>
      <c r="G54" s="114">
        <v>1049</v>
      </c>
      <c r="H54" s="114">
        <v>732</v>
      </c>
      <c r="I54" s="140">
        <v>1096</v>
      </c>
      <c r="J54" s="115">
        <v>-214</v>
      </c>
      <c r="K54" s="116">
        <v>-19.525547445255473</v>
      </c>
    </row>
    <row r="55" spans="1:11" ht="14.1" customHeight="1" x14ac:dyDescent="0.2">
      <c r="A55" s="306">
        <v>72</v>
      </c>
      <c r="B55" s="307" t="s">
        <v>281</v>
      </c>
      <c r="C55" s="308"/>
      <c r="D55" s="113">
        <v>1.9475213364808426</v>
      </c>
      <c r="E55" s="115">
        <v>429</v>
      </c>
      <c r="F55" s="114">
        <v>189</v>
      </c>
      <c r="G55" s="114">
        <v>435</v>
      </c>
      <c r="H55" s="114">
        <v>238</v>
      </c>
      <c r="I55" s="140">
        <v>371</v>
      </c>
      <c r="J55" s="115">
        <v>58</v>
      </c>
      <c r="K55" s="116">
        <v>15.633423180592992</v>
      </c>
    </row>
    <row r="56" spans="1:11" ht="14.1" customHeight="1" x14ac:dyDescent="0.2">
      <c r="A56" s="306" t="s">
        <v>282</v>
      </c>
      <c r="B56" s="307" t="s">
        <v>283</v>
      </c>
      <c r="C56" s="308"/>
      <c r="D56" s="113">
        <v>0.61739604140185222</v>
      </c>
      <c r="E56" s="115">
        <v>136</v>
      </c>
      <c r="F56" s="114">
        <v>57</v>
      </c>
      <c r="G56" s="114">
        <v>192</v>
      </c>
      <c r="H56" s="114">
        <v>64</v>
      </c>
      <c r="I56" s="140">
        <v>142</v>
      </c>
      <c r="J56" s="115">
        <v>-6</v>
      </c>
      <c r="K56" s="116">
        <v>-4.225352112676056</v>
      </c>
    </row>
    <row r="57" spans="1:11" ht="14.1" customHeight="1" x14ac:dyDescent="0.2">
      <c r="A57" s="306" t="s">
        <v>284</v>
      </c>
      <c r="B57" s="307" t="s">
        <v>285</v>
      </c>
      <c r="C57" s="308"/>
      <c r="D57" s="113">
        <v>0.75812602142727437</v>
      </c>
      <c r="E57" s="115">
        <v>167</v>
      </c>
      <c r="F57" s="114">
        <v>98</v>
      </c>
      <c r="G57" s="114">
        <v>110</v>
      </c>
      <c r="H57" s="114">
        <v>91</v>
      </c>
      <c r="I57" s="140">
        <v>129</v>
      </c>
      <c r="J57" s="115">
        <v>38</v>
      </c>
      <c r="K57" s="116">
        <v>29.45736434108527</v>
      </c>
    </row>
    <row r="58" spans="1:11" ht="14.1" customHeight="1" x14ac:dyDescent="0.2">
      <c r="A58" s="306">
        <v>73</v>
      </c>
      <c r="B58" s="307" t="s">
        <v>286</v>
      </c>
      <c r="C58" s="308"/>
      <c r="D58" s="113">
        <v>1.1984746686035954</v>
      </c>
      <c r="E58" s="115">
        <v>264</v>
      </c>
      <c r="F58" s="114">
        <v>167</v>
      </c>
      <c r="G58" s="114">
        <v>441</v>
      </c>
      <c r="H58" s="114">
        <v>282</v>
      </c>
      <c r="I58" s="140">
        <v>322</v>
      </c>
      <c r="J58" s="115">
        <v>-58</v>
      </c>
      <c r="K58" s="116">
        <v>-18.012422360248447</v>
      </c>
    </row>
    <row r="59" spans="1:11" ht="14.1" customHeight="1" x14ac:dyDescent="0.2">
      <c r="A59" s="306" t="s">
        <v>287</v>
      </c>
      <c r="B59" s="307" t="s">
        <v>288</v>
      </c>
      <c r="C59" s="308"/>
      <c r="D59" s="113">
        <v>0.95333212275285995</v>
      </c>
      <c r="E59" s="115">
        <v>210</v>
      </c>
      <c r="F59" s="114">
        <v>107</v>
      </c>
      <c r="G59" s="114">
        <v>342</v>
      </c>
      <c r="H59" s="114">
        <v>207</v>
      </c>
      <c r="I59" s="140">
        <v>235</v>
      </c>
      <c r="J59" s="115">
        <v>-25</v>
      </c>
      <c r="K59" s="116">
        <v>-10.638297872340425</v>
      </c>
    </row>
    <row r="60" spans="1:11" ht="14.1" customHeight="1" x14ac:dyDescent="0.2">
      <c r="A60" s="306">
        <v>81</v>
      </c>
      <c r="B60" s="307" t="s">
        <v>289</v>
      </c>
      <c r="C60" s="308"/>
      <c r="D60" s="113">
        <v>6.151262030143454</v>
      </c>
      <c r="E60" s="115">
        <v>1355</v>
      </c>
      <c r="F60" s="114">
        <v>1263</v>
      </c>
      <c r="G60" s="114">
        <v>1733</v>
      </c>
      <c r="H60" s="114">
        <v>1250</v>
      </c>
      <c r="I60" s="140">
        <v>1244</v>
      </c>
      <c r="J60" s="115">
        <v>111</v>
      </c>
      <c r="K60" s="116">
        <v>8.9228295819935699</v>
      </c>
    </row>
    <row r="61" spans="1:11" ht="14.1" customHeight="1" x14ac:dyDescent="0.2">
      <c r="A61" s="306" t="s">
        <v>290</v>
      </c>
      <c r="B61" s="307" t="s">
        <v>291</v>
      </c>
      <c r="C61" s="308"/>
      <c r="D61" s="113">
        <v>2.0428545487561287</v>
      </c>
      <c r="E61" s="115">
        <v>450</v>
      </c>
      <c r="F61" s="114">
        <v>297</v>
      </c>
      <c r="G61" s="114">
        <v>627</v>
      </c>
      <c r="H61" s="114">
        <v>434</v>
      </c>
      <c r="I61" s="140">
        <v>381</v>
      </c>
      <c r="J61" s="115">
        <v>69</v>
      </c>
      <c r="K61" s="116">
        <v>18.110236220472441</v>
      </c>
    </row>
    <row r="62" spans="1:11" ht="14.1" customHeight="1" x14ac:dyDescent="0.2">
      <c r="A62" s="306" t="s">
        <v>292</v>
      </c>
      <c r="B62" s="307" t="s">
        <v>293</v>
      </c>
      <c r="C62" s="308"/>
      <c r="D62" s="113">
        <v>2.0292355184310877</v>
      </c>
      <c r="E62" s="115">
        <v>447</v>
      </c>
      <c r="F62" s="114">
        <v>603</v>
      </c>
      <c r="G62" s="114">
        <v>681</v>
      </c>
      <c r="H62" s="114">
        <v>455</v>
      </c>
      <c r="I62" s="140">
        <v>388</v>
      </c>
      <c r="J62" s="115">
        <v>59</v>
      </c>
      <c r="K62" s="116">
        <v>15.206185567010309</v>
      </c>
    </row>
    <row r="63" spans="1:11" ht="14.1" customHeight="1" x14ac:dyDescent="0.2">
      <c r="A63" s="306"/>
      <c r="B63" s="307" t="s">
        <v>294</v>
      </c>
      <c r="C63" s="308"/>
      <c r="D63" s="113">
        <v>1.7795532958053386</v>
      </c>
      <c r="E63" s="115">
        <v>392</v>
      </c>
      <c r="F63" s="114">
        <v>543</v>
      </c>
      <c r="G63" s="114">
        <v>594</v>
      </c>
      <c r="H63" s="114">
        <v>412</v>
      </c>
      <c r="I63" s="140">
        <v>343</v>
      </c>
      <c r="J63" s="115">
        <v>49</v>
      </c>
      <c r="K63" s="116">
        <v>14.285714285714286</v>
      </c>
    </row>
    <row r="64" spans="1:11" ht="14.1" customHeight="1" x14ac:dyDescent="0.2">
      <c r="A64" s="306" t="s">
        <v>295</v>
      </c>
      <c r="B64" s="307" t="s">
        <v>296</v>
      </c>
      <c r="C64" s="308"/>
      <c r="D64" s="113">
        <v>0.78082440530234243</v>
      </c>
      <c r="E64" s="115">
        <v>172</v>
      </c>
      <c r="F64" s="114">
        <v>142</v>
      </c>
      <c r="G64" s="114">
        <v>167</v>
      </c>
      <c r="H64" s="114">
        <v>170</v>
      </c>
      <c r="I64" s="140">
        <v>181</v>
      </c>
      <c r="J64" s="115">
        <v>-9</v>
      </c>
      <c r="K64" s="116">
        <v>-4.972375690607735</v>
      </c>
    </row>
    <row r="65" spans="1:11" ht="14.1" customHeight="1" x14ac:dyDescent="0.2">
      <c r="A65" s="306" t="s">
        <v>297</v>
      </c>
      <c r="B65" s="307" t="s">
        <v>298</v>
      </c>
      <c r="C65" s="308"/>
      <c r="D65" s="113">
        <v>0.55838024332667513</v>
      </c>
      <c r="E65" s="115">
        <v>123</v>
      </c>
      <c r="F65" s="114">
        <v>105</v>
      </c>
      <c r="G65" s="114">
        <v>116</v>
      </c>
      <c r="H65" s="114">
        <v>76</v>
      </c>
      <c r="I65" s="140">
        <v>115</v>
      </c>
      <c r="J65" s="115">
        <v>8</v>
      </c>
      <c r="K65" s="116">
        <v>6.9565217391304346</v>
      </c>
    </row>
    <row r="66" spans="1:11" ht="14.1" customHeight="1" x14ac:dyDescent="0.2">
      <c r="A66" s="306">
        <v>82</v>
      </c>
      <c r="B66" s="307" t="s">
        <v>299</v>
      </c>
      <c r="C66" s="308"/>
      <c r="D66" s="113">
        <v>3.3639004902850917</v>
      </c>
      <c r="E66" s="115">
        <v>741</v>
      </c>
      <c r="F66" s="114">
        <v>960</v>
      </c>
      <c r="G66" s="114">
        <v>962</v>
      </c>
      <c r="H66" s="114">
        <v>717</v>
      </c>
      <c r="I66" s="140">
        <v>642</v>
      </c>
      <c r="J66" s="115">
        <v>99</v>
      </c>
      <c r="K66" s="116">
        <v>15.420560747663551</v>
      </c>
    </row>
    <row r="67" spans="1:11" ht="14.1" customHeight="1" x14ac:dyDescent="0.2">
      <c r="A67" s="306" t="s">
        <v>300</v>
      </c>
      <c r="B67" s="307" t="s">
        <v>301</v>
      </c>
      <c r="C67" s="308"/>
      <c r="D67" s="113">
        <v>2.0746322861812239</v>
      </c>
      <c r="E67" s="115">
        <v>457</v>
      </c>
      <c r="F67" s="114">
        <v>764</v>
      </c>
      <c r="G67" s="114">
        <v>599</v>
      </c>
      <c r="H67" s="114">
        <v>520</v>
      </c>
      <c r="I67" s="140">
        <v>422</v>
      </c>
      <c r="J67" s="115">
        <v>35</v>
      </c>
      <c r="K67" s="116">
        <v>8.293838862559241</v>
      </c>
    </row>
    <row r="68" spans="1:11" ht="14.1" customHeight="1" x14ac:dyDescent="0.2">
      <c r="A68" s="306" t="s">
        <v>302</v>
      </c>
      <c r="B68" s="307" t="s">
        <v>303</v>
      </c>
      <c r="C68" s="308"/>
      <c r="D68" s="113">
        <v>0.77174505175231523</v>
      </c>
      <c r="E68" s="115">
        <v>170</v>
      </c>
      <c r="F68" s="114">
        <v>133</v>
      </c>
      <c r="G68" s="114">
        <v>225</v>
      </c>
      <c r="H68" s="114">
        <v>120</v>
      </c>
      <c r="I68" s="140">
        <v>143</v>
      </c>
      <c r="J68" s="115">
        <v>27</v>
      </c>
      <c r="K68" s="116">
        <v>18.88111888111888</v>
      </c>
    </row>
    <row r="69" spans="1:11" ht="14.1" customHeight="1" x14ac:dyDescent="0.2">
      <c r="A69" s="306">
        <v>83</v>
      </c>
      <c r="B69" s="307" t="s">
        <v>304</v>
      </c>
      <c r="C69" s="308"/>
      <c r="D69" s="113">
        <v>5.3704376248411112</v>
      </c>
      <c r="E69" s="115">
        <v>1183</v>
      </c>
      <c r="F69" s="114">
        <v>973</v>
      </c>
      <c r="G69" s="114">
        <v>2195</v>
      </c>
      <c r="H69" s="114">
        <v>780</v>
      </c>
      <c r="I69" s="140">
        <v>1005</v>
      </c>
      <c r="J69" s="115">
        <v>178</v>
      </c>
      <c r="K69" s="116">
        <v>17.71144278606965</v>
      </c>
    </row>
    <row r="70" spans="1:11" ht="14.1" customHeight="1" x14ac:dyDescent="0.2">
      <c r="A70" s="306" t="s">
        <v>305</v>
      </c>
      <c r="B70" s="307" t="s">
        <v>306</v>
      </c>
      <c r="C70" s="308"/>
      <c r="D70" s="113">
        <v>4.380788087888142</v>
      </c>
      <c r="E70" s="115">
        <v>965</v>
      </c>
      <c r="F70" s="114">
        <v>767</v>
      </c>
      <c r="G70" s="114">
        <v>1893</v>
      </c>
      <c r="H70" s="114">
        <v>593</v>
      </c>
      <c r="I70" s="140">
        <v>744</v>
      </c>
      <c r="J70" s="115">
        <v>221</v>
      </c>
      <c r="K70" s="116">
        <v>29.704301075268816</v>
      </c>
    </row>
    <row r="71" spans="1:11" ht="14.1" customHeight="1" x14ac:dyDescent="0.2">
      <c r="A71" s="306"/>
      <c r="B71" s="307" t="s">
        <v>307</v>
      </c>
      <c r="C71" s="308"/>
      <c r="D71" s="113">
        <v>1.679680406755039</v>
      </c>
      <c r="E71" s="115">
        <v>370</v>
      </c>
      <c r="F71" s="114">
        <v>297</v>
      </c>
      <c r="G71" s="114">
        <v>967</v>
      </c>
      <c r="H71" s="114">
        <v>195</v>
      </c>
      <c r="I71" s="140">
        <v>306</v>
      </c>
      <c r="J71" s="115">
        <v>64</v>
      </c>
      <c r="K71" s="116">
        <v>20.915032679738562</v>
      </c>
    </row>
    <row r="72" spans="1:11" ht="14.1" customHeight="1" x14ac:dyDescent="0.2">
      <c r="A72" s="306">
        <v>84</v>
      </c>
      <c r="B72" s="307" t="s">
        <v>308</v>
      </c>
      <c r="C72" s="308"/>
      <c r="D72" s="113">
        <v>1.6161249319048483</v>
      </c>
      <c r="E72" s="115">
        <v>356</v>
      </c>
      <c r="F72" s="114">
        <v>230</v>
      </c>
      <c r="G72" s="114">
        <v>319</v>
      </c>
      <c r="H72" s="114">
        <v>276</v>
      </c>
      <c r="I72" s="140">
        <v>313</v>
      </c>
      <c r="J72" s="115">
        <v>43</v>
      </c>
      <c r="K72" s="116">
        <v>13.738019169329073</v>
      </c>
    </row>
    <row r="73" spans="1:11" ht="14.1" customHeight="1" x14ac:dyDescent="0.2">
      <c r="A73" s="306" t="s">
        <v>309</v>
      </c>
      <c r="B73" s="307" t="s">
        <v>310</v>
      </c>
      <c r="C73" s="308"/>
      <c r="D73" s="113">
        <v>0.75358634465226071</v>
      </c>
      <c r="E73" s="115">
        <v>166</v>
      </c>
      <c r="F73" s="114">
        <v>125</v>
      </c>
      <c r="G73" s="114">
        <v>177</v>
      </c>
      <c r="H73" s="114">
        <v>165</v>
      </c>
      <c r="I73" s="140">
        <v>161</v>
      </c>
      <c r="J73" s="115">
        <v>5</v>
      </c>
      <c r="K73" s="116">
        <v>3.1055900621118013</v>
      </c>
    </row>
    <row r="74" spans="1:11" ht="14.1" customHeight="1" x14ac:dyDescent="0.2">
      <c r="A74" s="306" t="s">
        <v>311</v>
      </c>
      <c r="B74" s="307" t="s">
        <v>312</v>
      </c>
      <c r="C74" s="308"/>
      <c r="D74" s="113">
        <v>0.15888868712547666</v>
      </c>
      <c r="E74" s="115">
        <v>35</v>
      </c>
      <c r="F74" s="114">
        <v>23</v>
      </c>
      <c r="G74" s="114">
        <v>33</v>
      </c>
      <c r="H74" s="114">
        <v>17</v>
      </c>
      <c r="I74" s="140">
        <v>38</v>
      </c>
      <c r="J74" s="115">
        <v>-3</v>
      </c>
      <c r="K74" s="116">
        <v>-7.8947368421052628</v>
      </c>
    </row>
    <row r="75" spans="1:11" ht="14.1" customHeight="1" x14ac:dyDescent="0.2">
      <c r="A75" s="306" t="s">
        <v>313</v>
      </c>
      <c r="B75" s="307" t="s">
        <v>314</v>
      </c>
      <c r="C75" s="308"/>
      <c r="D75" s="113">
        <v>0.27692028327583074</v>
      </c>
      <c r="E75" s="115">
        <v>61</v>
      </c>
      <c r="F75" s="114">
        <v>19</v>
      </c>
      <c r="G75" s="114">
        <v>17</v>
      </c>
      <c r="H75" s="114">
        <v>21</v>
      </c>
      <c r="I75" s="140">
        <v>19</v>
      </c>
      <c r="J75" s="115">
        <v>42</v>
      </c>
      <c r="K75" s="116">
        <v>221.05263157894737</v>
      </c>
    </row>
    <row r="76" spans="1:11" ht="14.1" customHeight="1" x14ac:dyDescent="0.2">
      <c r="A76" s="306">
        <v>91</v>
      </c>
      <c r="B76" s="307" t="s">
        <v>315</v>
      </c>
      <c r="C76" s="308"/>
      <c r="D76" s="113">
        <v>0.25876157617577628</v>
      </c>
      <c r="E76" s="115">
        <v>57</v>
      </c>
      <c r="F76" s="114">
        <v>69</v>
      </c>
      <c r="G76" s="114">
        <v>87</v>
      </c>
      <c r="H76" s="114">
        <v>31</v>
      </c>
      <c r="I76" s="140">
        <v>34</v>
      </c>
      <c r="J76" s="115">
        <v>23</v>
      </c>
      <c r="K76" s="116">
        <v>67.647058823529406</v>
      </c>
    </row>
    <row r="77" spans="1:11" ht="14.1" customHeight="1" x14ac:dyDescent="0.2">
      <c r="A77" s="306">
        <v>92</v>
      </c>
      <c r="B77" s="307" t="s">
        <v>316</v>
      </c>
      <c r="C77" s="308"/>
      <c r="D77" s="113">
        <v>0.88523697112765576</v>
      </c>
      <c r="E77" s="115">
        <v>195</v>
      </c>
      <c r="F77" s="114">
        <v>152</v>
      </c>
      <c r="G77" s="114">
        <v>137</v>
      </c>
      <c r="H77" s="114">
        <v>119</v>
      </c>
      <c r="I77" s="140">
        <v>184</v>
      </c>
      <c r="J77" s="115">
        <v>11</v>
      </c>
      <c r="K77" s="116">
        <v>5.9782608695652177</v>
      </c>
    </row>
    <row r="78" spans="1:11" ht="14.1" customHeight="1" x14ac:dyDescent="0.2">
      <c r="A78" s="306">
        <v>93</v>
      </c>
      <c r="B78" s="307" t="s">
        <v>317</v>
      </c>
      <c r="C78" s="308"/>
      <c r="D78" s="113">
        <v>0.12257127292536771</v>
      </c>
      <c r="E78" s="115">
        <v>27</v>
      </c>
      <c r="F78" s="114">
        <v>15</v>
      </c>
      <c r="G78" s="114">
        <v>34</v>
      </c>
      <c r="H78" s="114">
        <v>6</v>
      </c>
      <c r="I78" s="140">
        <v>10</v>
      </c>
      <c r="J78" s="115">
        <v>17</v>
      </c>
      <c r="K78" s="116">
        <v>170</v>
      </c>
    </row>
    <row r="79" spans="1:11" ht="14.1" customHeight="1" x14ac:dyDescent="0.2">
      <c r="A79" s="306">
        <v>94</v>
      </c>
      <c r="B79" s="307" t="s">
        <v>318</v>
      </c>
      <c r="C79" s="308"/>
      <c r="D79" s="113">
        <v>0.26330125295078988</v>
      </c>
      <c r="E79" s="115">
        <v>58</v>
      </c>
      <c r="F79" s="114">
        <v>85</v>
      </c>
      <c r="G79" s="114">
        <v>77</v>
      </c>
      <c r="H79" s="114">
        <v>56</v>
      </c>
      <c r="I79" s="140">
        <v>98</v>
      </c>
      <c r="J79" s="115">
        <v>-40</v>
      </c>
      <c r="K79" s="116">
        <v>-40.816326530612244</v>
      </c>
    </row>
    <row r="80" spans="1:11" ht="14.1" customHeight="1" x14ac:dyDescent="0.2">
      <c r="A80" s="306" t="s">
        <v>319</v>
      </c>
      <c r="B80" s="307" t="s">
        <v>320</v>
      </c>
      <c r="C80" s="308"/>
      <c r="D80" s="113">
        <v>2.7238060650081716E-2</v>
      </c>
      <c r="E80" s="115">
        <v>6</v>
      </c>
      <c r="F80" s="114" t="s">
        <v>514</v>
      </c>
      <c r="G80" s="114">
        <v>0</v>
      </c>
      <c r="H80" s="114">
        <v>0</v>
      </c>
      <c r="I80" s="140">
        <v>0</v>
      </c>
      <c r="J80" s="115">
        <v>6</v>
      </c>
      <c r="K80" s="116" t="s">
        <v>515</v>
      </c>
    </row>
    <row r="81" spans="1:11" ht="14.1" customHeight="1" x14ac:dyDescent="0.2">
      <c r="A81" s="310" t="s">
        <v>321</v>
      </c>
      <c r="B81" s="311" t="s">
        <v>334</v>
      </c>
      <c r="C81" s="312"/>
      <c r="D81" s="125">
        <v>0.15434901035046306</v>
      </c>
      <c r="E81" s="143">
        <v>34</v>
      </c>
      <c r="F81" s="144">
        <v>40</v>
      </c>
      <c r="G81" s="144">
        <v>181</v>
      </c>
      <c r="H81" s="144">
        <v>24</v>
      </c>
      <c r="I81" s="145">
        <v>38</v>
      </c>
      <c r="J81" s="143">
        <v>-4</v>
      </c>
      <c r="K81" s="146">
        <v>-10.526315789473685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22240</v>
      </c>
      <c r="E11" s="114">
        <v>19816</v>
      </c>
      <c r="F11" s="114">
        <v>23566</v>
      </c>
      <c r="G11" s="114">
        <v>18949</v>
      </c>
      <c r="H11" s="140">
        <v>21921</v>
      </c>
      <c r="I11" s="115">
        <v>319</v>
      </c>
      <c r="J11" s="116">
        <v>1.4552255827745084</v>
      </c>
    </row>
    <row r="12" spans="1:15" s="110" customFormat="1" ht="24.95" customHeight="1" x14ac:dyDescent="0.2">
      <c r="A12" s="193" t="s">
        <v>132</v>
      </c>
      <c r="B12" s="194" t="s">
        <v>133</v>
      </c>
      <c r="C12" s="113">
        <v>5.0944244604316546</v>
      </c>
      <c r="D12" s="115">
        <v>1133</v>
      </c>
      <c r="E12" s="114">
        <v>2184</v>
      </c>
      <c r="F12" s="114">
        <v>2173</v>
      </c>
      <c r="G12" s="114">
        <v>1620</v>
      </c>
      <c r="H12" s="140">
        <v>1168</v>
      </c>
      <c r="I12" s="115">
        <v>-35</v>
      </c>
      <c r="J12" s="116">
        <v>-2.9965753424657535</v>
      </c>
    </row>
    <row r="13" spans="1:15" s="110" customFormat="1" ht="24.95" customHeight="1" x14ac:dyDescent="0.2">
      <c r="A13" s="193" t="s">
        <v>134</v>
      </c>
      <c r="B13" s="199" t="s">
        <v>214</v>
      </c>
      <c r="C13" s="113">
        <v>1.0701438848920863</v>
      </c>
      <c r="D13" s="115">
        <v>238</v>
      </c>
      <c r="E13" s="114">
        <v>975</v>
      </c>
      <c r="F13" s="114">
        <v>661</v>
      </c>
      <c r="G13" s="114">
        <v>194</v>
      </c>
      <c r="H13" s="140">
        <v>337</v>
      </c>
      <c r="I13" s="115">
        <v>-99</v>
      </c>
      <c r="J13" s="116">
        <v>-29.376854599406528</v>
      </c>
    </row>
    <row r="14" spans="1:15" s="287" customFormat="1" ht="24.95" customHeight="1" x14ac:dyDescent="0.2">
      <c r="A14" s="193" t="s">
        <v>215</v>
      </c>
      <c r="B14" s="199" t="s">
        <v>137</v>
      </c>
      <c r="C14" s="113">
        <v>11.088129496402878</v>
      </c>
      <c r="D14" s="115">
        <v>2466</v>
      </c>
      <c r="E14" s="114">
        <v>1701</v>
      </c>
      <c r="F14" s="114">
        <v>2378</v>
      </c>
      <c r="G14" s="114">
        <v>2314</v>
      </c>
      <c r="H14" s="140">
        <v>2545</v>
      </c>
      <c r="I14" s="115">
        <v>-79</v>
      </c>
      <c r="J14" s="116">
        <v>-3.1041257367387032</v>
      </c>
      <c r="K14" s="110"/>
      <c r="L14" s="110"/>
      <c r="M14" s="110"/>
      <c r="N14" s="110"/>
      <c r="O14" s="110"/>
    </row>
    <row r="15" spans="1:15" s="110" customFormat="1" ht="24.95" customHeight="1" x14ac:dyDescent="0.2">
      <c r="A15" s="193" t="s">
        <v>216</v>
      </c>
      <c r="B15" s="199" t="s">
        <v>217</v>
      </c>
      <c r="C15" s="113">
        <v>4.8201438848920866</v>
      </c>
      <c r="D15" s="115">
        <v>1072</v>
      </c>
      <c r="E15" s="114">
        <v>790</v>
      </c>
      <c r="F15" s="114">
        <v>970</v>
      </c>
      <c r="G15" s="114">
        <v>967</v>
      </c>
      <c r="H15" s="140">
        <v>923</v>
      </c>
      <c r="I15" s="115">
        <v>149</v>
      </c>
      <c r="J15" s="116">
        <v>16.143011917659805</v>
      </c>
    </row>
    <row r="16" spans="1:15" s="287" customFormat="1" ht="24.95" customHeight="1" x14ac:dyDescent="0.2">
      <c r="A16" s="193" t="s">
        <v>218</v>
      </c>
      <c r="B16" s="199" t="s">
        <v>141</v>
      </c>
      <c r="C16" s="113">
        <v>4.8021582733812949</v>
      </c>
      <c r="D16" s="115">
        <v>1068</v>
      </c>
      <c r="E16" s="114">
        <v>699</v>
      </c>
      <c r="F16" s="114">
        <v>1059</v>
      </c>
      <c r="G16" s="114">
        <v>836</v>
      </c>
      <c r="H16" s="140">
        <v>1067</v>
      </c>
      <c r="I16" s="115">
        <v>1</v>
      </c>
      <c r="J16" s="116">
        <v>9.3720712277413312E-2</v>
      </c>
      <c r="K16" s="110"/>
      <c r="L16" s="110"/>
      <c r="M16" s="110"/>
      <c r="N16" s="110"/>
      <c r="O16" s="110"/>
    </row>
    <row r="17" spans="1:15" s="110" customFormat="1" ht="24.95" customHeight="1" x14ac:dyDescent="0.2">
      <c r="A17" s="193" t="s">
        <v>142</v>
      </c>
      <c r="B17" s="199" t="s">
        <v>220</v>
      </c>
      <c r="C17" s="113">
        <v>1.4658273381294964</v>
      </c>
      <c r="D17" s="115">
        <v>326</v>
      </c>
      <c r="E17" s="114">
        <v>212</v>
      </c>
      <c r="F17" s="114">
        <v>349</v>
      </c>
      <c r="G17" s="114">
        <v>511</v>
      </c>
      <c r="H17" s="140">
        <v>555</v>
      </c>
      <c r="I17" s="115">
        <v>-229</v>
      </c>
      <c r="J17" s="116">
        <v>-41.261261261261261</v>
      </c>
    </row>
    <row r="18" spans="1:15" s="287" customFormat="1" ht="24.95" customHeight="1" x14ac:dyDescent="0.2">
      <c r="A18" s="201" t="s">
        <v>144</v>
      </c>
      <c r="B18" s="202" t="s">
        <v>145</v>
      </c>
      <c r="C18" s="113">
        <v>8.336330935251798</v>
      </c>
      <c r="D18" s="115">
        <v>1854</v>
      </c>
      <c r="E18" s="114">
        <v>1622</v>
      </c>
      <c r="F18" s="114">
        <v>1777</v>
      </c>
      <c r="G18" s="114">
        <v>1501</v>
      </c>
      <c r="H18" s="140">
        <v>1720</v>
      </c>
      <c r="I18" s="115">
        <v>134</v>
      </c>
      <c r="J18" s="116">
        <v>7.7906976744186043</v>
      </c>
      <c r="K18" s="110"/>
      <c r="L18" s="110"/>
      <c r="M18" s="110"/>
      <c r="N18" s="110"/>
      <c r="O18" s="110"/>
    </row>
    <row r="19" spans="1:15" s="110" customFormat="1" ht="24.95" customHeight="1" x14ac:dyDescent="0.2">
      <c r="A19" s="193" t="s">
        <v>146</v>
      </c>
      <c r="B19" s="199" t="s">
        <v>147</v>
      </c>
      <c r="C19" s="113">
        <v>20.499100719424462</v>
      </c>
      <c r="D19" s="115">
        <v>4559</v>
      </c>
      <c r="E19" s="114">
        <v>2752</v>
      </c>
      <c r="F19" s="114">
        <v>3338</v>
      </c>
      <c r="G19" s="114">
        <v>2781</v>
      </c>
      <c r="H19" s="140">
        <v>3648</v>
      </c>
      <c r="I19" s="115">
        <v>911</v>
      </c>
      <c r="J19" s="116">
        <v>24.972587719298247</v>
      </c>
    </row>
    <row r="20" spans="1:15" s="287" customFormat="1" ht="24.95" customHeight="1" x14ac:dyDescent="0.2">
      <c r="A20" s="193" t="s">
        <v>148</v>
      </c>
      <c r="B20" s="199" t="s">
        <v>149</v>
      </c>
      <c r="C20" s="113">
        <v>6.0386690647482011</v>
      </c>
      <c r="D20" s="115">
        <v>1343</v>
      </c>
      <c r="E20" s="114">
        <v>900</v>
      </c>
      <c r="F20" s="114">
        <v>1093</v>
      </c>
      <c r="G20" s="114">
        <v>1001</v>
      </c>
      <c r="H20" s="140">
        <v>1235</v>
      </c>
      <c r="I20" s="115">
        <v>108</v>
      </c>
      <c r="J20" s="116">
        <v>8.7449392712550615</v>
      </c>
      <c r="K20" s="110"/>
      <c r="L20" s="110"/>
      <c r="M20" s="110"/>
      <c r="N20" s="110"/>
      <c r="O20" s="110"/>
    </row>
    <row r="21" spans="1:15" s="110" customFormat="1" ht="24.95" customHeight="1" x14ac:dyDescent="0.2">
      <c r="A21" s="201" t="s">
        <v>150</v>
      </c>
      <c r="B21" s="202" t="s">
        <v>151</v>
      </c>
      <c r="C21" s="113">
        <v>4.8471223021582732</v>
      </c>
      <c r="D21" s="115">
        <v>1078</v>
      </c>
      <c r="E21" s="114">
        <v>978</v>
      </c>
      <c r="F21" s="114">
        <v>1236</v>
      </c>
      <c r="G21" s="114">
        <v>964</v>
      </c>
      <c r="H21" s="140">
        <v>978</v>
      </c>
      <c r="I21" s="115">
        <v>100</v>
      </c>
      <c r="J21" s="116">
        <v>10.224948875255624</v>
      </c>
    </row>
    <row r="22" spans="1:15" s="110" customFormat="1" ht="24.95" customHeight="1" x14ac:dyDescent="0.2">
      <c r="A22" s="201" t="s">
        <v>152</v>
      </c>
      <c r="B22" s="199" t="s">
        <v>153</v>
      </c>
      <c r="C22" s="113">
        <v>0.84082733812949639</v>
      </c>
      <c r="D22" s="115">
        <v>187</v>
      </c>
      <c r="E22" s="114">
        <v>130</v>
      </c>
      <c r="F22" s="114">
        <v>206</v>
      </c>
      <c r="G22" s="114">
        <v>181</v>
      </c>
      <c r="H22" s="140">
        <v>220</v>
      </c>
      <c r="I22" s="115">
        <v>-33</v>
      </c>
      <c r="J22" s="116">
        <v>-15</v>
      </c>
    </row>
    <row r="23" spans="1:15" s="110" customFormat="1" ht="24.95" customHeight="1" x14ac:dyDescent="0.2">
      <c r="A23" s="193" t="s">
        <v>154</v>
      </c>
      <c r="B23" s="199" t="s">
        <v>155</v>
      </c>
      <c r="C23" s="113">
        <v>1.2724820143884892</v>
      </c>
      <c r="D23" s="115">
        <v>283</v>
      </c>
      <c r="E23" s="114">
        <v>153</v>
      </c>
      <c r="F23" s="114">
        <v>207</v>
      </c>
      <c r="G23" s="114">
        <v>166</v>
      </c>
      <c r="H23" s="140">
        <v>298</v>
      </c>
      <c r="I23" s="115">
        <v>-15</v>
      </c>
      <c r="J23" s="116">
        <v>-5.0335570469798654</v>
      </c>
    </row>
    <row r="24" spans="1:15" s="110" customFormat="1" ht="24.95" customHeight="1" x14ac:dyDescent="0.2">
      <c r="A24" s="193" t="s">
        <v>156</v>
      </c>
      <c r="B24" s="199" t="s">
        <v>221</v>
      </c>
      <c r="C24" s="113">
        <v>4.2940647482014391</v>
      </c>
      <c r="D24" s="115">
        <v>955</v>
      </c>
      <c r="E24" s="114">
        <v>741</v>
      </c>
      <c r="F24" s="114">
        <v>904</v>
      </c>
      <c r="G24" s="114">
        <v>825</v>
      </c>
      <c r="H24" s="140">
        <v>945</v>
      </c>
      <c r="I24" s="115">
        <v>10</v>
      </c>
      <c r="J24" s="116">
        <v>1.0582010582010581</v>
      </c>
    </row>
    <row r="25" spans="1:15" s="110" customFormat="1" ht="24.95" customHeight="1" x14ac:dyDescent="0.2">
      <c r="A25" s="193" t="s">
        <v>222</v>
      </c>
      <c r="B25" s="204" t="s">
        <v>159</v>
      </c>
      <c r="C25" s="113">
        <v>6.1645683453237412</v>
      </c>
      <c r="D25" s="115">
        <v>1371</v>
      </c>
      <c r="E25" s="114">
        <v>1369</v>
      </c>
      <c r="F25" s="114">
        <v>1475</v>
      </c>
      <c r="G25" s="114">
        <v>1241</v>
      </c>
      <c r="H25" s="140">
        <v>1327</v>
      </c>
      <c r="I25" s="115">
        <v>44</v>
      </c>
      <c r="J25" s="116">
        <v>3.3157498116051243</v>
      </c>
    </row>
    <row r="26" spans="1:15" s="110" customFormat="1" ht="24.95" customHeight="1" x14ac:dyDescent="0.2">
      <c r="A26" s="201">
        <v>782.78300000000002</v>
      </c>
      <c r="B26" s="203" t="s">
        <v>160</v>
      </c>
      <c r="C26" s="113">
        <v>9.514388489208633</v>
      </c>
      <c r="D26" s="115">
        <v>2116</v>
      </c>
      <c r="E26" s="114">
        <v>2590</v>
      </c>
      <c r="F26" s="114">
        <v>2690</v>
      </c>
      <c r="G26" s="114">
        <v>2255</v>
      </c>
      <c r="H26" s="140">
        <v>3120</v>
      </c>
      <c r="I26" s="115">
        <v>-1004</v>
      </c>
      <c r="J26" s="116">
        <v>-32.179487179487182</v>
      </c>
    </row>
    <row r="27" spans="1:15" s="110" customFormat="1" ht="24.95" customHeight="1" x14ac:dyDescent="0.2">
      <c r="A27" s="193" t="s">
        <v>161</v>
      </c>
      <c r="B27" s="199" t="s">
        <v>162</v>
      </c>
      <c r="C27" s="113">
        <v>1.4613309352517985</v>
      </c>
      <c r="D27" s="115">
        <v>325</v>
      </c>
      <c r="E27" s="114">
        <v>233</v>
      </c>
      <c r="F27" s="114">
        <v>427</v>
      </c>
      <c r="G27" s="114">
        <v>307</v>
      </c>
      <c r="H27" s="140">
        <v>406</v>
      </c>
      <c r="I27" s="115">
        <v>-81</v>
      </c>
      <c r="J27" s="116">
        <v>-19.950738916256157</v>
      </c>
    </row>
    <row r="28" spans="1:15" s="110" customFormat="1" ht="24.95" customHeight="1" x14ac:dyDescent="0.2">
      <c r="A28" s="193" t="s">
        <v>163</v>
      </c>
      <c r="B28" s="199" t="s">
        <v>164</v>
      </c>
      <c r="C28" s="113">
        <v>2.0863309352517985</v>
      </c>
      <c r="D28" s="115">
        <v>464</v>
      </c>
      <c r="E28" s="114">
        <v>342</v>
      </c>
      <c r="F28" s="114">
        <v>768</v>
      </c>
      <c r="G28" s="114">
        <v>377</v>
      </c>
      <c r="H28" s="140">
        <v>402</v>
      </c>
      <c r="I28" s="115">
        <v>62</v>
      </c>
      <c r="J28" s="116">
        <v>15.422885572139304</v>
      </c>
    </row>
    <row r="29" spans="1:15" s="110" customFormat="1" ht="24.95" customHeight="1" x14ac:dyDescent="0.2">
      <c r="A29" s="193">
        <v>86</v>
      </c>
      <c r="B29" s="199" t="s">
        <v>165</v>
      </c>
      <c r="C29" s="113">
        <v>5.5035971223021587</v>
      </c>
      <c r="D29" s="115">
        <v>1224</v>
      </c>
      <c r="E29" s="114">
        <v>910</v>
      </c>
      <c r="F29" s="114">
        <v>1104</v>
      </c>
      <c r="G29" s="114">
        <v>1162</v>
      </c>
      <c r="H29" s="140">
        <v>1051</v>
      </c>
      <c r="I29" s="115">
        <v>173</v>
      </c>
      <c r="J29" s="116">
        <v>16.460513796384397</v>
      </c>
    </row>
    <row r="30" spans="1:15" s="110" customFormat="1" ht="24.95" customHeight="1" x14ac:dyDescent="0.2">
      <c r="A30" s="193">
        <v>87.88</v>
      </c>
      <c r="B30" s="204" t="s">
        <v>166</v>
      </c>
      <c r="C30" s="113">
        <v>7.3965827338129495</v>
      </c>
      <c r="D30" s="115">
        <v>1645</v>
      </c>
      <c r="E30" s="114">
        <v>1517</v>
      </c>
      <c r="F30" s="114">
        <v>2301</v>
      </c>
      <c r="G30" s="114">
        <v>1497</v>
      </c>
      <c r="H30" s="140">
        <v>1733</v>
      </c>
      <c r="I30" s="115">
        <v>-88</v>
      </c>
      <c r="J30" s="116">
        <v>-5.0778995960761684</v>
      </c>
    </row>
    <row r="31" spans="1:15" s="110" customFormat="1" ht="24.95" customHeight="1" x14ac:dyDescent="0.2">
      <c r="A31" s="193" t="s">
        <v>167</v>
      </c>
      <c r="B31" s="199" t="s">
        <v>168</v>
      </c>
      <c r="C31" s="113">
        <v>4.4919064748201443</v>
      </c>
      <c r="D31" s="115">
        <v>999</v>
      </c>
      <c r="E31" s="114">
        <v>719</v>
      </c>
      <c r="F31" s="114">
        <v>827</v>
      </c>
      <c r="G31" s="114">
        <v>563</v>
      </c>
      <c r="H31" s="140">
        <v>786</v>
      </c>
      <c r="I31" s="115">
        <v>213</v>
      </c>
      <c r="J31" s="116">
        <v>27.099236641221374</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5.0944244604316546</v>
      </c>
      <c r="D34" s="115">
        <v>1133</v>
      </c>
      <c r="E34" s="114">
        <v>2184</v>
      </c>
      <c r="F34" s="114">
        <v>2173</v>
      </c>
      <c r="G34" s="114">
        <v>1620</v>
      </c>
      <c r="H34" s="140">
        <v>1168</v>
      </c>
      <c r="I34" s="115">
        <v>-35</v>
      </c>
      <c r="J34" s="116">
        <v>-2.9965753424657535</v>
      </c>
    </row>
    <row r="35" spans="1:10" s="110" customFormat="1" ht="24.95" customHeight="1" x14ac:dyDescent="0.2">
      <c r="A35" s="292" t="s">
        <v>171</v>
      </c>
      <c r="B35" s="293" t="s">
        <v>172</v>
      </c>
      <c r="C35" s="113">
        <v>20.494604316546763</v>
      </c>
      <c r="D35" s="115">
        <v>4558</v>
      </c>
      <c r="E35" s="114">
        <v>4298</v>
      </c>
      <c r="F35" s="114">
        <v>4816</v>
      </c>
      <c r="G35" s="114">
        <v>4009</v>
      </c>
      <c r="H35" s="140">
        <v>4602</v>
      </c>
      <c r="I35" s="115">
        <v>-44</v>
      </c>
      <c r="J35" s="116">
        <v>-0.95610604085180362</v>
      </c>
    </row>
    <row r="36" spans="1:10" s="110" customFormat="1" ht="24.95" customHeight="1" x14ac:dyDescent="0.2">
      <c r="A36" s="294" t="s">
        <v>173</v>
      </c>
      <c r="B36" s="295" t="s">
        <v>174</v>
      </c>
      <c r="C36" s="125">
        <v>74.410971223021576</v>
      </c>
      <c r="D36" s="143">
        <v>16549</v>
      </c>
      <c r="E36" s="144">
        <v>13334</v>
      </c>
      <c r="F36" s="144">
        <v>16576</v>
      </c>
      <c r="G36" s="144">
        <v>13320</v>
      </c>
      <c r="H36" s="145">
        <v>16149</v>
      </c>
      <c r="I36" s="143">
        <v>400</v>
      </c>
      <c r="J36" s="146">
        <v>2.4769335562573533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22240</v>
      </c>
      <c r="F11" s="264">
        <v>19816</v>
      </c>
      <c r="G11" s="264">
        <v>23566</v>
      </c>
      <c r="H11" s="264">
        <v>18949</v>
      </c>
      <c r="I11" s="265">
        <v>21921</v>
      </c>
      <c r="J11" s="263">
        <v>319</v>
      </c>
      <c r="K11" s="266">
        <v>1.4552255827745084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35.750899280575538</v>
      </c>
      <c r="E13" s="115">
        <v>7951</v>
      </c>
      <c r="F13" s="114">
        <v>8378</v>
      </c>
      <c r="G13" s="114">
        <v>8892</v>
      </c>
      <c r="H13" s="114">
        <v>7059</v>
      </c>
      <c r="I13" s="140">
        <v>7629</v>
      </c>
      <c r="J13" s="115">
        <v>322</v>
      </c>
      <c r="K13" s="116">
        <v>4.2207366627343035</v>
      </c>
    </row>
    <row r="14" spans="1:17" ht="15.95" customHeight="1" x14ac:dyDescent="0.2">
      <c r="A14" s="306" t="s">
        <v>230</v>
      </c>
      <c r="B14" s="307"/>
      <c r="C14" s="308"/>
      <c r="D14" s="113">
        <v>51.146582733812949</v>
      </c>
      <c r="E14" s="115">
        <v>11375</v>
      </c>
      <c r="F14" s="114">
        <v>9128</v>
      </c>
      <c r="G14" s="114">
        <v>11617</v>
      </c>
      <c r="H14" s="114">
        <v>9567</v>
      </c>
      <c r="I14" s="140">
        <v>11307</v>
      </c>
      <c r="J14" s="115">
        <v>68</v>
      </c>
      <c r="K14" s="116">
        <v>0.60139736446449099</v>
      </c>
    </row>
    <row r="15" spans="1:17" ht="15.95" customHeight="1" x14ac:dyDescent="0.2">
      <c r="A15" s="306" t="s">
        <v>231</v>
      </c>
      <c r="B15" s="307"/>
      <c r="C15" s="308"/>
      <c r="D15" s="113">
        <v>6.1780575539568341</v>
      </c>
      <c r="E15" s="115">
        <v>1374</v>
      </c>
      <c r="F15" s="114">
        <v>1136</v>
      </c>
      <c r="G15" s="114">
        <v>1340</v>
      </c>
      <c r="H15" s="114">
        <v>1122</v>
      </c>
      <c r="I15" s="140">
        <v>1467</v>
      </c>
      <c r="J15" s="115">
        <v>-93</v>
      </c>
      <c r="K15" s="116">
        <v>-6.3394683026584868</v>
      </c>
    </row>
    <row r="16" spans="1:17" ht="15.95" customHeight="1" x14ac:dyDescent="0.2">
      <c r="A16" s="306" t="s">
        <v>232</v>
      </c>
      <c r="B16" s="307"/>
      <c r="C16" s="308"/>
      <c r="D16" s="113">
        <v>6.6996402877697845</v>
      </c>
      <c r="E16" s="115">
        <v>1490</v>
      </c>
      <c r="F16" s="114">
        <v>1122</v>
      </c>
      <c r="G16" s="114">
        <v>1599</v>
      </c>
      <c r="H16" s="114">
        <v>1142</v>
      </c>
      <c r="I16" s="140">
        <v>1452</v>
      </c>
      <c r="J16" s="115">
        <v>38</v>
      </c>
      <c r="K16" s="116">
        <v>2.6170798898071626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3.9343525179856114</v>
      </c>
      <c r="E18" s="115">
        <v>875</v>
      </c>
      <c r="F18" s="114">
        <v>1373</v>
      </c>
      <c r="G18" s="114">
        <v>1547</v>
      </c>
      <c r="H18" s="114">
        <v>1191</v>
      </c>
      <c r="I18" s="140">
        <v>958</v>
      </c>
      <c r="J18" s="115">
        <v>-83</v>
      </c>
      <c r="K18" s="116">
        <v>-8.6638830897703549</v>
      </c>
    </row>
    <row r="19" spans="1:11" ht="14.1" customHeight="1" x14ac:dyDescent="0.2">
      <c r="A19" s="306" t="s">
        <v>235</v>
      </c>
      <c r="B19" s="307" t="s">
        <v>236</v>
      </c>
      <c r="C19" s="308"/>
      <c r="D19" s="113">
        <v>3.6645683453237412</v>
      </c>
      <c r="E19" s="115">
        <v>815</v>
      </c>
      <c r="F19" s="114">
        <v>1321</v>
      </c>
      <c r="G19" s="114">
        <v>1464</v>
      </c>
      <c r="H19" s="114">
        <v>1132</v>
      </c>
      <c r="I19" s="140">
        <v>862</v>
      </c>
      <c r="J19" s="115">
        <v>-47</v>
      </c>
      <c r="K19" s="116">
        <v>-5.4524361948955917</v>
      </c>
    </row>
    <row r="20" spans="1:11" ht="14.1" customHeight="1" x14ac:dyDescent="0.2">
      <c r="A20" s="306">
        <v>12</v>
      </c>
      <c r="B20" s="307" t="s">
        <v>237</v>
      </c>
      <c r="C20" s="308"/>
      <c r="D20" s="113">
        <v>3.1744604316546763</v>
      </c>
      <c r="E20" s="115">
        <v>706</v>
      </c>
      <c r="F20" s="114">
        <v>1283</v>
      </c>
      <c r="G20" s="114">
        <v>1131</v>
      </c>
      <c r="H20" s="114">
        <v>893</v>
      </c>
      <c r="I20" s="140">
        <v>698</v>
      </c>
      <c r="J20" s="115">
        <v>8</v>
      </c>
      <c r="K20" s="116">
        <v>1.1461318051575931</v>
      </c>
    </row>
    <row r="21" spans="1:11" ht="14.1" customHeight="1" x14ac:dyDescent="0.2">
      <c r="A21" s="306">
        <v>21</v>
      </c>
      <c r="B21" s="307" t="s">
        <v>238</v>
      </c>
      <c r="C21" s="308"/>
      <c r="D21" s="113">
        <v>0.6519784172661871</v>
      </c>
      <c r="E21" s="115">
        <v>145</v>
      </c>
      <c r="F21" s="114">
        <v>199</v>
      </c>
      <c r="G21" s="114">
        <v>199</v>
      </c>
      <c r="H21" s="114">
        <v>167</v>
      </c>
      <c r="I21" s="140">
        <v>185</v>
      </c>
      <c r="J21" s="115">
        <v>-40</v>
      </c>
      <c r="K21" s="116">
        <v>-21.621621621621621</v>
      </c>
    </row>
    <row r="22" spans="1:11" ht="14.1" customHeight="1" x14ac:dyDescent="0.2">
      <c r="A22" s="306">
        <v>22</v>
      </c>
      <c r="B22" s="307" t="s">
        <v>239</v>
      </c>
      <c r="C22" s="308"/>
      <c r="D22" s="113">
        <v>0.9532374100719424</v>
      </c>
      <c r="E22" s="115">
        <v>212</v>
      </c>
      <c r="F22" s="114">
        <v>189</v>
      </c>
      <c r="G22" s="114">
        <v>301</v>
      </c>
      <c r="H22" s="114">
        <v>270</v>
      </c>
      <c r="I22" s="140">
        <v>374</v>
      </c>
      <c r="J22" s="115">
        <v>-162</v>
      </c>
      <c r="K22" s="116">
        <v>-43.315508021390372</v>
      </c>
    </row>
    <row r="23" spans="1:11" ht="14.1" customHeight="1" x14ac:dyDescent="0.2">
      <c r="A23" s="306">
        <v>23</v>
      </c>
      <c r="B23" s="307" t="s">
        <v>240</v>
      </c>
      <c r="C23" s="308"/>
      <c r="D23" s="113">
        <v>0.58902877697841727</v>
      </c>
      <c r="E23" s="115">
        <v>131</v>
      </c>
      <c r="F23" s="114">
        <v>86</v>
      </c>
      <c r="G23" s="114">
        <v>124</v>
      </c>
      <c r="H23" s="114">
        <v>117</v>
      </c>
      <c r="I23" s="140">
        <v>104</v>
      </c>
      <c r="J23" s="115">
        <v>27</v>
      </c>
      <c r="K23" s="116">
        <v>25.96153846153846</v>
      </c>
    </row>
    <row r="24" spans="1:11" ht="14.1" customHeight="1" x14ac:dyDescent="0.2">
      <c r="A24" s="306">
        <v>24</v>
      </c>
      <c r="B24" s="307" t="s">
        <v>241</v>
      </c>
      <c r="C24" s="308"/>
      <c r="D24" s="113">
        <v>2.6348920863309351</v>
      </c>
      <c r="E24" s="115">
        <v>586</v>
      </c>
      <c r="F24" s="114">
        <v>516</v>
      </c>
      <c r="G24" s="114">
        <v>658</v>
      </c>
      <c r="H24" s="114">
        <v>448</v>
      </c>
      <c r="I24" s="140">
        <v>615</v>
      </c>
      <c r="J24" s="115">
        <v>-29</v>
      </c>
      <c r="K24" s="116">
        <v>-4.7154471544715451</v>
      </c>
    </row>
    <row r="25" spans="1:11" ht="14.1" customHeight="1" x14ac:dyDescent="0.2">
      <c r="A25" s="306">
        <v>25</v>
      </c>
      <c r="B25" s="307" t="s">
        <v>242</v>
      </c>
      <c r="C25" s="308"/>
      <c r="D25" s="113">
        <v>4.2760791366906474</v>
      </c>
      <c r="E25" s="115">
        <v>951</v>
      </c>
      <c r="F25" s="114">
        <v>896</v>
      </c>
      <c r="G25" s="114">
        <v>879</v>
      </c>
      <c r="H25" s="114">
        <v>725</v>
      </c>
      <c r="I25" s="140">
        <v>941</v>
      </c>
      <c r="J25" s="115">
        <v>10</v>
      </c>
      <c r="K25" s="116">
        <v>1.0626992561105206</v>
      </c>
    </row>
    <row r="26" spans="1:11" ht="14.1" customHeight="1" x14ac:dyDescent="0.2">
      <c r="A26" s="306">
        <v>26</v>
      </c>
      <c r="B26" s="307" t="s">
        <v>243</v>
      </c>
      <c r="C26" s="308"/>
      <c r="D26" s="113">
        <v>2.7967625899280577</v>
      </c>
      <c r="E26" s="115">
        <v>622</v>
      </c>
      <c r="F26" s="114">
        <v>676</v>
      </c>
      <c r="G26" s="114">
        <v>806</v>
      </c>
      <c r="H26" s="114">
        <v>462</v>
      </c>
      <c r="I26" s="140">
        <v>540</v>
      </c>
      <c r="J26" s="115">
        <v>82</v>
      </c>
      <c r="K26" s="116">
        <v>15.185185185185185</v>
      </c>
    </row>
    <row r="27" spans="1:11" ht="14.1" customHeight="1" x14ac:dyDescent="0.2">
      <c r="A27" s="306">
        <v>27</v>
      </c>
      <c r="B27" s="307" t="s">
        <v>244</v>
      </c>
      <c r="C27" s="308"/>
      <c r="D27" s="113">
        <v>0.88579136690647486</v>
      </c>
      <c r="E27" s="115">
        <v>197</v>
      </c>
      <c r="F27" s="114">
        <v>174</v>
      </c>
      <c r="G27" s="114">
        <v>212</v>
      </c>
      <c r="H27" s="114">
        <v>169</v>
      </c>
      <c r="I27" s="140">
        <v>221</v>
      </c>
      <c r="J27" s="115">
        <v>-24</v>
      </c>
      <c r="K27" s="116">
        <v>-10.859728506787331</v>
      </c>
    </row>
    <row r="28" spans="1:11" ht="14.1" customHeight="1" x14ac:dyDescent="0.2">
      <c r="A28" s="306">
        <v>28</v>
      </c>
      <c r="B28" s="307" t="s">
        <v>245</v>
      </c>
      <c r="C28" s="308"/>
      <c r="D28" s="113">
        <v>0.62949640287769781</v>
      </c>
      <c r="E28" s="115">
        <v>140</v>
      </c>
      <c r="F28" s="114">
        <v>88</v>
      </c>
      <c r="G28" s="114">
        <v>87</v>
      </c>
      <c r="H28" s="114">
        <v>80</v>
      </c>
      <c r="I28" s="140">
        <v>78</v>
      </c>
      <c r="J28" s="115">
        <v>62</v>
      </c>
      <c r="K28" s="116">
        <v>79.487179487179489</v>
      </c>
    </row>
    <row r="29" spans="1:11" ht="14.1" customHeight="1" x14ac:dyDescent="0.2">
      <c r="A29" s="306">
        <v>29</v>
      </c>
      <c r="B29" s="307" t="s">
        <v>246</v>
      </c>
      <c r="C29" s="308"/>
      <c r="D29" s="113">
        <v>4.6582733812949639</v>
      </c>
      <c r="E29" s="115">
        <v>1036</v>
      </c>
      <c r="F29" s="114">
        <v>875</v>
      </c>
      <c r="G29" s="114">
        <v>1007</v>
      </c>
      <c r="H29" s="114">
        <v>924</v>
      </c>
      <c r="I29" s="140">
        <v>911</v>
      </c>
      <c r="J29" s="115">
        <v>125</v>
      </c>
      <c r="K29" s="116">
        <v>13.721185510428102</v>
      </c>
    </row>
    <row r="30" spans="1:11" ht="14.1" customHeight="1" x14ac:dyDescent="0.2">
      <c r="A30" s="306" t="s">
        <v>247</v>
      </c>
      <c r="B30" s="307" t="s">
        <v>248</v>
      </c>
      <c r="C30" s="308"/>
      <c r="D30" s="113">
        <v>2.9226618705035969</v>
      </c>
      <c r="E30" s="115">
        <v>650</v>
      </c>
      <c r="F30" s="114">
        <v>530</v>
      </c>
      <c r="G30" s="114">
        <v>574</v>
      </c>
      <c r="H30" s="114">
        <v>582</v>
      </c>
      <c r="I30" s="140">
        <v>562</v>
      </c>
      <c r="J30" s="115">
        <v>88</v>
      </c>
      <c r="K30" s="116">
        <v>15.658362989323843</v>
      </c>
    </row>
    <row r="31" spans="1:11" ht="14.1" customHeight="1" x14ac:dyDescent="0.2">
      <c r="A31" s="306" t="s">
        <v>249</v>
      </c>
      <c r="B31" s="307" t="s">
        <v>250</v>
      </c>
      <c r="C31" s="308"/>
      <c r="D31" s="113">
        <v>1.704136690647482</v>
      </c>
      <c r="E31" s="115">
        <v>379</v>
      </c>
      <c r="F31" s="114">
        <v>337</v>
      </c>
      <c r="G31" s="114">
        <v>428</v>
      </c>
      <c r="H31" s="114">
        <v>334</v>
      </c>
      <c r="I31" s="140" t="s">
        <v>514</v>
      </c>
      <c r="J31" s="115" t="s">
        <v>514</v>
      </c>
      <c r="K31" s="116" t="s">
        <v>514</v>
      </c>
    </row>
    <row r="32" spans="1:11" ht="14.1" customHeight="1" x14ac:dyDescent="0.2">
      <c r="A32" s="306">
        <v>31</v>
      </c>
      <c r="B32" s="307" t="s">
        <v>251</v>
      </c>
      <c r="C32" s="308"/>
      <c r="D32" s="113">
        <v>0.40467625899280574</v>
      </c>
      <c r="E32" s="115">
        <v>90</v>
      </c>
      <c r="F32" s="114">
        <v>80</v>
      </c>
      <c r="G32" s="114">
        <v>114</v>
      </c>
      <c r="H32" s="114">
        <v>57</v>
      </c>
      <c r="I32" s="140">
        <v>104</v>
      </c>
      <c r="J32" s="115">
        <v>-14</v>
      </c>
      <c r="K32" s="116">
        <v>-13.461538461538462</v>
      </c>
    </row>
    <row r="33" spans="1:11" ht="14.1" customHeight="1" x14ac:dyDescent="0.2">
      <c r="A33" s="306">
        <v>32</v>
      </c>
      <c r="B33" s="307" t="s">
        <v>252</v>
      </c>
      <c r="C33" s="308"/>
      <c r="D33" s="113">
        <v>3.7230215827338129</v>
      </c>
      <c r="E33" s="115">
        <v>828</v>
      </c>
      <c r="F33" s="114">
        <v>1030</v>
      </c>
      <c r="G33" s="114">
        <v>981</v>
      </c>
      <c r="H33" s="114">
        <v>1001</v>
      </c>
      <c r="I33" s="140">
        <v>879</v>
      </c>
      <c r="J33" s="115">
        <v>-51</v>
      </c>
      <c r="K33" s="116">
        <v>-5.802047781569966</v>
      </c>
    </row>
    <row r="34" spans="1:11" ht="14.1" customHeight="1" x14ac:dyDescent="0.2">
      <c r="A34" s="306">
        <v>33</v>
      </c>
      <c r="B34" s="307" t="s">
        <v>253</v>
      </c>
      <c r="C34" s="308"/>
      <c r="D34" s="113">
        <v>1.2949640287769784</v>
      </c>
      <c r="E34" s="115">
        <v>288</v>
      </c>
      <c r="F34" s="114">
        <v>234</v>
      </c>
      <c r="G34" s="114">
        <v>358</v>
      </c>
      <c r="H34" s="114">
        <v>220</v>
      </c>
      <c r="I34" s="140">
        <v>289</v>
      </c>
      <c r="J34" s="115">
        <v>-1</v>
      </c>
      <c r="K34" s="116">
        <v>-0.34602076124567471</v>
      </c>
    </row>
    <row r="35" spans="1:11" ht="14.1" customHeight="1" x14ac:dyDescent="0.2">
      <c r="A35" s="306">
        <v>34</v>
      </c>
      <c r="B35" s="307" t="s">
        <v>254</v>
      </c>
      <c r="C35" s="308"/>
      <c r="D35" s="113">
        <v>1.8929856115107915</v>
      </c>
      <c r="E35" s="115">
        <v>421</v>
      </c>
      <c r="F35" s="114">
        <v>279</v>
      </c>
      <c r="G35" s="114">
        <v>297</v>
      </c>
      <c r="H35" s="114">
        <v>248</v>
      </c>
      <c r="I35" s="140">
        <v>399</v>
      </c>
      <c r="J35" s="115">
        <v>22</v>
      </c>
      <c r="K35" s="116">
        <v>5.5137844611528823</v>
      </c>
    </row>
    <row r="36" spans="1:11" ht="14.1" customHeight="1" x14ac:dyDescent="0.2">
      <c r="A36" s="306">
        <v>41</v>
      </c>
      <c r="B36" s="307" t="s">
        <v>255</v>
      </c>
      <c r="C36" s="308"/>
      <c r="D36" s="113">
        <v>0.4226618705035971</v>
      </c>
      <c r="E36" s="115">
        <v>94</v>
      </c>
      <c r="F36" s="114">
        <v>83</v>
      </c>
      <c r="G36" s="114">
        <v>89</v>
      </c>
      <c r="H36" s="114">
        <v>79</v>
      </c>
      <c r="I36" s="140">
        <v>98</v>
      </c>
      <c r="J36" s="115">
        <v>-4</v>
      </c>
      <c r="K36" s="116">
        <v>-4.0816326530612246</v>
      </c>
    </row>
    <row r="37" spans="1:11" ht="14.1" customHeight="1" x14ac:dyDescent="0.2">
      <c r="A37" s="306">
        <v>42</v>
      </c>
      <c r="B37" s="307" t="s">
        <v>256</v>
      </c>
      <c r="C37" s="308"/>
      <c r="D37" s="113">
        <v>8.5431654676258989E-2</v>
      </c>
      <c r="E37" s="115">
        <v>19</v>
      </c>
      <c r="F37" s="114" t="s">
        <v>514</v>
      </c>
      <c r="G37" s="114">
        <v>74</v>
      </c>
      <c r="H37" s="114">
        <v>22</v>
      </c>
      <c r="I37" s="140">
        <v>34</v>
      </c>
      <c r="J37" s="115">
        <v>-15</v>
      </c>
      <c r="K37" s="116">
        <v>-44.117647058823529</v>
      </c>
    </row>
    <row r="38" spans="1:11" ht="14.1" customHeight="1" x14ac:dyDescent="0.2">
      <c r="A38" s="306">
        <v>43</v>
      </c>
      <c r="B38" s="307" t="s">
        <v>257</v>
      </c>
      <c r="C38" s="308"/>
      <c r="D38" s="113">
        <v>0.70143884892086328</v>
      </c>
      <c r="E38" s="115">
        <v>156</v>
      </c>
      <c r="F38" s="114">
        <v>114</v>
      </c>
      <c r="G38" s="114">
        <v>174</v>
      </c>
      <c r="H38" s="114">
        <v>154</v>
      </c>
      <c r="I38" s="140">
        <v>173</v>
      </c>
      <c r="J38" s="115">
        <v>-17</v>
      </c>
      <c r="K38" s="116">
        <v>-9.8265895953757223</v>
      </c>
    </row>
    <row r="39" spans="1:11" ht="14.1" customHeight="1" x14ac:dyDescent="0.2">
      <c r="A39" s="306">
        <v>51</v>
      </c>
      <c r="B39" s="307" t="s">
        <v>258</v>
      </c>
      <c r="C39" s="308"/>
      <c r="D39" s="113">
        <v>15.247302158273381</v>
      </c>
      <c r="E39" s="115">
        <v>3391</v>
      </c>
      <c r="F39" s="114">
        <v>2845</v>
      </c>
      <c r="G39" s="114">
        <v>2833</v>
      </c>
      <c r="H39" s="114">
        <v>2379</v>
      </c>
      <c r="I39" s="140">
        <v>2926</v>
      </c>
      <c r="J39" s="115">
        <v>465</v>
      </c>
      <c r="K39" s="116">
        <v>15.892002734107997</v>
      </c>
    </row>
    <row r="40" spans="1:11" ht="14.1" customHeight="1" x14ac:dyDescent="0.2">
      <c r="A40" s="306" t="s">
        <v>259</v>
      </c>
      <c r="B40" s="307" t="s">
        <v>260</v>
      </c>
      <c r="C40" s="308"/>
      <c r="D40" s="113">
        <v>14.24910071942446</v>
      </c>
      <c r="E40" s="115">
        <v>3169</v>
      </c>
      <c r="F40" s="114">
        <v>2701</v>
      </c>
      <c r="G40" s="114">
        <v>2660</v>
      </c>
      <c r="H40" s="114">
        <v>2214</v>
      </c>
      <c r="I40" s="140">
        <v>2703</v>
      </c>
      <c r="J40" s="115">
        <v>466</v>
      </c>
      <c r="K40" s="116">
        <v>17.240103588605255</v>
      </c>
    </row>
    <row r="41" spans="1:11" ht="14.1" customHeight="1" x14ac:dyDescent="0.2">
      <c r="A41" s="306"/>
      <c r="B41" s="307" t="s">
        <v>261</v>
      </c>
      <c r="C41" s="308"/>
      <c r="D41" s="113">
        <v>13.25089928057554</v>
      </c>
      <c r="E41" s="115">
        <v>2947</v>
      </c>
      <c r="F41" s="114">
        <v>2501</v>
      </c>
      <c r="G41" s="114">
        <v>2318</v>
      </c>
      <c r="H41" s="114">
        <v>1964</v>
      </c>
      <c r="I41" s="140">
        <v>2536</v>
      </c>
      <c r="J41" s="115">
        <v>411</v>
      </c>
      <c r="K41" s="116">
        <v>16.206624605678233</v>
      </c>
    </row>
    <row r="42" spans="1:11" ht="14.1" customHeight="1" x14ac:dyDescent="0.2">
      <c r="A42" s="306">
        <v>52</v>
      </c>
      <c r="B42" s="307" t="s">
        <v>262</v>
      </c>
      <c r="C42" s="308"/>
      <c r="D42" s="113">
        <v>4.6088129496402876</v>
      </c>
      <c r="E42" s="115">
        <v>1025</v>
      </c>
      <c r="F42" s="114">
        <v>797</v>
      </c>
      <c r="G42" s="114">
        <v>859</v>
      </c>
      <c r="H42" s="114">
        <v>871</v>
      </c>
      <c r="I42" s="140">
        <v>1112</v>
      </c>
      <c r="J42" s="115">
        <v>-87</v>
      </c>
      <c r="K42" s="116">
        <v>-7.8237410071942444</v>
      </c>
    </row>
    <row r="43" spans="1:11" ht="14.1" customHeight="1" x14ac:dyDescent="0.2">
      <c r="A43" s="306" t="s">
        <v>263</v>
      </c>
      <c r="B43" s="307" t="s">
        <v>264</v>
      </c>
      <c r="C43" s="308"/>
      <c r="D43" s="113">
        <v>3.75</v>
      </c>
      <c r="E43" s="115">
        <v>834</v>
      </c>
      <c r="F43" s="114">
        <v>632</v>
      </c>
      <c r="G43" s="114">
        <v>685</v>
      </c>
      <c r="H43" s="114">
        <v>688</v>
      </c>
      <c r="I43" s="140">
        <v>879</v>
      </c>
      <c r="J43" s="115">
        <v>-45</v>
      </c>
      <c r="K43" s="116">
        <v>-5.1194539249146755</v>
      </c>
    </row>
    <row r="44" spans="1:11" ht="14.1" customHeight="1" x14ac:dyDescent="0.2">
      <c r="A44" s="306">
        <v>53</v>
      </c>
      <c r="B44" s="307" t="s">
        <v>265</v>
      </c>
      <c r="C44" s="308"/>
      <c r="D44" s="113">
        <v>0.82733812949640284</v>
      </c>
      <c r="E44" s="115">
        <v>184</v>
      </c>
      <c r="F44" s="114">
        <v>202</v>
      </c>
      <c r="G44" s="114">
        <v>237</v>
      </c>
      <c r="H44" s="114">
        <v>159</v>
      </c>
      <c r="I44" s="140">
        <v>190</v>
      </c>
      <c r="J44" s="115">
        <v>-6</v>
      </c>
      <c r="K44" s="116">
        <v>-3.1578947368421053</v>
      </c>
    </row>
    <row r="45" spans="1:11" ht="14.1" customHeight="1" x14ac:dyDescent="0.2">
      <c r="A45" s="306" t="s">
        <v>266</v>
      </c>
      <c r="B45" s="307" t="s">
        <v>267</v>
      </c>
      <c r="C45" s="308"/>
      <c r="D45" s="113">
        <v>0.80485611510791366</v>
      </c>
      <c r="E45" s="115">
        <v>179</v>
      </c>
      <c r="F45" s="114">
        <v>200</v>
      </c>
      <c r="G45" s="114">
        <v>202</v>
      </c>
      <c r="H45" s="114">
        <v>151</v>
      </c>
      <c r="I45" s="140">
        <v>182</v>
      </c>
      <c r="J45" s="115">
        <v>-3</v>
      </c>
      <c r="K45" s="116">
        <v>-1.6483516483516483</v>
      </c>
    </row>
    <row r="46" spans="1:11" ht="14.1" customHeight="1" x14ac:dyDescent="0.2">
      <c r="A46" s="306">
        <v>54</v>
      </c>
      <c r="B46" s="307" t="s">
        <v>268</v>
      </c>
      <c r="C46" s="308"/>
      <c r="D46" s="113">
        <v>3.5431654676258995</v>
      </c>
      <c r="E46" s="115">
        <v>788</v>
      </c>
      <c r="F46" s="114">
        <v>637</v>
      </c>
      <c r="G46" s="114">
        <v>745</v>
      </c>
      <c r="H46" s="114">
        <v>599</v>
      </c>
      <c r="I46" s="140">
        <v>803</v>
      </c>
      <c r="J46" s="115">
        <v>-15</v>
      </c>
      <c r="K46" s="116">
        <v>-1.8679950186799501</v>
      </c>
    </row>
    <row r="47" spans="1:11" ht="14.1" customHeight="1" x14ac:dyDescent="0.2">
      <c r="A47" s="306">
        <v>61</v>
      </c>
      <c r="B47" s="307" t="s">
        <v>269</v>
      </c>
      <c r="C47" s="308"/>
      <c r="D47" s="113">
        <v>2.329136690647482</v>
      </c>
      <c r="E47" s="115">
        <v>518</v>
      </c>
      <c r="F47" s="114">
        <v>355</v>
      </c>
      <c r="G47" s="114">
        <v>442</v>
      </c>
      <c r="H47" s="114">
        <v>445</v>
      </c>
      <c r="I47" s="140">
        <v>527</v>
      </c>
      <c r="J47" s="115">
        <v>-9</v>
      </c>
      <c r="K47" s="116">
        <v>-1.7077798861480076</v>
      </c>
    </row>
    <row r="48" spans="1:11" ht="14.1" customHeight="1" x14ac:dyDescent="0.2">
      <c r="A48" s="306">
        <v>62</v>
      </c>
      <c r="B48" s="307" t="s">
        <v>270</v>
      </c>
      <c r="C48" s="308"/>
      <c r="D48" s="113">
        <v>7.8776978417266186</v>
      </c>
      <c r="E48" s="115">
        <v>1752</v>
      </c>
      <c r="F48" s="114">
        <v>1467</v>
      </c>
      <c r="G48" s="114">
        <v>1828</v>
      </c>
      <c r="H48" s="114">
        <v>1508</v>
      </c>
      <c r="I48" s="140">
        <v>1906</v>
      </c>
      <c r="J48" s="115">
        <v>-154</v>
      </c>
      <c r="K48" s="116">
        <v>-8.0797481636935995</v>
      </c>
    </row>
    <row r="49" spans="1:11" ht="14.1" customHeight="1" x14ac:dyDescent="0.2">
      <c r="A49" s="306">
        <v>63</v>
      </c>
      <c r="B49" s="307" t="s">
        <v>271</v>
      </c>
      <c r="C49" s="308"/>
      <c r="D49" s="113">
        <v>3.8803956834532376</v>
      </c>
      <c r="E49" s="115">
        <v>863</v>
      </c>
      <c r="F49" s="114">
        <v>687</v>
      </c>
      <c r="G49" s="114">
        <v>893</v>
      </c>
      <c r="H49" s="114">
        <v>642</v>
      </c>
      <c r="I49" s="140">
        <v>740</v>
      </c>
      <c r="J49" s="115">
        <v>123</v>
      </c>
      <c r="K49" s="116">
        <v>16.621621621621621</v>
      </c>
    </row>
    <row r="50" spans="1:11" ht="14.1" customHeight="1" x14ac:dyDescent="0.2">
      <c r="A50" s="306" t="s">
        <v>272</v>
      </c>
      <c r="B50" s="307" t="s">
        <v>273</v>
      </c>
      <c r="C50" s="308"/>
      <c r="D50" s="113">
        <v>1.0881294964028776</v>
      </c>
      <c r="E50" s="115">
        <v>242</v>
      </c>
      <c r="F50" s="114">
        <v>144</v>
      </c>
      <c r="G50" s="114">
        <v>210</v>
      </c>
      <c r="H50" s="114">
        <v>153</v>
      </c>
      <c r="I50" s="140">
        <v>180</v>
      </c>
      <c r="J50" s="115">
        <v>62</v>
      </c>
      <c r="K50" s="116">
        <v>34.444444444444443</v>
      </c>
    </row>
    <row r="51" spans="1:11" ht="14.1" customHeight="1" x14ac:dyDescent="0.2">
      <c r="A51" s="306" t="s">
        <v>274</v>
      </c>
      <c r="B51" s="307" t="s">
        <v>275</v>
      </c>
      <c r="C51" s="308"/>
      <c r="D51" s="113">
        <v>2.5404676258992804</v>
      </c>
      <c r="E51" s="115">
        <v>565</v>
      </c>
      <c r="F51" s="114">
        <v>504</v>
      </c>
      <c r="G51" s="114">
        <v>623</v>
      </c>
      <c r="H51" s="114">
        <v>441</v>
      </c>
      <c r="I51" s="140">
        <v>508</v>
      </c>
      <c r="J51" s="115">
        <v>57</v>
      </c>
      <c r="K51" s="116">
        <v>11.220472440944881</v>
      </c>
    </row>
    <row r="52" spans="1:11" ht="14.1" customHeight="1" x14ac:dyDescent="0.2">
      <c r="A52" s="306">
        <v>71</v>
      </c>
      <c r="B52" s="307" t="s">
        <v>276</v>
      </c>
      <c r="C52" s="308"/>
      <c r="D52" s="113">
        <v>7.2886690647482011</v>
      </c>
      <c r="E52" s="115">
        <v>1621</v>
      </c>
      <c r="F52" s="114">
        <v>1129</v>
      </c>
      <c r="G52" s="114">
        <v>1539</v>
      </c>
      <c r="H52" s="114">
        <v>1295</v>
      </c>
      <c r="I52" s="140">
        <v>1763</v>
      </c>
      <c r="J52" s="115">
        <v>-142</v>
      </c>
      <c r="K52" s="116">
        <v>-8.0544526375496321</v>
      </c>
    </row>
    <row r="53" spans="1:11" ht="14.1" customHeight="1" x14ac:dyDescent="0.2">
      <c r="A53" s="306" t="s">
        <v>277</v>
      </c>
      <c r="B53" s="307" t="s">
        <v>278</v>
      </c>
      <c r="C53" s="308"/>
      <c r="D53" s="113">
        <v>2.4100719424460433</v>
      </c>
      <c r="E53" s="115">
        <v>536</v>
      </c>
      <c r="F53" s="114">
        <v>335</v>
      </c>
      <c r="G53" s="114">
        <v>486</v>
      </c>
      <c r="H53" s="114">
        <v>430</v>
      </c>
      <c r="I53" s="140">
        <v>549</v>
      </c>
      <c r="J53" s="115">
        <v>-13</v>
      </c>
      <c r="K53" s="116">
        <v>-2.3679417122040074</v>
      </c>
    </row>
    <row r="54" spans="1:11" ht="14.1" customHeight="1" x14ac:dyDescent="0.2">
      <c r="A54" s="306" t="s">
        <v>279</v>
      </c>
      <c r="B54" s="307" t="s">
        <v>280</v>
      </c>
      <c r="C54" s="308"/>
      <c r="D54" s="113">
        <v>4.0602517985611515</v>
      </c>
      <c r="E54" s="115">
        <v>903</v>
      </c>
      <c r="F54" s="114">
        <v>659</v>
      </c>
      <c r="G54" s="114">
        <v>886</v>
      </c>
      <c r="H54" s="114">
        <v>731</v>
      </c>
      <c r="I54" s="140">
        <v>1029</v>
      </c>
      <c r="J54" s="115">
        <v>-126</v>
      </c>
      <c r="K54" s="116">
        <v>-12.244897959183673</v>
      </c>
    </row>
    <row r="55" spans="1:11" ht="14.1" customHeight="1" x14ac:dyDescent="0.2">
      <c r="A55" s="306">
        <v>72</v>
      </c>
      <c r="B55" s="307" t="s">
        <v>281</v>
      </c>
      <c r="C55" s="308"/>
      <c r="D55" s="113">
        <v>2.2392086330935252</v>
      </c>
      <c r="E55" s="115">
        <v>498</v>
      </c>
      <c r="F55" s="114">
        <v>272</v>
      </c>
      <c r="G55" s="114">
        <v>340</v>
      </c>
      <c r="H55" s="114">
        <v>333</v>
      </c>
      <c r="I55" s="140">
        <v>480</v>
      </c>
      <c r="J55" s="115">
        <v>18</v>
      </c>
      <c r="K55" s="116">
        <v>3.75</v>
      </c>
    </row>
    <row r="56" spans="1:11" ht="14.1" customHeight="1" x14ac:dyDescent="0.2">
      <c r="A56" s="306" t="s">
        <v>282</v>
      </c>
      <c r="B56" s="307" t="s">
        <v>283</v>
      </c>
      <c r="C56" s="308"/>
      <c r="D56" s="113">
        <v>1.0566546762589928</v>
      </c>
      <c r="E56" s="115">
        <v>235</v>
      </c>
      <c r="F56" s="114">
        <v>123</v>
      </c>
      <c r="G56" s="114">
        <v>163</v>
      </c>
      <c r="H56" s="114">
        <v>125</v>
      </c>
      <c r="I56" s="140">
        <v>247</v>
      </c>
      <c r="J56" s="115">
        <v>-12</v>
      </c>
      <c r="K56" s="116">
        <v>-4.8582995951417001</v>
      </c>
    </row>
    <row r="57" spans="1:11" ht="14.1" customHeight="1" x14ac:dyDescent="0.2">
      <c r="A57" s="306" t="s">
        <v>284</v>
      </c>
      <c r="B57" s="307" t="s">
        <v>285</v>
      </c>
      <c r="C57" s="308"/>
      <c r="D57" s="113">
        <v>0.60701438848920863</v>
      </c>
      <c r="E57" s="115">
        <v>135</v>
      </c>
      <c r="F57" s="114">
        <v>97</v>
      </c>
      <c r="G57" s="114">
        <v>115</v>
      </c>
      <c r="H57" s="114">
        <v>113</v>
      </c>
      <c r="I57" s="140">
        <v>113</v>
      </c>
      <c r="J57" s="115">
        <v>22</v>
      </c>
      <c r="K57" s="116">
        <v>19.469026548672566</v>
      </c>
    </row>
    <row r="58" spans="1:11" ht="14.1" customHeight="1" x14ac:dyDescent="0.2">
      <c r="A58" s="306">
        <v>73</v>
      </c>
      <c r="B58" s="307" t="s">
        <v>286</v>
      </c>
      <c r="C58" s="308"/>
      <c r="D58" s="113">
        <v>1.2544964028776979</v>
      </c>
      <c r="E58" s="115">
        <v>279</v>
      </c>
      <c r="F58" s="114">
        <v>171</v>
      </c>
      <c r="G58" s="114">
        <v>243</v>
      </c>
      <c r="H58" s="114">
        <v>256</v>
      </c>
      <c r="I58" s="140">
        <v>319</v>
      </c>
      <c r="J58" s="115">
        <v>-40</v>
      </c>
      <c r="K58" s="116">
        <v>-12.539184952978056</v>
      </c>
    </row>
    <row r="59" spans="1:11" ht="14.1" customHeight="1" x14ac:dyDescent="0.2">
      <c r="A59" s="306" t="s">
        <v>287</v>
      </c>
      <c r="B59" s="307" t="s">
        <v>288</v>
      </c>
      <c r="C59" s="308"/>
      <c r="D59" s="113">
        <v>0.9532374100719424</v>
      </c>
      <c r="E59" s="115">
        <v>212</v>
      </c>
      <c r="F59" s="114">
        <v>106</v>
      </c>
      <c r="G59" s="114">
        <v>175</v>
      </c>
      <c r="H59" s="114">
        <v>188</v>
      </c>
      <c r="I59" s="140">
        <v>223</v>
      </c>
      <c r="J59" s="115">
        <v>-11</v>
      </c>
      <c r="K59" s="116">
        <v>-4.9327354260089686</v>
      </c>
    </row>
    <row r="60" spans="1:11" ht="14.1" customHeight="1" x14ac:dyDescent="0.2">
      <c r="A60" s="306">
        <v>81</v>
      </c>
      <c r="B60" s="307" t="s">
        <v>289</v>
      </c>
      <c r="C60" s="308"/>
      <c r="D60" s="113">
        <v>6.0701438848920866</v>
      </c>
      <c r="E60" s="115">
        <v>1350</v>
      </c>
      <c r="F60" s="114">
        <v>1049</v>
      </c>
      <c r="G60" s="114">
        <v>1264</v>
      </c>
      <c r="H60" s="114">
        <v>1261</v>
      </c>
      <c r="I60" s="140">
        <v>1296</v>
      </c>
      <c r="J60" s="115">
        <v>54</v>
      </c>
      <c r="K60" s="116">
        <v>4.166666666666667</v>
      </c>
    </row>
    <row r="61" spans="1:11" ht="14.1" customHeight="1" x14ac:dyDescent="0.2">
      <c r="A61" s="306" t="s">
        <v>290</v>
      </c>
      <c r="B61" s="307" t="s">
        <v>291</v>
      </c>
      <c r="C61" s="308"/>
      <c r="D61" s="113">
        <v>2.0863309352517985</v>
      </c>
      <c r="E61" s="115">
        <v>464</v>
      </c>
      <c r="F61" s="114">
        <v>324</v>
      </c>
      <c r="G61" s="114">
        <v>382</v>
      </c>
      <c r="H61" s="114">
        <v>516</v>
      </c>
      <c r="I61" s="140">
        <v>408</v>
      </c>
      <c r="J61" s="115">
        <v>56</v>
      </c>
      <c r="K61" s="116">
        <v>13.725490196078431</v>
      </c>
    </row>
    <row r="62" spans="1:11" ht="14.1" customHeight="1" x14ac:dyDescent="0.2">
      <c r="A62" s="306" t="s">
        <v>292</v>
      </c>
      <c r="B62" s="307" t="s">
        <v>293</v>
      </c>
      <c r="C62" s="308"/>
      <c r="D62" s="113">
        <v>1.8705035971223021</v>
      </c>
      <c r="E62" s="115">
        <v>416</v>
      </c>
      <c r="F62" s="114">
        <v>440</v>
      </c>
      <c r="G62" s="114">
        <v>521</v>
      </c>
      <c r="H62" s="114">
        <v>391</v>
      </c>
      <c r="I62" s="140">
        <v>409</v>
      </c>
      <c r="J62" s="115">
        <v>7</v>
      </c>
      <c r="K62" s="116">
        <v>1.7114914425427872</v>
      </c>
    </row>
    <row r="63" spans="1:11" ht="14.1" customHeight="1" x14ac:dyDescent="0.2">
      <c r="A63" s="306"/>
      <c r="B63" s="307" t="s">
        <v>294</v>
      </c>
      <c r="C63" s="308"/>
      <c r="D63" s="113">
        <v>1.6681654676258992</v>
      </c>
      <c r="E63" s="115">
        <v>371</v>
      </c>
      <c r="F63" s="114">
        <v>395</v>
      </c>
      <c r="G63" s="114">
        <v>456</v>
      </c>
      <c r="H63" s="114">
        <v>367</v>
      </c>
      <c r="I63" s="140">
        <v>373</v>
      </c>
      <c r="J63" s="115">
        <v>-2</v>
      </c>
      <c r="K63" s="116">
        <v>-0.53619302949061665</v>
      </c>
    </row>
    <row r="64" spans="1:11" ht="14.1" customHeight="1" x14ac:dyDescent="0.2">
      <c r="A64" s="306" t="s">
        <v>295</v>
      </c>
      <c r="B64" s="307" t="s">
        <v>296</v>
      </c>
      <c r="C64" s="308"/>
      <c r="D64" s="113">
        <v>0.74640287769784175</v>
      </c>
      <c r="E64" s="115">
        <v>166</v>
      </c>
      <c r="F64" s="114">
        <v>131</v>
      </c>
      <c r="G64" s="114">
        <v>138</v>
      </c>
      <c r="H64" s="114">
        <v>149</v>
      </c>
      <c r="I64" s="140">
        <v>175</v>
      </c>
      <c r="J64" s="115">
        <v>-9</v>
      </c>
      <c r="K64" s="116">
        <v>-5.1428571428571432</v>
      </c>
    </row>
    <row r="65" spans="1:11" ht="14.1" customHeight="1" x14ac:dyDescent="0.2">
      <c r="A65" s="306" t="s">
        <v>297</v>
      </c>
      <c r="B65" s="307" t="s">
        <v>298</v>
      </c>
      <c r="C65" s="308"/>
      <c r="D65" s="113">
        <v>0.62050359712230219</v>
      </c>
      <c r="E65" s="115">
        <v>138</v>
      </c>
      <c r="F65" s="114">
        <v>76</v>
      </c>
      <c r="G65" s="114">
        <v>100</v>
      </c>
      <c r="H65" s="114">
        <v>91</v>
      </c>
      <c r="I65" s="140">
        <v>122</v>
      </c>
      <c r="J65" s="115">
        <v>16</v>
      </c>
      <c r="K65" s="116">
        <v>13.114754098360656</v>
      </c>
    </row>
    <row r="66" spans="1:11" ht="14.1" customHeight="1" x14ac:dyDescent="0.2">
      <c r="A66" s="306">
        <v>82</v>
      </c>
      <c r="B66" s="307" t="s">
        <v>299</v>
      </c>
      <c r="C66" s="308"/>
      <c r="D66" s="113">
        <v>3.5656474820143886</v>
      </c>
      <c r="E66" s="115">
        <v>793</v>
      </c>
      <c r="F66" s="114">
        <v>768</v>
      </c>
      <c r="G66" s="114">
        <v>736</v>
      </c>
      <c r="H66" s="114">
        <v>731</v>
      </c>
      <c r="I66" s="140">
        <v>724</v>
      </c>
      <c r="J66" s="115">
        <v>69</v>
      </c>
      <c r="K66" s="116">
        <v>9.5303867403314921</v>
      </c>
    </row>
    <row r="67" spans="1:11" ht="14.1" customHeight="1" x14ac:dyDescent="0.2">
      <c r="A67" s="306" t="s">
        <v>300</v>
      </c>
      <c r="B67" s="307" t="s">
        <v>301</v>
      </c>
      <c r="C67" s="308"/>
      <c r="D67" s="113">
        <v>2.1762589928057552</v>
      </c>
      <c r="E67" s="115">
        <v>484</v>
      </c>
      <c r="F67" s="114">
        <v>581</v>
      </c>
      <c r="G67" s="114">
        <v>497</v>
      </c>
      <c r="H67" s="114">
        <v>510</v>
      </c>
      <c r="I67" s="140">
        <v>478</v>
      </c>
      <c r="J67" s="115">
        <v>6</v>
      </c>
      <c r="K67" s="116">
        <v>1.2552301255230125</v>
      </c>
    </row>
    <row r="68" spans="1:11" ht="14.1" customHeight="1" x14ac:dyDescent="0.2">
      <c r="A68" s="306" t="s">
        <v>302</v>
      </c>
      <c r="B68" s="307" t="s">
        <v>303</v>
      </c>
      <c r="C68" s="308"/>
      <c r="D68" s="113">
        <v>0.9532374100719424</v>
      </c>
      <c r="E68" s="115">
        <v>212</v>
      </c>
      <c r="F68" s="114">
        <v>131</v>
      </c>
      <c r="G68" s="114">
        <v>166</v>
      </c>
      <c r="H68" s="114">
        <v>134</v>
      </c>
      <c r="I68" s="140">
        <v>161</v>
      </c>
      <c r="J68" s="115">
        <v>51</v>
      </c>
      <c r="K68" s="116">
        <v>31.677018633540374</v>
      </c>
    </row>
    <row r="69" spans="1:11" ht="14.1" customHeight="1" x14ac:dyDescent="0.2">
      <c r="A69" s="306">
        <v>83</v>
      </c>
      <c r="B69" s="307" t="s">
        <v>304</v>
      </c>
      <c r="C69" s="308"/>
      <c r="D69" s="113">
        <v>4.5413669064748206</v>
      </c>
      <c r="E69" s="115">
        <v>1010</v>
      </c>
      <c r="F69" s="114">
        <v>744</v>
      </c>
      <c r="G69" s="114">
        <v>1758</v>
      </c>
      <c r="H69" s="114">
        <v>723</v>
      </c>
      <c r="I69" s="140">
        <v>926</v>
      </c>
      <c r="J69" s="115">
        <v>84</v>
      </c>
      <c r="K69" s="116">
        <v>9.0712742980561547</v>
      </c>
    </row>
    <row r="70" spans="1:11" ht="14.1" customHeight="1" x14ac:dyDescent="0.2">
      <c r="A70" s="306" t="s">
        <v>305</v>
      </c>
      <c r="B70" s="307" t="s">
        <v>306</v>
      </c>
      <c r="C70" s="308"/>
      <c r="D70" s="113">
        <v>3.6735611510791366</v>
      </c>
      <c r="E70" s="115">
        <v>817</v>
      </c>
      <c r="F70" s="114">
        <v>559</v>
      </c>
      <c r="G70" s="114">
        <v>1566</v>
      </c>
      <c r="H70" s="114">
        <v>565</v>
      </c>
      <c r="I70" s="140">
        <v>711</v>
      </c>
      <c r="J70" s="115">
        <v>106</v>
      </c>
      <c r="K70" s="116">
        <v>14.908579465541491</v>
      </c>
    </row>
    <row r="71" spans="1:11" ht="14.1" customHeight="1" x14ac:dyDescent="0.2">
      <c r="A71" s="306"/>
      <c r="B71" s="307" t="s">
        <v>307</v>
      </c>
      <c r="C71" s="308"/>
      <c r="D71" s="113">
        <v>1.4433453237410072</v>
      </c>
      <c r="E71" s="115">
        <v>321</v>
      </c>
      <c r="F71" s="114">
        <v>223</v>
      </c>
      <c r="G71" s="114">
        <v>784</v>
      </c>
      <c r="H71" s="114">
        <v>244</v>
      </c>
      <c r="I71" s="140">
        <v>325</v>
      </c>
      <c r="J71" s="115">
        <v>-4</v>
      </c>
      <c r="K71" s="116">
        <v>-1.2307692307692308</v>
      </c>
    </row>
    <row r="72" spans="1:11" ht="14.1" customHeight="1" x14ac:dyDescent="0.2">
      <c r="A72" s="306">
        <v>84</v>
      </c>
      <c r="B72" s="307" t="s">
        <v>308</v>
      </c>
      <c r="C72" s="308"/>
      <c r="D72" s="113">
        <v>1.2859712230215827</v>
      </c>
      <c r="E72" s="115">
        <v>286</v>
      </c>
      <c r="F72" s="114">
        <v>194</v>
      </c>
      <c r="G72" s="114">
        <v>380</v>
      </c>
      <c r="H72" s="114">
        <v>238</v>
      </c>
      <c r="I72" s="140">
        <v>222</v>
      </c>
      <c r="J72" s="115">
        <v>64</v>
      </c>
      <c r="K72" s="116">
        <v>28.828828828828829</v>
      </c>
    </row>
    <row r="73" spans="1:11" ht="14.1" customHeight="1" x14ac:dyDescent="0.2">
      <c r="A73" s="306" t="s">
        <v>309</v>
      </c>
      <c r="B73" s="307" t="s">
        <v>310</v>
      </c>
      <c r="C73" s="308"/>
      <c r="D73" s="113">
        <v>0.55755395683453235</v>
      </c>
      <c r="E73" s="115">
        <v>124</v>
      </c>
      <c r="F73" s="114">
        <v>83</v>
      </c>
      <c r="G73" s="114">
        <v>249</v>
      </c>
      <c r="H73" s="114">
        <v>138</v>
      </c>
      <c r="I73" s="140">
        <v>127</v>
      </c>
      <c r="J73" s="115">
        <v>-3</v>
      </c>
      <c r="K73" s="116">
        <v>-2.3622047244094486</v>
      </c>
    </row>
    <row r="74" spans="1:11" ht="14.1" customHeight="1" x14ac:dyDescent="0.2">
      <c r="A74" s="306" t="s">
        <v>311</v>
      </c>
      <c r="B74" s="307" t="s">
        <v>312</v>
      </c>
      <c r="C74" s="308"/>
      <c r="D74" s="113">
        <v>0.17985611510791366</v>
      </c>
      <c r="E74" s="115">
        <v>40</v>
      </c>
      <c r="F74" s="114">
        <v>28</v>
      </c>
      <c r="G74" s="114">
        <v>40</v>
      </c>
      <c r="H74" s="114">
        <v>25</v>
      </c>
      <c r="I74" s="140">
        <v>21</v>
      </c>
      <c r="J74" s="115">
        <v>19</v>
      </c>
      <c r="K74" s="116">
        <v>90.476190476190482</v>
      </c>
    </row>
    <row r="75" spans="1:11" ht="14.1" customHeight="1" x14ac:dyDescent="0.2">
      <c r="A75" s="306" t="s">
        <v>313</v>
      </c>
      <c r="B75" s="307" t="s">
        <v>314</v>
      </c>
      <c r="C75" s="308"/>
      <c r="D75" s="113">
        <v>0.13489208633093525</v>
      </c>
      <c r="E75" s="115">
        <v>30</v>
      </c>
      <c r="F75" s="114">
        <v>23</v>
      </c>
      <c r="G75" s="114">
        <v>31</v>
      </c>
      <c r="H75" s="114">
        <v>16</v>
      </c>
      <c r="I75" s="140">
        <v>23</v>
      </c>
      <c r="J75" s="115">
        <v>7</v>
      </c>
      <c r="K75" s="116">
        <v>30.434782608695652</v>
      </c>
    </row>
    <row r="76" spans="1:11" ht="14.1" customHeight="1" x14ac:dyDescent="0.2">
      <c r="A76" s="306">
        <v>91</v>
      </c>
      <c r="B76" s="307" t="s">
        <v>315</v>
      </c>
      <c r="C76" s="308"/>
      <c r="D76" s="113">
        <v>0.19784172661870503</v>
      </c>
      <c r="E76" s="115">
        <v>44</v>
      </c>
      <c r="F76" s="114">
        <v>39</v>
      </c>
      <c r="G76" s="114">
        <v>63</v>
      </c>
      <c r="H76" s="114">
        <v>24</v>
      </c>
      <c r="I76" s="140">
        <v>34</v>
      </c>
      <c r="J76" s="115">
        <v>10</v>
      </c>
      <c r="K76" s="116">
        <v>29.411764705882351</v>
      </c>
    </row>
    <row r="77" spans="1:11" ht="14.1" customHeight="1" x14ac:dyDescent="0.2">
      <c r="A77" s="306">
        <v>92</v>
      </c>
      <c r="B77" s="307" t="s">
        <v>316</v>
      </c>
      <c r="C77" s="308"/>
      <c r="D77" s="113">
        <v>0.72841726618705038</v>
      </c>
      <c r="E77" s="115">
        <v>162</v>
      </c>
      <c r="F77" s="114">
        <v>123</v>
      </c>
      <c r="G77" s="114">
        <v>168</v>
      </c>
      <c r="H77" s="114">
        <v>139</v>
      </c>
      <c r="I77" s="140">
        <v>153</v>
      </c>
      <c r="J77" s="115">
        <v>9</v>
      </c>
      <c r="K77" s="116">
        <v>5.882352941176471</v>
      </c>
    </row>
    <row r="78" spans="1:11" ht="14.1" customHeight="1" x14ac:dyDescent="0.2">
      <c r="A78" s="306">
        <v>93</v>
      </c>
      <c r="B78" s="307" t="s">
        <v>317</v>
      </c>
      <c r="C78" s="308"/>
      <c r="D78" s="113">
        <v>0.20683453237410071</v>
      </c>
      <c r="E78" s="115">
        <v>46</v>
      </c>
      <c r="F78" s="114">
        <v>16</v>
      </c>
      <c r="G78" s="114">
        <v>19</v>
      </c>
      <c r="H78" s="114" t="s">
        <v>514</v>
      </c>
      <c r="I78" s="140">
        <v>21</v>
      </c>
      <c r="J78" s="115">
        <v>25</v>
      </c>
      <c r="K78" s="116">
        <v>119.04761904761905</v>
      </c>
    </row>
    <row r="79" spans="1:11" ht="14.1" customHeight="1" x14ac:dyDescent="0.2">
      <c r="A79" s="306">
        <v>94</v>
      </c>
      <c r="B79" s="307" t="s">
        <v>318</v>
      </c>
      <c r="C79" s="308"/>
      <c r="D79" s="113">
        <v>0.35971223021582732</v>
      </c>
      <c r="E79" s="115">
        <v>80</v>
      </c>
      <c r="F79" s="114">
        <v>77</v>
      </c>
      <c r="G79" s="114">
        <v>60</v>
      </c>
      <c r="H79" s="114">
        <v>49</v>
      </c>
      <c r="I79" s="140">
        <v>112</v>
      </c>
      <c r="J79" s="115">
        <v>-32</v>
      </c>
      <c r="K79" s="116">
        <v>-28.571428571428573</v>
      </c>
    </row>
    <row r="80" spans="1:11" ht="14.1" customHeight="1" x14ac:dyDescent="0.2">
      <c r="A80" s="306" t="s">
        <v>319</v>
      </c>
      <c r="B80" s="307" t="s">
        <v>320</v>
      </c>
      <c r="C80" s="308"/>
      <c r="D80" s="113">
        <v>1.3489208633093525E-2</v>
      </c>
      <c r="E80" s="115">
        <v>3</v>
      </c>
      <c r="F80" s="114" t="s">
        <v>514</v>
      </c>
      <c r="G80" s="114">
        <v>3</v>
      </c>
      <c r="H80" s="114" t="s">
        <v>514</v>
      </c>
      <c r="I80" s="140">
        <v>0</v>
      </c>
      <c r="J80" s="115">
        <v>3</v>
      </c>
      <c r="K80" s="116" t="s">
        <v>515</v>
      </c>
    </row>
    <row r="81" spans="1:11" ht="14.1" customHeight="1" x14ac:dyDescent="0.2">
      <c r="A81" s="310" t="s">
        <v>321</v>
      </c>
      <c r="B81" s="311" t="s">
        <v>334</v>
      </c>
      <c r="C81" s="312"/>
      <c r="D81" s="125">
        <v>0.22482014388489208</v>
      </c>
      <c r="E81" s="143">
        <v>50</v>
      </c>
      <c r="F81" s="144">
        <v>52</v>
      </c>
      <c r="G81" s="144">
        <v>118</v>
      </c>
      <c r="H81" s="144">
        <v>59</v>
      </c>
      <c r="I81" s="145">
        <v>66</v>
      </c>
      <c r="J81" s="143">
        <v>-16</v>
      </c>
      <c r="K81" s="146">
        <v>-24.242424242424242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197255</v>
      </c>
      <c r="C10" s="114">
        <v>107182</v>
      </c>
      <c r="D10" s="114">
        <v>90073</v>
      </c>
      <c r="E10" s="114">
        <v>152082</v>
      </c>
      <c r="F10" s="114">
        <v>40323</v>
      </c>
      <c r="G10" s="114">
        <v>26446</v>
      </c>
      <c r="H10" s="114">
        <v>50562</v>
      </c>
      <c r="I10" s="115">
        <v>77143</v>
      </c>
      <c r="J10" s="114">
        <v>59319</v>
      </c>
      <c r="K10" s="114">
        <v>17824</v>
      </c>
      <c r="L10" s="423">
        <v>15202</v>
      </c>
      <c r="M10" s="424">
        <v>14993</v>
      </c>
    </row>
    <row r="11" spans="1:13" ht="11.1" customHeight="1" x14ac:dyDescent="0.2">
      <c r="A11" s="422" t="s">
        <v>388</v>
      </c>
      <c r="B11" s="115">
        <v>197916</v>
      </c>
      <c r="C11" s="114">
        <v>107947</v>
      </c>
      <c r="D11" s="114">
        <v>89969</v>
      </c>
      <c r="E11" s="114">
        <v>152288</v>
      </c>
      <c r="F11" s="114">
        <v>40873</v>
      </c>
      <c r="G11" s="114">
        <v>25498</v>
      </c>
      <c r="H11" s="114">
        <v>51609</v>
      </c>
      <c r="I11" s="115">
        <v>78723</v>
      </c>
      <c r="J11" s="114">
        <v>60386</v>
      </c>
      <c r="K11" s="114">
        <v>18337</v>
      </c>
      <c r="L11" s="423">
        <v>15317</v>
      </c>
      <c r="M11" s="424">
        <v>14578</v>
      </c>
    </row>
    <row r="12" spans="1:13" ht="11.1" customHeight="1" x14ac:dyDescent="0.2">
      <c r="A12" s="422" t="s">
        <v>389</v>
      </c>
      <c r="B12" s="115">
        <v>202689</v>
      </c>
      <c r="C12" s="114">
        <v>110719</v>
      </c>
      <c r="D12" s="114">
        <v>91970</v>
      </c>
      <c r="E12" s="114">
        <v>156341</v>
      </c>
      <c r="F12" s="114">
        <v>41478</v>
      </c>
      <c r="G12" s="114">
        <v>28641</v>
      </c>
      <c r="H12" s="114">
        <v>52545</v>
      </c>
      <c r="I12" s="115">
        <v>78870</v>
      </c>
      <c r="J12" s="114">
        <v>60059</v>
      </c>
      <c r="K12" s="114">
        <v>18811</v>
      </c>
      <c r="L12" s="423">
        <v>22034</v>
      </c>
      <c r="M12" s="424">
        <v>17777</v>
      </c>
    </row>
    <row r="13" spans="1:13" s="110" customFormat="1" ht="11.1" customHeight="1" x14ac:dyDescent="0.2">
      <c r="A13" s="422" t="s">
        <v>390</v>
      </c>
      <c r="B13" s="115">
        <v>200722</v>
      </c>
      <c r="C13" s="114">
        <v>108600</v>
      </c>
      <c r="D13" s="114">
        <v>92122</v>
      </c>
      <c r="E13" s="114">
        <v>153733</v>
      </c>
      <c r="F13" s="114">
        <v>42067</v>
      </c>
      <c r="G13" s="114">
        <v>27554</v>
      </c>
      <c r="H13" s="114">
        <v>53033</v>
      </c>
      <c r="I13" s="115">
        <v>78853</v>
      </c>
      <c r="J13" s="114">
        <v>60122</v>
      </c>
      <c r="K13" s="114">
        <v>18731</v>
      </c>
      <c r="L13" s="423">
        <v>12565</v>
      </c>
      <c r="M13" s="424">
        <v>15176</v>
      </c>
    </row>
    <row r="14" spans="1:13" ht="15" customHeight="1" x14ac:dyDescent="0.2">
      <c r="A14" s="422" t="s">
        <v>391</v>
      </c>
      <c r="B14" s="115">
        <v>202110</v>
      </c>
      <c r="C14" s="114">
        <v>109385</v>
      </c>
      <c r="D14" s="114">
        <v>92725</v>
      </c>
      <c r="E14" s="114">
        <v>149761</v>
      </c>
      <c r="F14" s="114">
        <v>47929</v>
      </c>
      <c r="G14" s="114">
        <v>26694</v>
      </c>
      <c r="H14" s="114">
        <v>54073</v>
      </c>
      <c r="I14" s="115">
        <v>78619</v>
      </c>
      <c r="J14" s="114">
        <v>59878</v>
      </c>
      <c r="K14" s="114">
        <v>18741</v>
      </c>
      <c r="L14" s="423">
        <v>17280</v>
      </c>
      <c r="M14" s="424">
        <v>16355</v>
      </c>
    </row>
    <row r="15" spans="1:13" ht="11.1" customHeight="1" x14ac:dyDescent="0.2">
      <c r="A15" s="422" t="s">
        <v>388</v>
      </c>
      <c r="B15" s="115">
        <v>204452</v>
      </c>
      <c r="C15" s="114">
        <v>111229</v>
      </c>
      <c r="D15" s="114">
        <v>93223</v>
      </c>
      <c r="E15" s="114">
        <v>150798</v>
      </c>
      <c r="F15" s="114">
        <v>49309</v>
      </c>
      <c r="G15" s="114">
        <v>26075</v>
      </c>
      <c r="H15" s="114">
        <v>55289</v>
      </c>
      <c r="I15" s="115">
        <v>79262</v>
      </c>
      <c r="J15" s="114">
        <v>60414</v>
      </c>
      <c r="K15" s="114">
        <v>18848</v>
      </c>
      <c r="L15" s="423">
        <v>16403</v>
      </c>
      <c r="M15" s="424">
        <v>14356</v>
      </c>
    </row>
    <row r="16" spans="1:13" ht="11.1" customHeight="1" x14ac:dyDescent="0.2">
      <c r="A16" s="422" t="s">
        <v>389</v>
      </c>
      <c r="B16" s="115">
        <v>209000</v>
      </c>
      <c r="C16" s="114">
        <v>113839</v>
      </c>
      <c r="D16" s="114">
        <v>95161</v>
      </c>
      <c r="E16" s="114">
        <v>155038</v>
      </c>
      <c r="F16" s="114">
        <v>50197</v>
      </c>
      <c r="G16" s="114">
        <v>29097</v>
      </c>
      <c r="H16" s="114">
        <v>56290</v>
      </c>
      <c r="I16" s="115">
        <v>79723</v>
      </c>
      <c r="J16" s="114">
        <v>60098</v>
      </c>
      <c r="K16" s="114">
        <v>19625</v>
      </c>
      <c r="L16" s="423">
        <v>22212</v>
      </c>
      <c r="M16" s="424">
        <v>18199</v>
      </c>
    </row>
    <row r="17" spans="1:13" s="110" customFormat="1" ht="11.1" customHeight="1" x14ac:dyDescent="0.2">
      <c r="A17" s="422" t="s">
        <v>390</v>
      </c>
      <c r="B17" s="115">
        <v>206466</v>
      </c>
      <c r="C17" s="114">
        <v>111375</v>
      </c>
      <c r="D17" s="114">
        <v>95091</v>
      </c>
      <c r="E17" s="114">
        <v>155763</v>
      </c>
      <c r="F17" s="114">
        <v>50505</v>
      </c>
      <c r="G17" s="114">
        <v>27916</v>
      </c>
      <c r="H17" s="114">
        <v>56771</v>
      </c>
      <c r="I17" s="115">
        <v>79438</v>
      </c>
      <c r="J17" s="114">
        <v>59935</v>
      </c>
      <c r="K17" s="114">
        <v>19503</v>
      </c>
      <c r="L17" s="423">
        <v>12758</v>
      </c>
      <c r="M17" s="424">
        <v>15615</v>
      </c>
    </row>
    <row r="18" spans="1:13" ht="15" customHeight="1" x14ac:dyDescent="0.2">
      <c r="A18" s="422" t="s">
        <v>392</v>
      </c>
      <c r="B18" s="115">
        <v>207421</v>
      </c>
      <c r="C18" s="114">
        <v>111890</v>
      </c>
      <c r="D18" s="114">
        <v>95531</v>
      </c>
      <c r="E18" s="114">
        <v>154746</v>
      </c>
      <c r="F18" s="114">
        <v>52205</v>
      </c>
      <c r="G18" s="114">
        <v>27210</v>
      </c>
      <c r="H18" s="114">
        <v>57647</v>
      </c>
      <c r="I18" s="115">
        <v>78929</v>
      </c>
      <c r="J18" s="114">
        <v>59575</v>
      </c>
      <c r="K18" s="114">
        <v>19354</v>
      </c>
      <c r="L18" s="423">
        <v>16891</v>
      </c>
      <c r="M18" s="424">
        <v>16254</v>
      </c>
    </row>
    <row r="19" spans="1:13" ht="11.1" customHeight="1" x14ac:dyDescent="0.2">
      <c r="A19" s="422" t="s">
        <v>388</v>
      </c>
      <c r="B19" s="115">
        <v>208021</v>
      </c>
      <c r="C19" s="114">
        <v>112379</v>
      </c>
      <c r="D19" s="114">
        <v>95642</v>
      </c>
      <c r="E19" s="114">
        <v>154434</v>
      </c>
      <c r="F19" s="114">
        <v>53076</v>
      </c>
      <c r="G19" s="114">
        <v>26029</v>
      </c>
      <c r="H19" s="114">
        <v>58742</v>
      </c>
      <c r="I19" s="115">
        <v>80264</v>
      </c>
      <c r="J19" s="114">
        <v>60460</v>
      </c>
      <c r="K19" s="114">
        <v>19804</v>
      </c>
      <c r="L19" s="423">
        <v>15211</v>
      </c>
      <c r="M19" s="424">
        <v>14812</v>
      </c>
    </row>
    <row r="20" spans="1:13" ht="11.1" customHeight="1" x14ac:dyDescent="0.2">
      <c r="A20" s="422" t="s">
        <v>389</v>
      </c>
      <c r="B20" s="115">
        <v>213214</v>
      </c>
      <c r="C20" s="114">
        <v>115343</v>
      </c>
      <c r="D20" s="114">
        <v>97871</v>
      </c>
      <c r="E20" s="114">
        <v>158451</v>
      </c>
      <c r="F20" s="114">
        <v>54056</v>
      </c>
      <c r="G20" s="114">
        <v>29149</v>
      </c>
      <c r="H20" s="114">
        <v>59769</v>
      </c>
      <c r="I20" s="115">
        <v>80547</v>
      </c>
      <c r="J20" s="114">
        <v>59855</v>
      </c>
      <c r="K20" s="114">
        <v>20692</v>
      </c>
      <c r="L20" s="423">
        <v>23657</v>
      </c>
      <c r="M20" s="424">
        <v>19390</v>
      </c>
    </row>
    <row r="21" spans="1:13" s="110" customFormat="1" ht="11.1" customHeight="1" x14ac:dyDescent="0.2">
      <c r="A21" s="422" t="s">
        <v>390</v>
      </c>
      <c r="B21" s="115">
        <v>213196</v>
      </c>
      <c r="C21" s="114">
        <v>114684</v>
      </c>
      <c r="D21" s="114">
        <v>98512</v>
      </c>
      <c r="E21" s="114">
        <v>158742</v>
      </c>
      <c r="F21" s="114">
        <v>54342</v>
      </c>
      <c r="G21" s="114">
        <v>28652</v>
      </c>
      <c r="H21" s="114">
        <v>60488</v>
      </c>
      <c r="I21" s="115">
        <v>81052</v>
      </c>
      <c r="J21" s="114">
        <v>60348</v>
      </c>
      <c r="K21" s="114">
        <v>20704</v>
      </c>
      <c r="L21" s="423">
        <v>14646</v>
      </c>
      <c r="M21" s="424">
        <v>16100</v>
      </c>
    </row>
    <row r="22" spans="1:13" ht="15" customHeight="1" x14ac:dyDescent="0.2">
      <c r="A22" s="422" t="s">
        <v>393</v>
      </c>
      <c r="B22" s="115">
        <v>212090</v>
      </c>
      <c r="C22" s="114">
        <v>113607</v>
      </c>
      <c r="D22" s="114">
        <v>98483</v>
      </c>
      <c r="E22" s="114">
        <v>156548</v>
      </c>
      <c r="F22" s="114">
        <v>54089</v>
      </c>
      <c r="G22" s="114">
        <v>27037</v>
      </c>
      <c r="H22" s="114">
        <v>61202</v>
      </c>
      <c r="I22" s="115">
        <v>80422</v>
      </c>
      <c r="J22" s="114">
        <v>60103</v>
      </c>
      <c r="K22" s="114">
        <v>20319</v>
      </c>
      <c r="L22" s="423">
        <v>18131</v>
      </c>
      <c r="M22" s="424">
        <v>19360</v>
      </c>
    </row>
    <row r="23" spans="1:13" ht="11.1" customHeight="1" x14ac:dyDescent="0.2">
      <c r="A23" s="422" t="s">
        <v>388</v>
      </c>
      <c r="B23" s="115">
        <v>211944</v>
      </c>
      <c r="C23" s="114">
        <v>113440</v>
      </c>
      <c r="D23" s="114">
        <v>98504</v>
      </c>
      <c r="E23" s="114">
        <v>155244</v>
      </c>
      <c r="F23" s="114">
        <v>55116</v>
      </c>
      <c r="G23" s="114">
        <v>25961</v>
      </c>
      <c r="H23" s="114">
        <v>62311</v>
      </c>
      <c r="I23" s="115">
        <v>81776</v>
      </c>
      <c r="J23" s="114">
        <v>61076</v>
      </c>
      <c r="K23" s="114">
        <v>20700</v>
      </c>
      <c r="L23" s="423">
        <v>15595</v>
      </c>
      <c r="M23" s="424">
        <v>16090</v>
      </c>
    </row>
    <row r="24" spans="1:13" ht="11.1" customHeight="1" x14ac:dyDescent="0.2">
      <c r="A24" s="422" t="s">
        <v>389</v>
      </c>
      <c r="B24" s="115">
        <v>216766</v>
      </c>
      <c r="C24" s="114">
        <v>116016</v>
      </c>
      <c r="D24" s="114">
        <v>100750</v>
      </c>
      <c r="E24" s="114">
        <v>156130</v>
      </c>
      <c r="F24" s="114">
        <v>55554</v>
      </c>
      <c r="G24" s="114">
        <v>28890</v>
      </c>
      <c r="H24" s="114">
        <v>63485</v>
      </c>
      <c r="I24" s="115">
        <v>81913</v>
      </c>
      <c r="J24" s="114">
        <v>60372</v>
      </c>
      <c r="K24" s="114">
        <v>21541</v>
      </c>
      <c r="L24" s="423">
        <v>23107</v>
      </c>
      <c r="M24" s="424">
        <v>19285</v>
      </c>
    </row>
    <row r="25" spans="1:13" s="110" customFormat="1" ht="11.1" customHeight="1" x14ac:dyDescent="0.2">
      <c r="A25" s="422" t="s">
        <v>390</v>
      </c>
      <c r="B25" s="115">
        <v>214977</v>
      </c>
      <c r="C25" s="114">
        <v>114219</v>
      </c>
      <c r="D25" s="114">
        <v>100758</v>
      </c>
      <c r="E25" s="114">
        <v>153833</v>
      </c>
      <c r="F25" s="114">
        <v>56063</v>
      </c>
      <c r="G25" s="114">
        <v>28246</v>
      </c>
      <c r="H25" s="114">
        <v>63894</v>
      </c>
      <c r="I25" s="115">
        <v>81287</v>
      </c>
      <c r="J25" s="114">
        <v>60053</v>
      </c>
      <c r="K25" s="114">
        <v>21234</v>
      </c>
      <c r="L25" s="423">
        <v>14347</v>
      </c>
      <c r="M25" s="424">
        <v>16903</v>
      </c>
    </row>
    <row r="26" spans="1:13" ht="15" customHeight="1" x14ac:dyDescent="0.2">
      <c r="A26" s="422" t="s">
        <v>394</v>
      </c>
      <c r="B26" s="115">
        <v>213915</v>
      </c>
      <c r="C26" s="114">
        <v>113069</v>
      </c>
      <c r="D26" s="114">
        <v>100846</v>
      </c>
      <c r="E26" s="114">
        <v>151712</v>
      </c>
      <c r="F26" s="114">
        <v>57115</v>
      </c>
      <c r="G26" s="114">
        <v>26609</v>
      </c>
      <c r="H26" s="114">
        <v>64855</v>
      </c>
      <c r="I26" s="115">
        <v>80396</v>
      </c>
      <c r="J26" s="114">
        <v>59466</v>
      </c>
      <c r="K26" s="114">
        <v>20930</v>
      </c>
      <c r="L26" s="423">
        <v>19210</v>
      </c>
      <c r="M26" s="424">
        <v>20385</v>
      </c>
    </row>
    <row r="27" spans="1:13" ht="11.1" customHeight="1" x14ac:dyDescent="0.2">
      <c r="A27" s="422" t="s">
        <v>388</v>
      </c>
      <c r="B27" s="115">
        <v>214650</v>
      </c>
      <c r="C27" s="114">
        <v>113699</v>
      </c>
      <c r="D27" s="114">
        <v>100951</v>
      </c>
      <c r="E27" s="114">
        <v>151602</v>
      </c>
      <c r="F27" s="114">
        <v>58064</v>
      </c>
      <c r="G27" s="114">
        <v>25503</v>
      </c>
      <c r="H27" s="114">
        <v>66003</v>
      </c>
      <c r="I27" s="115">
        <v>82129</v>
      </c>
      <c r="J27" s="114">
        <v>60657</v>
      </c>
      <c r="K27" s="114">
        <v>21472</v>
      </c>
      <c r="L27" s="423">
        <v>16765</v>
      </c>
      <c r="M27" s="424">
        <v>16162</v>
      </c>
    </row>
    <row r="28" spans="1:13" ht="11.1" customHeight="1" x14ac:dyDescent="0.2">
      <c r="A28" s="422" t="s">
        <v>389</v>
      </c>
      <c r="B28" s="115">
        <v>219758</v>
      </c>
      <c r="C28" s="114">
        <v>116365</v>
      </c>
      <c r="D28" s="114">
        <v>103393</v>
      </c>
      <c r="E28" s="114">
        <v>159996</v>
      </c>
      <c r="F28" s="114">
        <v>59260</v>
      </c>
      <c r="G28" s="114">
        <v>28359</v>
      </c>
      <c r="H28" s="114">
        <v>66965</v>
      </c>
      <c r="I28" s="115">
        <v>81875</v>
      </c>
      <c r="J28" s="114">
        <v>59696</v>
      </c>
      <c r="K28" s="114">
        <v>22179</v>
      </c>
      <c r="L28" s="423">
        <v>24006</v>
      </c>
      <c r="M28" s="424">
        <v>19641</v>
      </c>
    </row>
    <row r="29" spans="1:13" s="110" customFormat="1" ht="11.1" customHeight="1" x14ac:dyDescent="0.2">
      <c r="A29" s="422" t="s">
        <v>390</v>
      </c>
      <c r="B29" s="115">
        <v>218448</v>
      </c>
      <c r="C29" s="114">
        <v>114731</v>
      </c>
      <c r="D29" s="114">
        <v>103717</v>
      </c>
      <c r="E29" s="114">
        <v>158480</v>
      </c>
      <c r="F29" s="114">
        <v>59818</v>
      </c>
      <c r="G29" s="114">
        <v>27561</v>
      </c>
      <c r="H29" s="114">
        <v>67469</v>
      </c>
      <c r="I29" s="115">
        <v>81103</v>
      </c>
      <c r="J29" s="114">
        <v>59246</v>
      </c>
      <c r="K29" s="114">
        <v>21857</v>
      </c>
      <c r="L29" s="423">
        <v>15170</v>
      </c>
      <c r="M29" s="424">
        <v>16601</v>
      </c>
    </row>
    <row r="30" spans="1:13" ht="15" customHeight="1" x14ac:dyDescent="0.2">
      <c r="A30" s="422" t="s">
        <v>395</v>
      </c>
      <c r="B30" s="115">
        <v>219287</v>
      </c>
      <c r="C30" s="114">
        <v>114514</v>
      </c>
      <c r="D30" s="114">
        <v>104773</v>
      </c>
      <c r="E30" s="114">
        <v>157459</v>
      </c>
      <c r="F30" s="114">
        <v>61707</v>
      </c>
      <c r="G30" s="114">
        <v>26515</v>
      </c>
      <c r="H30" s="114">
        <v>68622</v>
      </c>
      <c r="I30" s="115">
        <v>78252</v>
      </c>
      <c r="J30" s="114">
        <v>57250</v>
      </c>
      <c r="K30" s="114">
        <v>21002</v>
      </c>
      <c r="L30" s="423">
        <v>21371</v>
      </c>
      <c r="M30" s="424">
        <v>20637</v>
      </c>
    </row>
    <row r="31" spans="1:13" ht="11.1" customHeight="1" x14ac:dyDescent="0.2">
      <c r="A31" s="422" t="s">
        <v>388</v>
      </c>
      <c r="B31" s="115">
        <v>221926</v>
      </c>
      <c r="C31" s="114">
        <v>116596</v>
      </c>
      <c r="D31" s="114">
        <v>105330</v>
      </c>
      <c r="E31" s="114">
        <v>158544</v>
      </c>
      <c r="F31" s="114">
        <v>63288</v>
      </c>
      <c r="G31" s="114">
        <v>25809</v>
      </c>
      <c r="H31" s="114">
        <v>69839</v>
      </c>
      <c r="I31" s="115">
        <v>79698</v>
      </c>
      <c r="J31" s="114">
        <v>58117</v>
      </c>
      <c r="K31" s="114">
        <v>21581</v>
      </c>
      <c r="L31" s="423">
        <v>17909</v>
      </c>
      <c r="M31" s="424">
        <v>16476</v>
      </c>
    </row>
    <row r="32" spans="1:13" ht="11.1" customHeight="1" x14ac:dyDescent="0.2">
      <c r="A32" s="422" t="s">
        <v>389</v>
      </c>
      <c r="B32" s="115">
        <v>226303</v>
      </c>
      <c r="C32" s="114">
        <v>119292</v>
      </c>
      <c r="D32" s="114">
        <v>107011</v>
      </c>
      <c r="E32" s="114">
        <v>162216</v>
      </c>
      <c r="F32" s="114">
        <v>64032</v>
      </c>
      <c r="G32" s="114">
        <v>28538</v>
      </c>
      <c r="H32" s="114">
        <v>70799</v>
      </c>
      <c r="I32" s="115">
        <v>79142</v>
      </c>
      <c r="J32" s="114">
        <v>56851</v>
      </c>
      <c r="K32" s="114">
        <v>22291</v>
      </c>
      <c r="L32" s="423">
        <v>25102</v>
      </c>
      <c r="M32" s="424">
        <v>20548</v>
      </c>
    </row>
    <row r="33" spans="1:13" s="110" customFormat="1" ht="11.1" customHeight="1" x14ac:dyDescent="0.2">
      <c r="A33" s="422" t="s">
        <v>390</v>
      </c>
      <c r="B33" s="115">
        <v>224747</v>
      </c>
      <c r="C33" s="114">
        <v>117815</v>
      </c>
      <c r="D33" s="114">
        <v>106932</v>
      </c>
      <c r="E33" s="114">
        <v>160191</v>
      </c>
      <c r="F33" s="114">
        <v>64513</v>
      </c>
      <c r="G33" s="114">
        <v>27483</v>
      </c>
      <c r="H33" s="114">
        <v>71333</v>
      </c>
      <c r="I33" s="115">
        <v>78554</v>
      </c>
      <c r="J33" s="114">
        <v>56470</v>
      </c>
      <c r="K33" s="114">
        <v>22084</v>
      </c>
      <c r="L33" s="423">
        <v>15673</v>
      </c>
      <c r="M33" s="424">
        <v>17293</v>
      </c>
    </row>
    <row r="34" spans="1:13" ht="15" customHeight="1" x14ac:dyDescent="0.2">
      <c r="A34" s="422" t="s">
        <v>396</v>
      </c>
      <c r="B34" s="115">
        <v>224937</v>
      </c>
      <c r="C34" s="114">
        <v>117859</v>
      </c>
      <c r="D34" s="114">
        <v>107078</v>
      </c>
      <c r="E34" s="114">
        <v>159702</v>
      </c>
      <c r="F34" s="114">
        <v>65208</v>
      </c>
      <c r="G34" s="114">
        <v>26148</v>
      </c>
      <c r="H34" s="114">
        <v>72433</v>
      </c>
      <c r="I34" s="115">
        <v>77911</v>
      </c>
      <c r="J34" s="114">
        <v>56090</v>
      </c>
      <c r="K34" s="114">
        <v>21821</v>
      </c>
      <c r="L34" s="423">
        <v>19714</v>
      </c>
      <c r="M34" s="424">
        <v>19575</v>
      </c>
    </row>
    <row r="35" spans="1:13" ht="11.1" customHeight="1" x14ac:dyDescent="0.2">
      <c r="A35" s="422" t="s">
        <v>388</v>
      </c>
      <c r="B35" s="115">
        <v>226216</v>
      </c>
      <c r="C35" s="114">
        <v>118985</v>
      </c>
      <c r="D35" s="114">
        <v>107231</v>
      </c>
      <c r="E35" s="114">
        <v>159953</v>
      </c>
      <c r="F35" s="114">
        <v>66245</v>
      </c>
      <c r="G35" s="114">
        <v>25224</v>
      </c>
      <c r="H35" s="114">
        <v>73608</v>
      </c>
      <c r="I35" s="115">
        <v>79214</v>
      </c>
      <c r="J35" s="114">
        <v>56828</v>
      </c>
      <c r="K35" s="114">
        <v>22386</v>
      </c>
      <c r="L35" s="423">
        <v>18139</v>
      </c>
      <c r="M35" s="424">
        <v>16914</v>
      </c>
    </row>
    <row r="36" spans="1:13" ht="11.1" customHeight="1" x14ac:dyDescent="0.2">
      <c r="A36" s="422" t="s">
        <v>389</v>
      </c>
      <c r="B36" s="115">
        <v>230132</v>
      </c>
      <c r="C36" s="114">
        <v>121175</v>
      </c>
      <c r="D36" s="114">
        <v>108957</v>
      </c>
      <c r="E36" s="114">
        <v>163379</v>
      </c>
      <c r="F36" s="114">
        <v>66742</v>
      </c>
      <c r="G36" s="114">
        <v>27913</v>
      </c>
      <c r="H36" s="114">
        <v>74378</v>
      </c>
      <c r="I36" s="115">
        <v>79323</v>
      </c>
      <c r="J36" s="114">
        <v>56105</v>
      </c>
      <c r="K36" s="114">
        <v>23218</v>
      </c>
      <c r="L36" s="423">
        <v>24920</v>
      </c>
      <c r="M36" s="424">
        <v>21067</v>
      </c>
    </row>
    <row r="37" spans="1:13" s="110" customFormat="1" ht="11.1" customHeight="1" x14ac:dyDescent="0.2">
      <c r="A37" s="422" t="s">
        <v>390</v>
      </c>
      <c r="B37" s="115">
        <v>228762</v>
      </c>
      <c r="C37" s="114">
        <v>119915</v>
      </c>
      <c r="D37" s="114">
        <v>108847</v>
      </c>
      <c r="E37" s="114">
        <v>161660</v>
      </c>
      <c r="F37" s="114">
        <v>67097</v>
      </c>
      <c r="G37" s="114">
        <v>27080</v>
      </c>
      <c r="H37" s="114">
        <v>74702</v>
      </c>
      <c r="I37" s="115">
        <v>78817</v>
      </c>
      <c r="J37" s="114">
        <v>55997</v>
      </c>
      <c r="K37" s="114">
        <v>22820</v>
      </c>
      <c r="L37" s="423">
        <v>16930</v>
      </c>
      <c r="M37" s="424">
        <v>18238</v>
      </c>
    </row>
    <row r="38" spans="1:13" ht="15" customHeight="1" x14ac:dyDescent="0.2">
      <c r="A38" s="425" t="s">
        <v>397</v>
      </c>
      <c r="B38" s="115">
        <v>229442</v>
      </c>
      <c r="C38" s="114">
        <v>120527</v>
      </c>
      <c r="D38" s="114">
        <v>108915</v>
      </c>
      <c r="E38" s="114">
        <v>161743</v>
      </c>
      <c r="F38" s="114">
        <v>67698</v>
      </c>
      <c r="G38" s="114">
        <v>25975</v>
      </c>
      <c r="H38" s="114">
        <v>75666</v>
      </c>
      <c r="I38" s="115">
        <v>77956</v>
      </c>
      <c r="J38" s="114">
        <v>55215</v>
      </c>
      <c r="K38" s="114">
        <v>22741</v>
      </c>
      <c r="L38" s="423">
        <v>21416</v>
      </c>
      <c r="M38" s="424">
        <v>20648</v>
      </c>
    </row>
    <row r="39" spans="1:13" ht="11.1" customHeight="1" x14ac:dyDescent="0.2">
      <c r="A39" s="422" t="s">
        <v>388</v>
      </c>
      <c r="B39" s="115">
        <v>231204</v>
      </c>
      <c r="C39" s="114">
        <v>121714</v>
      </c>
      <c r="D39" s="114">
        <v>109490</v>
      </c>
      <c r="E39" s="114">
        <v>162406</v>
      </c>
      <c r="F39" s="114">
        <v>68798</v>
      </c>
      <c r="G39" s="114">
        <v>25488</v>
      </c>
      <c r="H39" s="114">
        <v>76937</v>
      </c>
      <c r="I39" s="115">
        <v>79798</v>
      </c>
      <c r="J39" s="114">
        <v>56340</v>
      </c>
      <c r="K39" s="114">
        <v>23458</v>
      </c>
      <c r="L39" s="423">
        <v>18733</v>
      </c>
      <c r="M39" s="424">
        <v>17058</v>
      </c>
    </row>
    <row r="40" spans="1:13" ht="11.1" customHeight="1" x14ac:dyDescent="0.2">
      <c r="A40" s="425" t="s">
        <v>389</v>
      </c>
      <c r="B40" s="115">
        <v>236419</v>
      </c>
      <c r="C40" s="114">
        <v>124595</v>
      </c>
      <c r="D40" s="114">
        <v>111824</v>
      </c>
      <c r="E40" s="114">
        <v>166549</v>
      </c>
      <c r="F40" s="114">
        <v>69870</v>
      </c>
      <c r="G40" s="114">
        <v>28551</v>
      </c>
      <c r="H40" s="114">
        <v>78094</v>
      </c>
      <c r="I40" s="115">
        <v>79850</v>
      </c>
      <c r="J40" s="114">
        <v>55582</v>
      </c>
      <c r="K40" s="114">
        <v>24268</v>
      </c>
      <c r="L40" s="423">
        <v>27155</v>
      </c>
      <c r="M40" s="424">
        <v>22670</v>
      </c>
    </row>
    <row r="41" spans="1:13" s="110" customFormat="1" ht="11.1" customHeight="1" x14ac:dyDescent="0.2">
      <c r="A41" s="422" t="s">
        <v>390</v>
      </c>
      <c r="B41" s="115">
        <v>234767</v>
      </c>
      <c r="C41" s="114">
        <v>123089</v>
      </c>
      <c r="D41" s="114">
        <v>111678</v>
      </c>
      <c r="E41" s="114">
        <v>165133</v>
      </c>
      <c r="F41" s="114">
        <v>69634</v>
      </c>
      <c r="G41" s="114">
        <v>27412</v>
      </c>
      <c r="H41" s="114">
        <v>78591</v>
      </c>
      <c r="I41" s="115">
        <v>79669</v>
      </c>
      <c r="J41" s="114">
        <v>55431</v>
      </c>
      <c r="K41" s="114">
        <v>24238</v>
      </c>
      <c r="L41" s="423">
        <v>18479</v>
      </c>
      <c r="M41" s="424">
        <v>19711</v>
      </c>
    </row>
    <row r="42" spans="1:13" ht="15" customHeight="1" x14ac:dyDescent="0.2">
      <c r="A42" s="422" t="s">
        <v>398</v>
      </c>
      <c r="B42" s="115">
        <v>235309</v>
      </c>
      <c r="C42" s="114">
        <v>123477</v>
      </c>
      <c r="D42" s="114">
        <v>111832</v>
      </c>
      <c r="E42" s="114">
        <v>165323</v>
      </c>
      <c r="F42" s="114">
        <v>69986</v>
      </c>
      <c r="G42" s="114">
        <v>26398</v>
      </c>
      <c r="H42" s="114">
        <v>79423</v>
      </c>
      <c r="I42" s="115">
        <v>79173</v>
      </c>
      <c r="J42" s="114">
        <v>54997</v>
      </c>
      <c r="K42" s="114">
        <v>24176</v>
      </c>
      <c r="L42" s="423">
        <v>21500</v>
      </c>
      <c r="M42" s="424">
        <v>21090</v>
      </c>
    </row>
    <row r="43" spans="1:13" ht="11.1" customHeight="1" x14ac:dyDescent="0.2">
      <c r="A43" s="422" t="s">
        <v>388</v>
      </c>
      <c r="B43" s="115">
        <v>237090</v>
      </c>
      <c r="C43" s="114">
        <v>124644</v>
      </c>
      <c r="D43" s="114">
        <v>112446</v>
      </c>
      <c r="E43" s="114">
        <v>165979</v>
      </c>
      <c r="F43" s="114">
        <v>71111</v>
      </c>
      <c r="G43" s="114">
        <v>25842</v>
      </c>
      <c r="H43" s="114">
        <v>80484</v>
      </c>
      <c r="I43" s="115">
        <v>80544</v>
      </c>
      <c r="J43" s="114">
        <v>55769</v>
      </c>
      <c r="K43" s="114">
        <v>24775</v>
      </c>
      <c r="L43" s="423">
        <v>20189</v>
      </c>
      <c r="M43" s="424">
        <v>18735</v>
      </c>
    </row>
    <row r="44" spans="1:13" ht="11.1" customHeight="1" x14ac:dyDescent="0.2">
      <c r="A44" s="422" t="s">
        <v>389</v>
      </c>
      <c r="B44" s="115">
        <v>241693</v>
      </c>
      <c r="C44" s="114">
        <v>127243</v>
      </c>
      <c r="D44" s="114">
        <v>114450</v>
      </c>
      <c r="E44" s="114">
        <v>170006</v>
      </c>
      <c r="F44" s="114">
        <v>71687</v>
      </c>
      <c r="G44" s="114">
        <v>28659</v>
      </c>
      <c r="H44" s="114">
        <v>81502</v>
      </c>
      <c r="I44" s="115">
        <v>79939</v>
      </c>
      <c r="J44" s="114">
        <v>54355</v>
      </c>
      <c r="K44" s="114">
        <v>25584</v>
      </c>
      <c r="L44" s="423">
        <v>27762</v>
      </c>
      <c r="M44" s="424">
        <v>23629</v>
      </c>
    </row>
    <row r="45" spans="1:13" s="110" customFormat="1" ht="11.1" customHeight="1" x14ac:dyDescent="0.2">
      <c r="A45" s="422" t="s">
        <v>390</v>
      </c>
      <c r="B45" s="115">
        <v>240151</v>
      </c>
      <c r="C45" s="114">
        <v>125791</v>
      </c>
      <c r="D45" s="114">
        <v>114360</v>
      </c>
      <c r="E45" s="114">
        <v>167915</v>
      </c>
      <c r="F45" s="114">
        <v>72236</v>
      </c>
      <c r="G45" s="114">
        <v>27588</v>
      </c>
      <c r="H45" s="114">
        <v>81743</v>
      </c>
      <c r="I45" s="115">
        <v>79604</v>
      </c>
      <c r="J45" s="114">
        <v>54140</v>
      </c>
      <c r="K45" s="114">
        <v>25464</v>
      </c>
      <c r="L45" s="423">
        <v>17701</v>
      </c>
      <c r="M45" s="424">
        <v>19822</v>
      </c>
    </row>
    <row r="46" spans="1:13" ht="15" customHeight="1" x14ac:dyDescent="0.2">
      <c r="A46" s="422" t="s">
        <v>399</v>
      </c>
      <c r="B46" s="115">
        <v>241094</v>
      </c>
      <c r="C46" s="114">
        <v>126295</v>
      </c>
      <c r="D46" s="114">
        <v>114799</v>
      </c>
      <c r="E46" s="114">
        <v>168518</v>
      </c>
      <c r="F46" s="114">
        <v>72576</v>
      </c>
      <c r="G46" s="114">
        <v>26772</v>
      </c>
      <c r="H46" s="114">
        <v>82560</v>
      </c>
      <c r="I46" s="115">
        <v>78260</v>
      </c>
      <c r="J46" s="114">
        <v>53151</v>
      </c>
      <c r="K46" s="114">
        <v>25109</v>
      </c>
      <c r="L46" s="423">
        <v>22631</v>
      </c>
      <c r="M46" s="424">
        <v>21921</v>
      </c>
    </row>
    <row r="47" spans="1:13" ht="11.1" customHeight="1" x14ac:dyDescent="0.2">
      <c r="A47" s="422" t="s">
        <v>388</v>
      </c>
      <c r="B47" s="115">
        <v>240963</v>
      </c>
      <c r="C47" s="114">
        <v>126229</v>
      </c>
      <c r="D47" s="114">
        <v>114734</v>
      </c>
      <c r="E47" s="114">
        <v>167435</v>
      </c>
      <c r="F47" s="114">
        <v>73528</v>
      </c>
      <c r="G47" s="114">
        <v>25923</v>
      </c>
      <c r="H47" s="114">
        <v>83265</v>
      </c>
      <c r="I47" s="115">
        <v>79286</v>
      </c>
      <c r="J47" s="114">
        <v>53832</v>
      </c>
      <c r="K47" s="114">
        <v>25454</v>
      </c>
      <c r="L47" s="423">
        <v>19669</v>
      </c>
      <c r="M47" s="424">
        <v>18949</v>
      </c>
    </row>
    <row r="48" spans="1:13" ht="11.1" customHeight="1" x14ac:dyDescent="0.2">
      <c r="A48" s="422" t="s">
        <v>389</v>
      </c>
      <c r="B48" s="115">
        <v>246185</v>
      </c>
      <c r="C48" s="114">
        <v>129033</v>
      </c>
      <c r="D48" s="114">
        <v>117152</v>
      </c>
      <c r="E48" s="114">
        <v>171715</v>
      </c>
      <c r="F48" s="114">
        <v>74470</v>
      </c>
      <c r="G48" s="114">
        <v>28615</v>
      </c>
      <c r="H48" s="114">
        <v>84442</v>
      </c>
      <c r="I48" s="115">
        <v>78600</v>
      </c>
      <c r="J48" s="114">
        <v>52386</v>
      </c>
      <c r="K48" s="114">
        <v>26214</v>
      </c>
      <c r="L48" s="423">
        <v>28037</v>
      </c>
      <c r="M48" s="424">
        <v>23566</v>
      </c>
    </row>
    <row r="49" spans="1:17" s="110" customFormat="1" ht="11.1" customHeight="1" x14ac:dyDescent="0.2">
      <c r="A49" s="422" t="s">
        <v>390</v>
      </c>
      <c r="B49" s="115">
        <v>244640</v>
      </c>
      <c r="C49" s="114">
        <v>127437</v>
      </c>
      <c r="D49" s="114">
        <v>117203</v>
      </c>
      <c r="E49" s="114">
        <v>169716</v>
      </c>
      <c r="F49" s="114">
        <v>74924</v>
      </c>
      <c r="G49" s="114">
        <v>27783</v>
      </c>
      <c r="H49" s="114">
        <v>84640</v>
      </c>
      <c r="I49" s="115">
        <v>78021</v>
      </c>
      <c r="J49" s="114">
        <v>52091</v>
      </c>
      <c r="K49" s="114">
        <v>25930</v>
      </c>
      <c r="L49" s="423">
        <v>18139</v>
      </c>
      <c r="M49" s="424">
        <v>19816</v>
      </c>
    </row>
    <row r="50" spans="1:17" ht="15" customHeight="1" x14ac:dyDescent="0.2">
      <c r="A50" s="422" t="s">
        <v>400</v>
      </c>
      <c r="B50" s="143">
        <v>244864</v>
      </c>
      <c r="C50" s="144">
        <v>127408</v>
      </c>
      <c r="D50" s="144">
        <v>117456</v>
      </c>
      <c r="E50" s="144">
        <v>169409</v>
      </c>
      <c r="F50" s="144">
        <v>75455</v>
      </c>
      <c r="G50" s="144">
        <v>26773</v>
      </c>
      <c r="H50" s="144">
        <v>85287</v>
      </c>
      <c r="I50" s="143">
        <v>75194</v>
      </c>
      <c r="J50" s="144">
        <v>50218</v>
      </c>
      <c r="K50" s="144">
        <v>24976</v>
      </c>
      <c r="L50" s="426">
        <v>22028</v>
      </c>
      <c r="M50" s="427">
        <v>22240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1.5637054426904029</v>
      </c>
      <c r="C6" s="480">
        <f>'Tabelle 3.3'!J11</f>
        <v>-3.9177101967799643</v>
      </c>
      <c r="D6" s="481">
        <f t="shared" ref="D6:E9" si="0">IF(OR(AND(B6&gt;=-50,B6&lt;=50),ISNUMBER(B6)=FALSE),B6,"")</f>
        <v>1.5637054426904029</v>
      </c>
      <c r="E6" s="481">
        <f t="shared" si="0"/>
        <v>-3.9177101967799643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1.5637054426904029</v>
      </c>
      <c r="C14" s="480">
        <f>'Tabelle 3.3'!J11</f>
        <v>-3.9177101967799643</v>
      </c>
      <c r="D14" s="481">
        <f>IF(OR(AND(B14&gt;=-50,B14&lt;=50),ISNUMBER(B14)=FALSE),B14,"")</f>
        <v>1.5637054426904029</v>
      </c>
      <c r="E14" s="481">
        <f>IF(OR(AND(C14&gt;=-50,C14&lt;=50),ISNUMBER(C14)=FALSE),C14,"")</f>
        <v>-3.9177101967799643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-2.8110359187922955</v>
      </c>
      <c r="C15" s="480">
        <f>'Tabelle 3.3'!J12</f>
        <v>0.20505809979494191</v>
      </c>
      <c r="D15" s="481">
        <f t="shared" ref="D15:E45" si="3">IF(OR(AND(B15&gt;=-50,B15&lt;=50),ISNUMBER(B15)=FALSE),B15,"")</f>
        <v>-2.8110359187922955</v>
      </c>
      <c r="E15" s="481">
        <f t="shared" si="3"/>
        <v>0.20505809979494191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3.7588246517840105</v>
      </c>
      <c r="C16" s="480">
        <f>'Tabelle 3.3'!J13</f>
        <v>-3.763440860215054</v>
      </c>
      <c r="D16" s="481">
        <f t="shared" si="3"/>
        <v>3.7588246517840105</v>
      </c>
      <c r="E16" s="481">
        <f t="shared" si="3"/>
        <v>-3.763440860215054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-0.65187755607882014</v>
      </c>
      <c r="C17" s="480">
        <f>'Tabelle 3.3'!J14</f>
        <v>-7.3468654571582537</v>
      </c>
      <c r="D17" s="481">
        <f t="shared" si="3"/>
        <v>-0.65187755607882014</v>
      </c>
      <c r="E17" s="481">
        <f t="shared" si="3"/>
        <v>-7.3468654571582537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-0.39396479463537298</v>
      </c>
      <c r="C18" s="480">
        <f>'Tabelle 3.3'!J15</f>
        <v>-8.7298303682250715</v>
      </c>
      <c r="D18" s="481">
        <f t="shared" si="3"/>
        <v>-0.39396479463537298</v>
      </c>
      <c r="E18" s="481">
        <f t="shared" si="3"/>
        <v>-8.7298303682250715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-0.85961292857844585</v>
      </c>
      <c r="C19" s="480">
        <f>'Tabelle 3.3'!J16</f>
        <v>-6.6230265691182133</v>
      </c>
      <c r="D19" s="481">
        <f t="shared" si="3"/>
        <v>-0.85961292857844585</v>
      </c>
      <c r="E19" s="481">
        <f t="shared" si="3"/>
        <v>-6.6230265691182133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-0.5088742708204046</v>
      </c>
      <c r="C20" s="480">
        <f>'Tabelle 3.3'!J17</f>
        <v>-4.7016274864376131</v>
      </c>
      <c r="D20" s="481">
        <f t="shared" si="3"/>
        <v>-0.5088742708204046</v>
      </c>
      <c r="E20" s="481">
        <f t="shared" si="3"/>
        <v>-4.7016274864376131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2.9683183447951564</v>
      </c>
      <c r="C21" s="480">
        <f>'Tabelle 3.3'!J18</f>
        <v>-2.8661507595299514E-2</v>
      </c>
      <c r="D21" s="481">
        <f t="shared" si="3"/>
        <v>2.9683183447951564</v>
      </c>
      <c r="E21" s="481">
        <f t="shared" si="3"/>
        <v>-2.8661507595299514E-2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3.0486346898761418</v>
      </c>
      <c r="C22" s="480">
        <f>'Tabelle 3.3'!J19</f>
        <v>-1.8914137977956185</v>
      </c>
      <c r="D22" s="481">
        <f t="shared" si="3"/>
        <v>3.0486346898761418</v>
      </c>
      <c r="E22" s="481">
        <f t="shared" si="3"/>
        <v>-1.8914137977956185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-4.4489765087997579</v>
      </c>
      <c r="C23" s="480">
        <f>'Tabelle 3.3'!J20</f>
        <v>-3.5597291985149595</v>
      </c>
      <c r="D23" s="481">
        <f t="shared" si="3"/>
        <v>-4.4489765087997579</v>
      </c>
      <c r="E23" s="481">
        <f t="shared" si="3"/>
        <v>-3.5597291985149595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-4.209278197717504</v>
      </c>
      <c r="C24" s="480">
        <f>'Tabelle 3.3'!J21</f>
        <v>-10.746631323172078</v>
      </c>
      <c r="D24" s="481">
        <f t="shared" si="3"/>
        <v>-4.209278197717504</v>
      </c>
      <c r="E24" s="481">
        <f t="shared" si="3"/>
        <v>-10.746631323172078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4.7619047619047619</v>
      </c>
      <c r="C25" s="480">
        <f>'Tabelle 3.3'!J22</f>
        <v>-34.732142857142854</v>
      </c>
      <c r="D25" s="481">
        <f t="shared" si="3"/>
        <v>4.7619047619047619</v>
      </c>
      <c r="E25" s="481">
        <f t="shared" si="3"/>
        <v>-34.732142857142854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-1.7106972715461239</v>
      </c>
      <c r="C26" s="480">
        <f>'Tabelle 3.3'!J23</f>
        <v>0.73964497041420119</v>
      </c>
      <c r="D26" s="481">
        <f t="shared" si="3"/>
        <v>-1.7106972715461239</v>
      </c>
      <c r="E26" s="481">
        <f t="shared" si="3"/>
        <v>0.73964497041420119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1.8937959245511704</v>
      </c>
      <c r="C27" s="480">
        <f>'Tabelle 3.3'!J24</f>
        <v>0.27552204176334105</v>
      </c>
      <c r="D27" s="481">
        <f t="shared" si="3"/>
        <v>1.8937959245511704</v>
      </c>
      <c r="E27" s="481">
        <f t="shared" si="3"/>
        <v>0.27552204176334105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2.9357039487285506</v>
      </c>
      <c r="C28" s="480">
        <f>'Tabelle 3.3'!J25</f>
        <v>-4.0477050957715939</v>
      </c>
      <c r="D28" s="481">
        <f t="shared" si="3"/>
        <v>2.9357039487285506</v>
      </c>
      <c r="E28" s="481">
        <f t="shared" si="3"/>
        <v>-4.0477050957715939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-13.079470198675496</v>
      </c>
      <c r="C29" s="480">
        <f>'Tabelle 3.3'!J26</f>
        <v>-7.4557315936626285</v>
      </c>
      <c r="D29" s="481">
        <f t="shared" si="3"/>
        <v>-13.079470198675496</v>
      </c>
      <c r="E29" s="481">
        <f t="shared" si="3"/>
        <v>-7.4557315936626285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2.5118805159538358</v>
      </c>
      <c r="C30" s="480">
        <f>'Tabelle 3.3'!J27</f>
        <v>4.3560606060606064</v>
      </c>
      <c r="D30" s="481">
        <f t="shared" si="3"/>
        <v>2.5118805159538358</v>
      </c>
      <c r="E30" s="481">
        <f t="shared" si="3"/>
        <v>4.3560606060606064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5.0020556393038236</v>
      </c>
      <c r="C31" s="480">
        <f>'Tabelle 3.3'!J28</f>
        <v>-1.0877447425670776</v>
      </c>
      <c r="D31" s="481">
        <f t="shared" si="3"/>
        <v>5.0020556393038236</v>
      </c>
      <c r="E31" s="481">
        <f t="shared" si="3"/>
        <v>-1.0877447425670776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3.9856173402208044</v>
      </c>
      <c r="C32" s="480">
        <f>'Tabelle 3.3'!J29</f>
        <v>-4.9087321164282187</v>
      </c>
      <c r="D32" s="481">
        <f t="shared" si="3"/>
        <v>3.9856173402208044</v>
      </c>
      <c r="E32" s="481">
        <f t="shared" si="3"/>
        <v>-4.9087321164282187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4.4855630926590191</v>
      </c>
      <c r="C33" s="480">
        <f>'Tabelle 3.3'!J30</f>
        <v>0.58853633572159669</v>
      </c>
      <c r="D33" s="481">
        <f t="shared" si="3"/>
        <v>4.4855630926590191</v>
      </c>
      <c r="E33" s="481">
        <f t="shared" si="3"/>
        <v>0.58853633572159669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7.7728776185226023</v>
      </c>
      <c r="C34" s="480">
        <f>'Tabelle 3.3'!J31</f>
        <v>-2.9674206266860343</v>
      </c>
      <c r="D34" s="481">
        <f t="shared" si="3"/>
        <v>7.7728776185226023</v>
      </c>
      <c r="E34" s="481">
        <f t="shared" si="3"/>
        <v>-2.9674206266860343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-2.8110359187922955</v>
      </c>
      <c r="C37" s="480">
        <f>'Tabelle 3.3'!J34</f>
        <v>0.20505809979494191</v>
      </c>
      <c r="D37" s="481">
        <f t="shared" si="3"/>
        <v>-2.8110359187922955</v>
      </c>
      <c r="E37" s="481">
        <f t="shared" si="3"/>
        <v>0.20505809979494191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0.70128915797376956</v>
      </c>
      <c r="C38" s="480">
        <f>'Tabelle 3.3'!J35</f>
        <v>-4.4972422571064916</v>
      </c>
      <c r="D38" s="481">
        <f t="shared" si="3"/>
        <v>0.70128915797376956</v>
      </c>
      <c r="E38" s="481">
        <f t="shared" si="3"/>
        <v>-4.4972422571064916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2.0216405856505202</v>
      </c>
      <c r="C39" s="480">
        <f>'Tabelle 3.3'!J36</f>
        <v>-4.0194828841951926</v>
      </c>
      <c r="D39" s="481">
        <f t="shared" si="3"/>
        <v>2.0216405856505202</v>
      </c>
      <c r="E39" s="481">
        <f t="shared" si="3"/>
        <v>-4.0194828841951926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2.0216405856505202</v>
      </c>
      <c r="C45" s="480">
        <f>'Tabelle 3.3'!J36</f>
        <v>-4.0194828841951926</v>
      </c>
      <c r="D45" s="481">
        <f t="shared" si="3"/>
        <v>2.0216405856505202</v>
      </c>
      <c r="E45" s="481">
        <f t="shared" si="3"/>
        <v>-4.0194828841951926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213915</v>
      </c>
      <c r="C51" s="487">
        <v>59466</v>
      </c>
      <c r="D51" s="487">
        <v>20930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214650</v>
      </c>
      <c r="C52" s="487">
        <v>60657</v>
      </c>
      <c r="D52" s="487">
        <v>21472</v>
      </c>
      <c r="E52" s="488">
        <f t="shared" ref="E52:G70" si="11">IF($A$51=37802,IF(COUNTBLANK(B$51:B$70)&gt;0,#N/A,B52/B$51*100),IF(COUNTBLANK(B$51:B$75)&gt;0,#N/A,B52/B$51*100))</f>
        <v>100.34359441834373</v>
      </c>
      <c r="F52" s="488">
        <f t="shared" si="11"/>
        <v>102.00282514377963</v>
      </c>
      <c r="G52" s="488">
        <f t="shared" si="11"/>
        <v>102.58958432871476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219758</v>
      </c>
      <c r="C53" s="487">
        <v>59696</v>
      </c>
      <c r="D53" s="487">
        <v>22179</v>
      </c>
      <c r="E53" s="488">
        <f t="shared" si="11"/>
        <v>102.7314587569829</v>
      </c>
      <c r="F53" s="488">
        <f t="shared" si="11"/>
        <v>100.38677563649816</v>
      </c>
      <c r="G53" s="488">
        <f t="shared" si="11"/>
        <v>105.96751075011946</v>
      </c>
      <c r="H53" s="489">
        <f>IF(ISERROR(L53)=TRUE,IF(MONTH(A53)=MONTH(MAX(A$51:A$75)),A53,""),"")</f>
        <v>41883</v>
      </c>
      <c r="I53" s="488">
        <f t="shared" si="12"/>
        <v>102.7314587569829</v>
      </c>
      <c r="J53" s="488">
        <f t="shared" si="10"/>
        <v>100.38677563649816</v>
      </c>
      <c r="K53" s="488">
        <f t="shared" si="10"/>
        <v>105.96751075011946</v>
      </c>
      <c r="L53" s="488" t="e">
        <f t="shared" si="13"/>
        <v>#N/A</v>
      </c>
    </row>
    <row r="54" spans="1:14" ht="15" customHeight="1" x14ac:dyDescent="0.2">
      <c r="A54" s="490" t="s">
        <v>463</v>
      </c>
      <c r="B54" s="487">
        <v>218448</v>
      </c>
      <c r="C54" s="487">
        <v>59246</v>
      </c>
      <c r="D54" s="487">
        <v>21857</v>
      </c>
      <c r="E54" s="488">
        <f t="shared" si="11"/>
        <v>102.11906598415258</v>
      </c>
      <c r="F54" s="488">
        <f t="shared" si="11"/>
        <v>99.630040695523491</v>
      </c>
      <c r="G54" s="488">
        <f t="shared" si="11"/>
        <v>104.4290492116579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219287</v>
      </c>
      <c r="C55" s="487">
        <v>57250</v>
      </c>
      <c r="D55" s="487">
        <v>21002</v>
      </c>
      <c r="E55" s="488">
        <f t="shared" si="11"/>
        <v>102.51127784400347</v>
      </c>
      <c r="F55" s="488">
        <f t="shared" si="11"/>
        <v>96.273500824000266</v>
      </c>
      <c r="G55" s="488">
        <f t="shared" si="11"/>
        <v>100.3440038222647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221926</v>
      </c>
      <c r="C56" s="487">
        <v>58117</v>
      </c>
      <c r="D56" s="487">
        <v>21581</v>
      </c>
      <c r="E56" s="488">
        <f t="shared" si="11"/>
        <v>103.74494542224714</v>
      </c>
      <c r="F56" s="488">
        <f t="shared" si="11"/>
        <v>97.731476810278139</v>
      </c>
      <c r="G56" s="488">
        <f t="shared" si="11"/>
        <v>103.11036789297658</v>
      </c>
      <c r="H56" s="489" t="str">
        <f t="shared" si="14"/>
        <v/>
      </c>
      <c r="I56" s="488" t="str">
        <f t="shared" si="12"/>
        <v/>
      </c>
      <c r="J56" s="488" t="str">
        <f t="shared" si="10"/>
        <v/>
      </c>
      <c r="K56" s="488" t="str">
        <f t="shared" si="10"/>
        <v/>
      </c>
      <c r="L56" s="488" t="e">
        <f t="shared" si="13"/>
        <v>#N/A</v>
      </c>
    </row>
    <row r="57" spans="1:14" ht="15" customHeight="1" x14ac:dyDescent="0.2">
      <c r="A57" s="490">
        <v>42248</v>
      </c>
      <c r="B57" s="487">
        <v>226303</v>
      </c>
      <c r="C57" s="487">
        <v>56851</v>
      </c>
      <c r="D57" s="487">
        <v>22291</v>
      </c>
      <c r="E57" s="488">
        <f t="shared" si="11"/>
        <v>105.79108524413903</v>
      </c>
      <c r="F57" s="488">
        <f t="shared" si="11"/>
        <v>95.602529176336063</v>
      </c>
      <c r="G57" s="488">
        <f t="shared" si="11"/>
        <v>106.50262780697564</v>
      </c>
      <c r="H57" s="489">
        <f t="shared" si="14"/>
        <v>42248</v>
      </c>
      <c r="I57" s="488">
        <f t="shared" si="12"/>
        <v>105.79108524413903</v>
      </c>
      <c r="J57" s="488">
        <f t="shared" si="10"/>
        <v>95.602529176336063</v>
      </c>
      <c r="K57" s="488">
        <f t="shared" si="10"/>
        <v>106.50262780697564</v>
      </c>
      <c r="L57" s="488" t="e">
        <f t="shared" si="13"/>
        <v>#N/A</v>
      </c>
    </row>
    <row r="58" spans="1:14" ht="15" customHeight="1" x14ac:dyDescent="0.2">
      <c r="A58" s="490" t="s">
        <v>466</v>
      </c>
      <c r="B58" s="487">
        <v>224747</v>
      </c>
      <c r="C58" s="487">
        <v>56470</v>
      </c>
      <c r="D58" s="487">
        <v>22084</v>
      </c>
      <c r="E58" s="488">
        <f t="shared" si="11"/>
        <v>105.06369352312834</v>
      </c>
      <c r="F58" s="488">
        <f t="shared" si="11"/>
        <v>94.961826926310835</v>
      </c>
      <c r="G58" s="488">
        <f t="shared" si="11"/>
        <v>105.51361681796465</v>
      </c>
      <c r="H58" s="489" t="str">
        <f t="shared" si="14"/>
        <v/>
      </c>
      <c r="I58" s="488" t="str">
        <f t="shared" si="12"/>
        <v/>
      </c>
      <c r="J58" s="488" t="str">
        <f t="shared" si="10"/>
        <v/>
      </c>
      <c r="K58" s="488" t="str">
        <f t="shared" si="10"/>
        <v/>
      </c>
      <c r="L58" s="488" t="e">
        <f t="shared" si="13"/>
        <v>#N/A</v>
      </c>
    </row>
    <row r="59" spans="1:14" ht="15" customHeight="1" x14ac:dyDescent="0.2">
      <c r="A59" s="490" t="s">
        <v>467</v>
      </c>
      <c r="B59" s="487">
        <v>224937</v>
      </c>
      <c r="C59" s="487">
        <v>56090</v>
      </c>
      <c r="D59" s="487">
        <v>21821</v>
      </c>
      <c r="E59" s="488">
        <f t="shared" si="11"/>
        <v>105.15251384895869</v>
      </c>
      <c r="F59" s="488">
        <f t="shared" si="11"/>
        <v>94.322806309487774</v>
      </c>
      <c r="G59" s="488">
        <f t="shared" si="11"/>
        <v>104.25704730052556</v>
      </c>
      <c r="H59" s="489" t="str">
        <f t="shared" si="14"/>
        <v/>
      </c>
      <c r="I59" s="488" t="str">
        <f t="shared" si="12"/>
        <v/>
      </c>
      <c r="J59" s="488" t="str">
        <f t="shared" si="10"/>
        <v/>
      </c>
      <c r="K59" s="488" t="str">
        <f t="shared" si="10"/>
        <v/>
      </c>
      <c r="L59" s="488" t="e">
        <f t="shared" si="13"/>
        <v>#N/A</v>
      </c>
    </row>
    <row r="60" spans="1:14" ht="15" customHeight="1" x14ac:dyDescent="0.2">
      <c r="A60" s="490" t="s">
        <v>468</v>
      </c>
      <c r="B60" s="487">
        <v>226216</v>
      </c>
      <c r="C60" s="487">
        <v>56828</v>
      </c>
      <c r="D60" s="487">
        <v>22386</v>
      </c>
      <c r="E60" s="488">
        <f t="shared" si="11"/>
        <v>105.7504148844167</v>
      </c>
      <c r="F60" s="488">
        <f t="shared" si="11"/>
        <v>95.56385161268625</v>
      </c>
      <c r="G60" s="488">
        <f t="shared" si="11"/>
        <v>106.95652173913044</v>
      </c>
      <c r="H60" s="489" t="str">
        <f t="shared" si="14"/>
        <v/>
      </c>
      <c r="I60" s="488" t="str">
        <f t="shared" si="12"/>
        <v/>
      </c>
      <c r="J60" s="488" t="str">
        <f t="shared" si="10"/>
        <v/>
      </c>
      <c r="K60" s="488" t="str">
        <f t="shared" si="10"/>
        <v/>
      </c>
      <c r="L60" s="488" t="e">
        <f t="shared" si="13"/>
        <v>#N/A</v>
      </c>
    </row>
    <row r="61" spans="1:14" ht="15" customHeight="1" x14ac:dyDescent="0.2">
      <c r="A61" s="490">
        <v>42614</v>
      </c>
      <c r="B61" s="487">
        <v>230132</v>
      </c>
      <c r="C61" s="487">
        <v>56105</v>
      </c>
      <c r="D61" s="487">
        <v>23218</v>
      </c>
      <c r="E61" s="488">
        <f t="shared" si="11"/>
        <v>107.58104854732021</v>
      </c>
      <c r="F61" s="488">
        <f t="shared" si="11"/>
        <v>94.34803080752026</v>
      </c>
      <c r="G61" s="488">
        <f t="shared" si="11"/>
        <v>110.93167701863354</v>
      </c>
      <c r="H61" s="489">
        <f t="shared" si="14"/>
        <v>42614</v>
      </c>
      <c r="I61" s="488">
        <f t="shared" si="12"/>
        <v>107.58104854732021</v>
      </c>
      <c r="J61" s="488">
        <f t="shared" si="10"/>
        <v>94.34803080752026</v>
      </c>
      <c r="K61" s="488">
        <f t="shared" si="10"/>
        <v>110.93167701863354</v>
      </c>
      <c r="L61" s="488" t="e">
        <f t="shared" si="13"/>
        <v>#N/A</v>
      </c>
    </row>
    <row r="62" spans="1:14" ht="15" customHeight="1" x14ac:dyDescent="0.2">
      <c r="A62" s="490" t="s">
        <v>469</v>
      </c>
      <c r="B62" s="487">
        <v>228762</v>
      </c>
      <c r="C62" s="487">
        <v>55997</v>
      </c>
      <c r="D62" s="487">
        <v>22820</v>
      </c>
      <c r="E62" s="488">
        <f t="shared" si="11"/>
        <v>106.94060725054344</v>
      </c>
      <c r="F62" s="488">
        <f t="shared" si="11"/>
        <v>94.166414421686341</v>
      </c>
      <c r="G62" s="488">
        <f t="shared" si="11"/>
        <v>109.03010033444815</v>
      </c>
      <c r="H62" s="489" t="str">
        <f t="shared" si="14"/>
        <v/>
      </c>
      <c r="I62" s="488" t="str">
        <f t="shared" si="12"/>
        <v/>
      </c>
      <c r="J62" s="488" t="str">
        <f t="shared" si="10"/>
        <v/>
      </c>
      <c r="K62" s="488" t="str">
        <f t="shared" si="10"/>
        <v/>
      </c>
      <c r="L62" s="488" t="e">
        <f t="shared" si="13"/>
        <v>#N/A</v>
      </c>
    </row>
    <row r="63" spans="1:14" ht="15" customHeight="1" x14ac:dyDescent="0.2">
      <c r="A63" s="490" t="s">
        <v>470</v>
      </c>
      <c r="B63" s="487">
        <v>229442</v>
      </c>
      <c r="C63" s="487">
        <v>55215</v>
      </c>
      <c r="D63" s="487">
        <v>22741</v>
      </c>
      <c r="E63" s="488">
        <f t="shared" si="11"/>
        <v>107.25849052193628</v>
      </c>
      <c r="F63" s="488">
        <f t="shared" si="11"/>
        <v>92.851377257592574</v>
      </c>
      <c r="G63" s="488">
        <f t="shared" si="11"/>
        <v>108.65265169612996</v>
      </c>
      <c r="H63" s="489" t="str">
        <f t="shared" si="14"/>
        <v/>
      </c>
      <c r="I63" s="488" t="str">
        <f t="shared" si="12"/>
        <v/>
      </c>
      <c r="J63" s="488" t="str">
        <f t="shared" si="10"/>
        <v/>
      </c>
      <c r="K63" s="488" t="str">
        <f t="shared" si="10"/>
        <v/>
      </c>
      <c r="L63" s="488" t="e">
        <f t="shared" si="13"/>
        <v>#N/A</v>
      </c>
    </row>
    <row r="64" spans="1:14" ht="15" customHeight="1" x14ac:dyDescent="0.2">
      <c r="A64" s="490" t="s">
        <v>471</v>
      </c>
      <c r="B64" s="487">
        <v>231204</v>
      </c>
      <c r="C64" s="487">
        <v>56340</v>
      </c>
      <c r="D64" s="487">
        <v>23458</v>
      </c>
      <c r="E64" s="488">
        <f t="shared" si="11"/>
        <v>108.08218217516303</v>
      </c>
      <c r="F64" s="488">
        <f t="shared" si="11"/>
        <v>94.743214610029256</v>
      </c>
      <c r="G64" s="488">
        <f t="shared" si="11"/>
        <v>112.07835642618251</v>
      </c>
      <c r="H64" s="489" t="str">
        <f t="shared" si="14"/>
        <v/>
      </c>
      <c r="I64" s="488" t="str">
        <f t="shared" si="12"/>
        <v/>
      </c>
      <c r="J64" s="488" t="str">
        <f t="shared" si="10"/>
        <v/>
      </c>
      <c r="K64" s="488" t="str">
        <f t="shared" si="10"/>
        <v/>
      </c>
      <c r="L64" s="488" t="e">
        <f t="shared" si="13"/>
        <v>#N/A</v>
      </c>
    </row>
    <row r="65" spans="1:12" ht="15" customHeight="1" x14ac:dyDescent="0.2">
      <c r="A65" s="490">
        <v>42979</v>
      </c>
      <c r="B65" s="487">
        <v>236419</v>
      </c>
      <c r="C65" s="487">
        <v>55582</v>
      </c>
      <c r="D65" s="487">
        <v>24268</v>
      </c>
      <c r="E65" s="488">
        <f t="shared" si="11"/>
        <v>110.52006638150667</v>
      </c>
      <c r="F65" s="488">
        <f t="shared" si="11"/>
        <v>93.46853664278747</v>
      </c>
      <c r="G65" s="488">
        <f t="shared" si="11"/>
        <v>115.94839942666029</v>
      </c>
      <c r="H65" s="489">
        <f t="shared" si="14"/>
        <v>42979</v>
      </c>
      <c r="I65" s="488">
        <f t="shared" si="12"/>
        <v>110.52006638150667</v>
      </c>
      <c r="J65" s="488">
        <f t="shared" si="10"/>
        <v>93.46853664278747</v>
      </c>
      <c r="K65" s="488">
        <f t="shared" si="10"/>
        <v>115.94839942666029</v>
      </c>
      <c r="L65" s="488" t="e">
        <f t="shared" si="13"/>
        <v>#N/A</v>
      </c>
    </row>
    <row r="66" spans="1:12" ht="15" customHeight="1" x14ac:dyDescent="0.2">
      <c r="A66" s="490" t="s">
        <v>472</v>
      </c>
      <c r="B66" s="487">
        <v>234767</v>
      </c>
      <c r="C66" s="487">
        <v>55431</v>
      </c>
      <c r="D66" s="487">
        <v>24238</v>
      </c>
      <c r="E66" s="488">
        <f t="shared" si="11"/>
        <v>109.74779702218171</v>
      </c>
      <c r="F66" s="488">
        <f t="shared" si="11"/>
        <v>93.214610029260413</v>
      </c>
      <c r="G66" s="488">
        <f t="shared" si="11"/>
        <v>115.80506450071668</v>
      </c>
      <c r="H66" s="489" t="str">
        <f t="shared" si="14"/>
        <v/>
      </c>
      <c r="I66" s="488" t="str">
        <f t="shared" si="12"/>
        <v/>
      </c>
      <c r="J66" s="488" t="str">
        <f t="shared" si="10"/>
        <v/>
      </c>
      <c r="K66" s="488" t="str">
        <f t="shared" si="10"/>
        <v/>
      </c>
      <c r="L66" s="488" t="e">
        <f t="shared" si="13"/>
        <v>#N/A</v>
      </c>
    </row>
    <row r="67" spans="1:12" ht="15" customHeight="1" x14ac:dyDescent="0.2">
      <c r="A67" s="490" t="s">
        <v>473</v>
      </c>
      <c r="B67" s="487">
        <v>235309</v>
      </c>
      <c r="C67" s="487">
        <v>54997</v>
      </c>
      <c r="D67" s="487">
        <v>24176</v>
      </c>
      <c r="E67" s="488">
        <f t="shared" si="11"/>
        <v>110.00116868849776</v>
      </c>
      <c r="F67" s="488">
        <f t="shared" si="11"/>
        <v>92.4847812195204</v>
      </c>
      <c r="G67" s="488">
        <f t="shared" si="11"/>
        <v>115.50883898709985</v>
      </c>
      <c r="H67" s="489" t="str">
        <f t="shared" si="14"/>
        <v/>
      </c>
      <c r="I67" s="488" t="str">
        <f t="shared" si="12"/>
        <v/>
      </c>
      <c r="J67" s="488" t="str">
        <f t="shared" si="12"/>
        <v/>
      </c>
      <c r="K67" s="488" t="str">
        <f t="shared" si="12"/>
        <v/>
      </c>
      <c r="L67" s="488" t="e">
        <f t="shared" si="13"/>
        <v>#N/A</v>
      </c>
    </row>
    <row r="68" spans="1:12" ht="15" customHeight="1" x14ac:dyDescent="0.2">
      <c r="A68" s="490" t="s">
        <v>474</v>
      </c>
      <c r="B68" s="487">
        <v>237090</v>
      </c>
      <c r="C68" s="487">
        <v>55769</v>
      </c>
      <c r="D68" s="487">
        <v>24775</v>
      </c>
      <c r="E68" s="488">
        <f t="shared" si="11"/>
        <v>110.83374237430755</v>
      </c>
      <c r="F68" s="488">
        <f t="shared" si="11"/>
        <v>93.783002051592504</v>
      </c>
      <c r="G68" s="488">
        <f t="shared" si="11"/>
        <v>118.37075967510751</v>
      </c>
      <c r="H68" s="489" t="str">
        <f t="shared" si="14"/>
        <v/>
      </c>
      <c r="I68" s="488" t="str">
        <f t="shared" si="12"/>
        <v/>
      </c>
      <c r="J68" s="488" t="str">
        <f t="shared" si="12"/>
        <v/>
      </c>
      <c r="K68" s="488" t="str">
        <f t="shared" si="12"/>
        <v/>
      </c>
      <c r="L68" s="488" t="e">
        <f t="shared" si="13"/>
        <v>#N/A</v>
      </c>
    </row>
    <row r="69" spans="1:12" ht="15" customHeight="1" x14ac:dyDescent="0.2">
      <c r="A69" s="490">
        <v>43344</v>
      </c>
      <c r="B69" s="487">
        <v>241693</v>
      </c>
      <c r="C69" s="487">
        <v>54355</v>
      </c>
      <c r="D69" s="487">
        <v>25584</v>
      </c>
      <c r="E69" s="488">
        <f t="shared" si="11"/>
        <v>112.98553163639764</v>
      </c>
      <c r="F69" s="488">
        <f t="shared" si="11"/>
        <v>91.40517270372986</v>
      </c>
      <c r="G69" s="488">
        <f t="shared" si="11"/>
        <v>122.23602484472049</v>
      </c>
      <c r="H69" s="489">
        <f t="shared" si="14"/>
        <v>43344</v>
      </c>
      <c r="I69" s="488">
        <f t="shared" si="12"/>
        <v>112.98553163639764</v>
      </c>
      <c r="J69" s="488">
        <f t="shared" si="12"/>
        <v>91.40517270372986</v>
      </c>
      <c r="K69" s="488">
        <f t="shared" si="12"/>
        <v>122.23602484472049</v>
      </c>
      <c r="L69" s="488" t="e">
        <f t="shared" si="13"/>
        <v>#N/A</v>
      </c>
    </row>
    <row r="70" spans="1:12" ht="15" customHeight="1" x14ac:dyDescent="0.2">
      <c r="A70" s="490" t="s">
        <v>475</v>
      </c>
      <c r="B70" s="487">
        <v>240151</v>
      </c>
      <c r="C70" s="487">
        <v>54140</v>
      </c>
      <c r="D70" s="487">
        <v>25464</v>
      </c>
      <c r="E70" s="488">
        <f t="shared" si="11"/>
        <v>112.26468457097445</v>
      </c>
      <c r="F70" s="488">
        <f t="shared" si="11"/>
        <v>91.043621565264189</v>
      </c>
      <c r="G70" s="488">
        <f t="shared" si="11"/>
        <v>121.662685140946</v>
      </c>
      <c r="H70" s="489" t="str">
        <f t="shared" si="14"/>
        <v/>
      </c>
      <c r="I70" s="488" t="str">
        <f t="shared" si="12"/>
        <v/>
      </c>
      <c r="J70" s="488" t="str">
        <f t="shared" si="12"/>
        <v/>
      </c>
      <c r="K70" s="488" t="str">
        <f t="shared" si="12"/>
        <v/>
      </c>
      <c r="L70" s="488" t="e">
        <f t="shared" si="13"/>
        <v>#N/A</v>
      </c>
    </row>
    <row r="71" spans="1:12" ht="15" customHeight="1" x14ac:dyDescent="0.2">
      <c r="A71" s="490" t="s">
        <v>476</v>
      </c>
      <c r="B71" s="487">
        <v>241094</v>
      </c>
      <c r="C71" s="487">
        <v>53151</v>
      </c>
      <c r="D71" s="487">
        <v>25109</v>
      </c>
      <c r="E71" s="491">
        <f t="shared" ref="E71:G75" si="15">IF($A$51=37802,IF(COUNTBLANK(B$51:B$70)&gt;0,#N/A,IF(ISBLANK(B71)=FALSE,B71/B$51*100,#N/A)),IF(COUNTBLANK(B$51:B$75)&gt;0,#N/A,B71/B$51*100))</f>
        <v>112.70551387233247</v>
      </c>
      <c r="F71" s="491">
        <f t="shared" si="15"/>
        <v>89.380486328322064</v>
      </c>
      <c r="G71" s="491">
        <f t="shared" si="15"/>
        <v>119.96655518394648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240963</v>
      </c>
      <c r="C72" s="487">
        <v>53832</v>
      </c>
      <c r="D72" s="487">
        <v>25454</v>
      </c>
      <c r="E72" s="491">
        <f t="shared" si="15"/>
        <v>112.64427459504944</v>
      </c>
      <c r="F72" s="491">
        <f t="shared" si="15"/>
        <v>90.525678538997084</v>
      </c>
      <c r="G72" s="491">
        <f t="shared" si="15"/>
        <v>121.61490683229815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246185</v>
      </c>
      <c r="C73" s="487">
        <v>52386</v>
      </c>
      <c r="D73" s="487">
        <v>26214</v>
      </c>
      <c r="E73" s="491">
        <f t="shared" si="15"/>
        <v>115.08543112918683</v>
      </c>
      <c r="F73" s="491">
        <f t="shared" si="15"/>
        <v>88.094036928665119</v>
      </c>
      <c r="G73" s="491">
        <f t="shared" si="15"/>
        <v>125.24605828953655</v>
      </c>
      <c r="H73" s="492">
        <f>IF(A$51=37802,IF(ISERROR(L73)=TRUE,IF(ISBLANK(A73)=FALSE,IF(MONTH(A73)=MONTH(MAX(A$51:A$75)),A73,""),""),""),IF(ISERROR(L73)=TRUE,IF(MONTH(A73)=MONTH(MAX(A$51:A$75)),A73,""),""))</f>
        <v>43709</v>
      </c>
      <c r="I73" s="488">
        <f t="shared" si="12"/>
        <v>115.08543112918683</v>
      </c>
      <c r="J73" s="488">
        <f t="shared" si="12"/>
        <v>88.094036928665119</v>
      </c>
      <c r="K73" s="488">
        <f t="shared" si="12"/>
        <v>125.24605828953655</v>
      </c>
      <c r="L73" s="488" t="e">
        <f t="shared" si="13"/>
        <v>#N/A</v>
      </c>
    </row>
    <row r="74" spans="1:12" ht="15" customHeight="1" x14ac:dyDescent="0.2">
      <c r="A74" s="490" t="s">
        <v>478</v>
      </c>
      <c r="B74" s="487">
        <v>244640</v>
      </c>
      <c r="C74" s="487">
        <v>52091</v>
      </c>
      <c r="D74" s="487">
        <v>25930</v>
      </c>
      <c r="E74" s="491">
        <f t="shared" si="15"/>
        <v>114.36318163756631</v>
      </c>
      <c r="F74" s="491">
        <f t="shared" si="15"/>
        <v>87.597955134026165</v>
      </c>
      <c r="G74" s="491">
        <f t="shared" si="15"/>
        <v>123.88915432393692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244864</v>
      </c>
      <c r="C75" s="493">
        <v>50218</v>
      </c>
      <c r="D75" s="493">
        <v>24976</v>
      </c>
      <c r="E75" s="491">
        <f t="shared" si="15"/>
        <v>114.46789612696632</v>
      </c>
      <c r="F75" s="491">
        <f t="shared" si="15"/>
        <v>84.448256146369346</v>
      </c>
      <c r="G75" s="491">
        <f t="shared" si="15"/>
        <v>119.33110367892976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115.08543112918683</v>
      </c>
      <c r="J77" s="488">
        <f>IF(J75&lt;&gt;"",J75,IF(J74&lt;&gt;"",J74,IF(J73&lt;&gt;"",J73,IF(J72&lt;&gt;"",J72,IF(J71&lt;&gt;"",J71,IF(J70&lt;&gt;"",J70,""))))))</f>
        <v>88.094036928665119</v>
      </c>
      <c r="K77" s="488">
        <f>IF(K75&lt;&gt;"",K75,IF(K74&lt;&gt;"",K74,IF(K73&lt;&gt;"",K73,IF(K72&lt;&gt;"",K72,IF(K71&lt;&gt;"",K71,IF(K70&lt;&gt;"",K70,""))))))</f>
        <v>125.24605828953655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+15,1%</v>
      </c>
      <c r="J79" s="488" t="str">
        <f>"GeB - ausschließlich: "&amp;IF(J77&gt;100,"+","")&amp;TEXT(J77-100,"0,0")&amp;"%"</f>
        <v>GeB - ausschließlich: -11,9%</v>
      </c>
      <c r="K79" s="488" t="str">
        <f>"GeB - im Nebenjob: "&amp;IF(K77&gt;100,"+","")&amp;TEXT(K77-100,"0,0")&amp;"%"</f>
        <v>GeB - im Nebenjob: +25,2%</v>
      </c>
    </row>
    <row r="81" spans="9:9" ht="15" customHeight="1" x14ac:dyDescent="0.2">
      <c r="I81" s="488" t="str">
        <f>IF(ISERROR(HLOOKUP(1,I$78:K$79,2,FALSE)),"",HLOOKUP(1,I$78:K$79,2,FALSE))</f>
        <v>GeB - im Nebenjob: +25,2%</v>
      </c>
    </row>
    <row r="82" spans="9:9" ht="15" customHeight="1" x14ac:dyDescent="0.2">
      <c r="I82" s="488" t="str">
        <f>IF(ISERROR(HLOOKUP(2,I$78:K$79,2,FALSE)),"",HLOOKUP(2,I$78:K$79,2,FALSE))</f>
        <v>SvB: +15,1%</v>
      </c>
    </row>
    <row r="83" spans="9:9" ht="15" customHeight="1" x14ac:dyDescent="0.2">
      <c r="I83" s="488" t="str">
        <f>IF(ISERROR(HLOOKUP(3,I$78:K$79,2,FALSE)),"",HLOOKUP(3,I$78:K$79,2,FALSE))</f>
        <v>GeB - ausschließlich: -11,9%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244864</v>
      </c>
      <c r="E12" s="114">
        <v>244640</v>
      </c>
      <c r="F12" s="114">
        <v>246185</v>
      </c>
      <c r="G12" s="114">
        <v>240963</v>
      </c>
      <c r="H12" s="114">
        <v>241094</v>
      </c>
      <c r="I12" s="115">
        <v>3770</v>
      </c>
      <c r="J12" s="116">
        <v>1.5637054426904029</v>
      </c>
      <c r="N12" s="117"/>
    </row>
    <row r="13" spans="1:15" s="110" customFormat="1" ht="13.5" customHeight="1" x14ac:dyDescent="0.2">
      <c r="A13" s="118" t="s">
        <v>105</v>
      </c>
      <c r="B13" s="119" t="s">
        <v>106</v>
      </c>
      <c r="C13" s="113">
        <v>52.032148457919497</v>
      </c>
      <c r="D13" s="114">
        <v>127408</v>
      </c>
      <c r="E13" s="114">
        <v>127437</v>
      </c>
      <c r="F13" s="114">
        <v>129033</v>
      </c>
      <c r="G13" s="114">
        <v>126229</v>
      </c>
      <c r="H13" s="114">
        <v>126295</v>
      </c>
      <c r="I13" s="115">
        <v>1113</v>
      </c>
      <c r="J13" s="116">
        <v>0.88127004236113859</v>
      </c>
    </row>
    <row r="14" spans="1:15" s="110" customFormat="1" ht="13.5" customHeight="1" x14ac:dyDescent="0.2">
      <c r="A14" s="120"/>
      <c r="B14" s="119" t="s">
        <v>107</v>
      </c>
      <c r="C14" s="113">
        <v>47.967851542080503</v>
      </c>
      <c r="D14" s="114">
        <v>117456</v>
      </c>
      <c r="E14" s="114">
        <v>117203</v>
      </c>
      <c r="F14" s="114">
        <v>117152</v>
      </c>
      <c r="G14" s="114">
        <v>114734</v>
      </c>
      <c r="H14" s="114">
        <v>114799</v>
      </c>
      <c r="I14" s="115">
        <v>2657</v>
      </c>
      <c r="J14" s="116">
        <v>2.3144800912899939</v>
      </c>
    </row>
    <row r="15" spans="1:15" s="110" customFormat="1" ht="13.5" customHeight="1" x14ac:dyDescent="0.2">
      <c r="A15" s="118" t="s">
        <v>105</v>
      </c>
      <c r="B15" s="121" t="s">
        <v>108</v>
      </c>
      <c r="C15" s="113">
        <v>10.933824490329325</v>
      </c>
      <c r="D15" s="114">
        <v>26773</v>
      </c>
      <c r="E15" s="114">
        <v>27783</v>
      </c>
      <c r="F15" s="114">
        <v>28615</v>
      </c>
      <c r="G15" s="114">
        <v>25923</v>
      </c>
      <c r="H15" s="114">
        <v>26772</v>
      </c>
      <c r="I15" s="115">
        <v>1</v>
      </c>
      <c r="J15" s="116">
        <v>3.7352457791722696E-3</v>
      </c>
    </row>
    <row r="16" spans="1:15" s="110" customFormat="1" ht="13.5" customHeight="1" x14ac:dyDescent="0.2">
      <c r="A16" s="118"/>
      <c r="B16" s="121" t="s">
        <v>109</v>
      </c>
      <c r="C16" s="113">
        <v>67.00617485624673</v>
      </c>
      <c r="D16" s="114">
        <v>164074</v>
      </c>
      <c r="E16" s="114">
        <v>163631</v>
      </c>
      <c r="F16" s="114">
        <v>164827</v>
      </c>
      <c r="G16" s="114">
        <v>163582</v>
      </c>
      <c r="H16" s="114">
        <v>163794</v>
      </c>
      <c r="I16" s="115">
        <v>280</v>
      </c>
      <c r="J16" s="116">
        <v>0.17094643271426305</v>
      </c>
    </row>
    <row r="17" spans="1:10" s="110" customFormat="1" ht="13.5" customHeight="1" x14ac:dyDescent="0.2">
      <c r="A17" s="118"/>
      <c r="B17" s="121" t="s">
        <v>110</v>
      </c>
      <c r="C17" s="113">
        <v>20.729874542603241</v>
      </c>
      <c r="D17" s="114">
        <v>50760</v>
      </c>
      <c r="E17" s="114">
        <v>49985</v>
      </c>
      <c r="F17" s="114">
        <v>49541</v>
      </c>
      <c r="G17" s="114">
        <v>48449</v>
      </c>
      <c r="H17" s="114">
        <v>47653</v>
      </c>
      <c r="I17" s="115">
        <v>3107</v>
      </c>
      <c r="J17" s="116">
        <v>6.52005120349191</v>
      </c>
    </row>
    <row r="18" spans="1:10" s="110" customFormat="1" ht="13.5" customHeight="1" x14ac:dyDescent="0.2">
      <c r="A18" s="120"/>
      <c r="B18" s="121" t="s">
        <v>111</v>
      </c>
      <c r="C18" s="113">
        <v>1.3301261108207005</v>
      </c>
      <c r="D18" s="114">
        <v>3257</v>
      </c>
      <c r="E18" s="114">
        <v>3241</v>
      </c>
      <c r="F18" s="114">
        <v>3202</v>
      </c>
      <c r="G18" s="114">
        <v>3009</v>
      </c>
      <c r="H18" s="114">
        <v>2875</v>
      </c>
      <c r="I18" s="115">
        <v>382</v>
      </c>
      <c r="J18" s="116">
        <v>13.28695652173913</v>
      </c>
    </row>
    <row r="19" spans="1:10" s="110" customFormat="1" ht="13.5" customHeight="1" x14ac:dyDescent="0.2">
      <c r="A19" s="120"/>
      <c r="B19" s="121" t="s">
        <v>112</v>
      </c>
      <c r="C19" s="113">
        <v>0.35203214845791952</v>
      </c>
      <c r="D19" s="114">
        <v>862</v>
      </c>
      <c r="E19" s="114">
        <v>862</v>
      </c>
      <c r="F19" s="114">
        <v>882</v>
      </c>
      <c r="G19" s="114">
        <v>718</v>
      </c>
      <c r="H19" s="114">
        <v>674</v>
      </c>
      <c r="I19" s="115">
        <v>188</v>
      </c>
      <c r="J19" s="116">
        <v>27.893175074183976</v>
      </c>
    </row>
    <row r="20" spans="1:10" s="110" customFormat="1" ht="13.5" customHeight="1" x14ac:dyDescent="0.2">
      <c r="A20" s="118" t="s">
        <v>113</v>
      </c>
      <c r="B20" s="122" t="s">
        <v>114</v>
      </c>
      <c r="C20" s="113">
        <v>69.18493531102979</v>
      </c>
      <c r="D20" s="114">
        <v>169409</v>
      </c>
      <c r="E20" s="114">
        <v>169716</v>
      </c>
      <c r="F20" s="114">
        <v>171715</v>
      </c>
      <c r="G20" s="114">
        <v>167435</v>
      </c>
      <c r="H20" s="114">
        <v>168518</v>
      </c>
      <c r="I20" s="115">
        <v>891</v>
      </c>
      <c r="J20" s="116">
        <v>0.52872690157727953</v>
      </c>
    </row>
    <row r="21" spans="1:10" s="110" customFormat="1" ht="13.5" customHeight="1" x14ac:dyDescent="0.2">
      <c r="A21" s="120"/>
      <c r="B21" s="122" t="s">
        <v>115</v>
      </c>
      <c r="C21" s="113">
        <v>30.815064688970203</v>
      </c>
      <c r="D21" s="114">
        <v>75455</v>
      </c>
      <c r="E21" s="114">
        <v>74924</v>
      </c>
      <c r="F21" s="114">
        <v>74470</v>
      </c>
      <c r="G21" s="114">
        <v>73528</v>
      </c>
      <c r="H21" s="114">
        <v>72576</v>
      </c>
      <c r="I21" s="115">
        <v>2879</v>
      </c>
      <c r="J21" s="116">
        <v>3.966876102292769</v>
      </c>
    </row>
    <row r="22" spans="1:10" s="110" customFormat="1" ht="13.5" customHeight="1" x14ac:dyDescent="0.2">
      <c r="A22" s="118" t="s">
        <v>113</v>
      </c>
      <c r="B22" s="122" t="s">
        <v>116</v>
      </c>
      <c r="C22" s="113">
        <v>87.796082723470988</v>
      </c>
      <c r="D22" s="114">
        <v>214981</v>
      </c>
      <c r="E22" s="114">
        <v>215631</v>
      </c>
      <c r="F22" s="114">
        <v>216104</v>
      </c>
      <c r="G22" s="114">
        <v>211795</v>
      </c>
      <c r="H22" s="114">
        <v>212237</v>
      </c>
      <c r="I22" s="115">
        <v>2744</v>
      </c>
      <c r="J22" s="116">
        <v>1.2928942644308015</v>
      </c>
    </row>
    <row r="23" spans="1:10" s="110" customFormat="1" ht="13.5" customHeight="1" x14ac:dyDescent="0.2">
      <c r="A23" s="123"/>
      <c r="B23" s="124" t="s">
        <v>117</v>
      </c>
      <c r="C23" s="125">
        <v>12.153685311029797</v>
      </c>
      <c r="D23" s="114">
        <v>29760</v>
      </c>
      <c r="E23" s="114">
        <v>28880</v>
      </c>
      <c r="F23" s="114">
        <v>29953</v>
      </c>
      <c r="G23" s="114">
        <v>29043</v>
      </c>
      <c r="H23" s="114">
        <v>28737</v>
      </c>
      <c r="I23" s="115">
        <v>1023</v>
      </c>
      <c r="J23" s="116">
        <v>3.5598705501618122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75194</v>
      </c>
      <c r="E26" s="114">
        <v>78021</v>
      </c>
      <c r="F26" s="114">
        <v>78600</v>
      </c>
      <c r="G26" s="114">
        <v>79286</v>
      </c>
      <c r="H26" s="140">
        <v>78260</v>
      </c>
      <c r="I26" s="115">
        <v>-3066</v>
      </c>
      <c r="J26" s="116">
        <v>-3.9177101967799643</v>
      </c>
    </row>
    <row r="27" spans="1:10" s="110" customFormat="1" ht="13.5" customHeight="1" x14ac:dyDescent="0.2">
      <c r="A27" s="118" t="s">
        <v>105</v>
      </c>
      <c r="B27" s="119" t="s">
        <v>106</v>
      </c>
      <c r="C27" s="113">
        <v>39.863552943053968</v>
      </c>
      <c r="D27" s="115">
        <v>29975</v>
      </c>
      <c r="E27" s="114">
        <v>30941</v>
      </c>
      <c r="F27" s="114">
        <v>31093</v>
      </c>
      <c r="G27" s="114">
        <v>31240</v>
      </c>
      <c r="H27" s="140">
        <v>30748</v>
      </c>
      <c r="I27" s="115">
        <v>-773</v>
      </c>
      <c r="J27" s="116">
        <v>-2.5139846494080915</v>
      </c>
    </row>
    <row r="28" spans="1:10" s="110" customFormat="1" ht="13.5" customHeight="1" x14ac:dyDescent="0.2">
      <c r="A28" s="120"/>
      <c r="B28" s="119" t="s">
        <v>107</v>
      </c>
      <c r="C28" s="113">
        <v>60.136447056946032</v>
      </c>
      <c r="D28" s="115">
        <v>45219</v>
      </c>
      <c r="E28" s="114">
        <v>47080</v>
      </c>
      <c r="F28" s="114">
        <v>47507</v>
      </c>
      <c r="G28" s="114">
        <v>48046</v>
      </c>
      <c r="H28" s="140">
        <v>47512</v>
      </c>
      <c r="I28" s="115">
        <v>-2293</v>
      </c>
      <c r="J28" s="116">
        <v>-4.826149183364203</v>
      </c>
    </row>
    <row r="29" spans="1:10" s="110" customFormat="1" ht="13.5" customHeight="1" x14ac:dyDescent="0.2">
      <c r="A29" s="118" t="s">
        <v>105</v>
      </c>
      <c r="B29" s="121" t="s">
        <v>108</v>
      </c>
      <c r="C29" s="113">
        <v>15.470649253929835</v>
      </c>
      <c r="D29" s="115">
        <v>11633</v>
      </c>
      <c r="E29" s="114">
        <v>12220</v>
      </c>
      <c r="F29" s="114">
        <v>12402</v>
      </c>
      <c r="G29" s="114">
        <v>12810</v>
      </c>
      <c r="H29" s="140">
        <v>12036</v>
      </c>
      <c r="I29" s="115">
        <v>-403</v>
      </c>
      <c r="J29" s="116">
        <v>-3.3482884679295446</v>
      </c>
    </row>
    <row r="30" spans="1:10" s="110" customFormat="1" ht="13.5" customHeight="1" x14ac:dyDescent="0.2">
      <c r="A30" s="118"/>
      <c r="B30" s="121" t="s">
        <v>109</v>
      </c>
      <c r="C30" s="113">
        <v>46.566215389525759</v>
      </c>
      <c r="D30" s="115">
        <v>35015</v>
      </c>
      <c r="E30" s="114">
        <v>36594</v>
      </c>
      <c r="F30" s="114">
        <v>37044</v>
      </c>
      <c r="G30" s="114">
        <v>37427</v>
      </c>
      <c r="H30" s="140">
        <v>37427</v>
      </c>
      <c r="I30" s="115">
        <v>-2412</v>
      </c>
      <c r="J30" s="116">
        <v>-6.4445453816763303</v>
      </c>
    </row>
    <row r="31" spans="1:10" s="110" customFormat="1" ht="13.5" customHeight="1" x14ac:dyDescent="0.2">
      <c r="A31" s="118"/>
      <c r="B31" s="121" t="s">
        <v>110</v>
      </c>
      <c r="C31" s="113">
        <v>22.130755113439903</v>
      </c>
      <c r="D31" s="115">
        <v>16641</v>
      </c>
      <c r="E31" s="114">
        <v>16937</v>
      </c>
      <c r="F31" s="114">
        <v>16968</v>
      </c>
      <c r="G31" s="114">
        <v>17002</v>
      </c>
      <c r="H31" s="140">
        <v>16930</v>
      </c>
      <c r="I31" s="115">
        <v>-289</v>
      </c>
      <c r="J31" s="116">
        <v>-1.707028942705257</v>
      </c>
    </row>
    <row r="32" spans="1:10" s="110" customFormat="1" ht="13.5" customHeight="1" x14ac:dyDescent="0.2">
      <c r="A32" s="120"/>
      <c r="B32" s="121" t="s">
        <v>111</v>
      </c>
      <c r="C32" s="113">
        <v>15.832380243104502</v>
      </c>
      <c r="D32" s="115">
        <v>11905</v>
      </c>
      <c r="E32" s="114">
        <v>12270</v>
      </c>
      <c r="F32" s="114">
        <v>12186</v>
      </c>
      <c r="G32" s="114">
        <v>12047</v>
      </c>
      <c r="H32" s="140">
        <v>11867</v>
      </c>
      <c r="I32" s="115">
        <v>38</v>
      </c>
      <c r="J32" s="116">
        <v>0.32021572427740796</v>
      </c>
    </row>
    <row r="33" spans="1:10" s="110" customFormat="1" ht="13.5" customHeight="1" x14ac:dyDescent="0.2">
      <c r="A33" s="120"/>
      <c r="B33" s="121" t="s">
        <v>112</v>
      </c>
      <c r="C33" s="113">
        <v>1.5626246775008645</v>
      </c>
      <c r="D33" s="115">
        <v>1175</v>
      </c>
      <c r="E33" s="114">
        <v>1225</v>
      </c>
      <c r="F33" s="114">
        <v>1300</v>
      </c>
      <c r="G33" s="114">
        <v>1116</v>
      </c>
      <c r="H33" s="140">
        <v>1064</v>
      </c>
      <c r="I33" s="115">
        <v>111</v>
      </c>
      <c r="J33" s="116">
        <v>10.43233082706767</v>
      </c>
    </row>
    <row r="34" spans="1:10" s="110" customFormat="1" ht="13.5" customHeight="1" x14ac:dyDescent="0.2">
      <c r="A34" s="118" t="s">
        <v>113</v>
      </c>
      <c r="B34" s="122" t="s">
        <v>116</v>
      </c>
      <c r="C34" s="113">
        <v>89.879511663164621</v>
      </c>
      <c r="D34" s="115">
        <v>67584</v>
      </c>
      <c r="E34" s="114">
        <v>70032</v>
      </c>
      <c r="F34" s="114">
        <v>70653</v>
      </c>
      <c r="G34" s="114">
        <v>71317</v>
      </c>
      <c r="H34" s="140">
        <v>70494</v>
      </c>
      <c r="I34" s="115">
        <v>-2910</v>
      </c>
      <c r="J34" s="116">
        <v>-4.1280108945442162</v>
      </c>
    </row>
    <row r="35" spans="1:10" s="110" customFormat="1" ht="13.5" customHeight="1" x14ac:dyDescent="0.2">
      <c r="A35" s="118"/>
      <c r="B35" s="119" t="s">
        <v>117</v>
      </c>
      <c r="C35" s="113">
        <v>9.9289836955076201</v>
      </c>
      <c r="D35" s="115">
        <v>7466</v>
      </c>
      <c r="E35" s="114">
        <v>7841</v>
      </c>
      <c r="F35" s="114">
        <v>7787</v>
      </c>
      <c r="G35" s="114">
        <v>7785</v>
      </c>
      <c r="H35" s="140">
        <v>7612</v>
      </c>
      <c r="I35" s="115">
        <v>-146</v>
      </c>
      <c r="J35" s="116">
        <v>-1.9180241723594325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50218</v>
      </c>
      <c r="E37" s="114">
        <v>52091</v>
      </c>
      <c r="F37" s="114">
        <v>52386</v>
      </c>
      <c r="G37" s="114">
        <v>53832</v>
      </c>
      <c r="H37" s="140">
        <v>53151</v>
      </c>
      <c r="I37" s="115">
        <v>-2933</v>
      </c>
      <c r="J37" s="116">
        <v>-5.5182404846569204</v>
      </c>
    </row>
    <row r="38" spans="1:10" s="110" customFormat="1" ht="13.5" customHeight="1" x14ac:dyDescent="0.2">
      <c r="A38" s="118" t="s">
        <v>105</v>
      </c>
      <c r="B38" s="119" t="s">
        <v>106</v>
      </c>
      <c r="C38" s="113">
        <v>37.496515193755229</v>
      </c>
      <c r="D38" s="115">
        <v>18830</v>
      </c>
      <c r="E38" s="114">
        <v>19378</v>
      </c>
      <c r="F38" s="114">
        <v>19340</v>
      </c>
      <c r="G38" s="114">
        <v>19876</v>
      </c>
      <c r="H38" s="140">
        <v>19516</v>
      </c>
      <c r="I38" s="115">
        <v>-686</v>
      </c>
      <c r="J38" s="116">
        <v>-3.5150645624103301</v>
      </c>
    </row>
    <row r="39" spans="1:10" s="110" customFormat="1" ht="13.5" customHeight="1" x14ac:dyDescent="0.2">
      <c r="A39" s="120"/>
      <c r="B39" s="119" t="s">
        <v>107</v>
      </c>
      <c r="C39" s="113">
        <v>62.503484806244771</v>
      </c>
      <c r="D39" s="115">
        <v>31388</v>
      </c>
      <c r="E39" s="114">
        <v>32713</v>
      </c>
      <c r="F39" s="114">
        <v>33046</v>
      </c>
      <c r="G39" s="114">
        <v>33956</v>
      </c>
      <c r="H39" s="140">
        <v>33635</v>
      </c>
      <c r="I39" s="115">
        <v>-2247</v>
      </c>
      <c r="J39" s="116">
        <v>-6.6805411030176902</v>
      </c>
    </row>
    <row r="40" spans="1:10" s="110" customFormat="1" ht="13.5" customHeight="1" x14ac:dyDescent="0.2">
      <c r="A40" s="118" t="s">
        <v>105</v>
      </c>
      <c r="B40" s="121" t="s">
        <v>108</v>
      </c>
      <c r="C40" s="113">
        <v>17.250786570552393</v>
      </c>
      <c r="D40" s="115">
        <v>8663</v>
      </c>
      <c r="E40" s="114">
        <v>8974</v>
      </c>
      <c r="F40" s="114">
        <v>8944</v>
      </c>
      <c r="G40" s="114">
        <v>9803</v>
      </c>
      <c r="H40" s="140">
        <v>9036</v>
      </c>
      <c r="I40" s="115">
        <v>-373</v>
      </c>
      <c r="J40" s="116">
        <v>-4.1279327135900843</v>
      </c>
    </row>
    <row r="41" spans="1:10" s="110" customFormat="1" ht="13.5" customHeight="1" x14ac:dyDescent="0.2">
      <c r="A41" s="118"/>
      <c r="B41" s="121" t="s">
        <v>109</v>
      </c>
      <c r="C41" s="113">
        <v>35.367796407662588</v>
      </c>
      <c r="D41" s="115">
        <v>17761</v>
      </c>
      <c r="E41" s="114">
        <v>18758</v>
      </c>
      <c r="F41" s="114">
        <v>19078</v>
      </c>
      <c r="G41" s="114">
        <v>19656</v>
      </c>
      <c r="H41" s="140">
        <v>19939</v>
      </c>
      <c r="I41" s="115">
        <v>-2178</v>
      </c>
      <c r="J41" s="116">
        <v>-10.923316114148152</v>
      </c>
    </row>
    <row r="42" spans="1:10" s="110" customFormat="1" ht="13.5" customHeight="1" x14ac:dyDescent="0.2">
      <c r="A42" s="118"/>
      <c r="B42" s="121" t="s">
        <v>110</v>
      </c>
      <c r="C42" s="113">
        <v>24.212433788681349</v>
      </c>
      <c r="D42" s="115">
        <v>12159</v>
      </c>
      <c r="E42" s="114">
        <v>12366</v>
      </c>
      <c r="F42" s="114">
        <v>12455</v>
      </c>
      <c r="G42" s="114">
        <v>12600</v>
      </c>
      <c r="H42" s="140">
        <v>12591</v>
      </c>
      <c r="I42" s="115">
        <v>-432</v>
      </c>
      <c r="J42" s="116">
        <v>-3.4310221586847747</v>
      </c>
    </row>
    <row r="43" spans="1:10" s="110" customFormat="1" ht="13.5" customHeight="1" x14ac:dyDescent="0.2">
      <c r="A43" s="120"/>
      <c r="B43" s="121" t="s">
        <v>111</v>
      </c>
      <c r="C43" s="113">
        <v>23.168983233103667</v>
      </c>
      <c r="D43" s="115">
        <v>11635</v>
      </c>
      <c r="E43" s="114">
        <v>11993</v>
      </c>
      <c r="F43" s="114">
        <v>11909</v>
      </c>
      <c r="G43" s="114">
        <v>11773</v>
      </c>
      <c r="H43" s="140">
        <v>11585</v>
      </c>
      <c r="I43" s="115">
        <v>50</v>
      </c>
      <c r="J43" s="116">
        <v>0.43159257660768235</v>
      </c>
    </row>
    <row r="44" spans="1:10" s="110" customFormat="1" ht="13.5" customHeight="1" x14ac:dyDescent="0.2">
      <c r="A44" s="120"/>
      <c r="B44" s="121" t="s">
        <v>112</v>
      </c>
      <c r="C44" s="113">
        <v>2.2203194073838066</v>
      </c>
      <c r="D44" s="115">
        <v>1115</v>
      </c>
      <c r="E44" s="114">
        <v>1163</v>
      </c>
      <c r="F44" s="114">
        <v>1238</v>
      </c>
      <c r="G44" s="114">
        <v>1055</v>
      </c>
      <c r="H44" s="140">
        <v>994</v>
      </c>
      <c r="I44" s="115">
        <v>121</v>
      </c>
      <c r="J44" s="116">
        <v>12.173038229376257</v>
      </c>
    </row>
    <row r="45" spans="1:10" s="110" customFormat="1" ht="13.5" customHeight="1" x14ac:dyDescent="0.2">
      <c r="A45" s="118" t="s">
        <v>113</v>
      </c>
      <c r="B45" s="122" t="s">
        <v>116</v>
      </c>
      <c r="C45" s="113">
        <v>89.15528296626708</v>
      </c>
      <c r="D45" s="115">
        <v>44772</v>
      </c>
      <c r="E45" s="114">
        <v>46353</v>
      </c>
      <c r="F45" s="114">
        <v>46632</v>
      </c>
      <c r="G45" s="114">
        <v>47948</v>
      </c>
      <c r="H45" s="140">
        <v>47372</v>
      </c>
      <c r="I45" s="115">
        <v>-2600</v>
      </c>
      <c r="J45" s="116">
        <v>-5.48847420417124</v>
      </c>
    </row>
    <row r="46" spans="1:10" s="110" customFormat="1" ht="13.5" customHeight="1" x14ac:dyDescent="0.2">
      <c r="A46" s="118"/>
      <c r="B46" s="119" t="s">
        <v>117</v>
      </c>
      <c r="C46" s="113">
        <v>10.561949898442789</v>
      </c>
      <c r="D46" s="115">
        <v>5304</v>
      </c>
      <c r="E46" s="114">
        <v>5592</v>
      </c>
      <c r="F46" s="114">
        <v>5595</v>
      </c>
      <c r="G46" s="114">
        <v>5701</v>
      </c>
      <c r="H46" s="140">
        <v>5626</v>
      </c>
      <c r="I46" s="115">
        <v>-322</v>
      </c>
      <c r="J46" s="116">
        <v>-5.7234269463206537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24976</v>
      </c>
      <c r="E48" s="114">
        <v>25930</v>
      </c>
      <c r="F48" s="114">
        <v>26214</v>
      </c>
      <c r="G48" s="114">
        <v>25454</v>
      </c>
      <c r="H48" s="140">
        <v>25109</v>
      </c>
      <c r="I48" s="115">
        <v>-133</v>
      </c>
      <c r="J48" s="116">
        <v>-0.52969054920546421</v>
      </c>
    </row>
    <row r="49" spans="1:12" s="110" customFormat="1" ht="13.5" customHeight="1" x14ac:dyDescent="0.2">
      <c r="A49" s="118" t="s">
        <v>105</v>
      </c>
      <c r="B49" s="119" t="s">
        <v>106</v>
      </c>
      <c r="C49" s="113">
        <v>44.622837924407435</v>
      </c>
      <c r="D49" s="115">
        <v>11145</v>
      </c>
      <c r="E49" s="114">
        <v>11563</v>
      </c>
      <c r="F49" s="114">
        <v>11753</v>
      </c>
      <c r="G49" s="114">
        <v>11364</v>
      </c>
      <c r="H49" s="140">
        <v>11232</v>
      </c>
      <c r="I49" s="115">
        <v>-87</v>
      </c>
      <c r="J49" s="116">
        <v>-0.7745726495726496</v>
      </c>
    </row>
    <row r="50" spans="1:12" s="110" customFormat="1" ht="13.5" customHeight="1" x14ac:dyDescent="0.2">
      <c r="A50" s="120"/>
      <c r="B50" s="119" t="s">
        <v>107</v>
      </c>
      <c r="C50" s="113">
        <v>55.377162075592565</v>
      </c>
      <c r="D50" s="115">
        <v>13831</v>
      </c>
      <c r="E50" s="114">
        <v>14367</v>
      </c>
      <c r="F50" s="114">
        <v>14461</v>
      </c>
      <c r="G50" s="114">
        <v>14090</v>
      </c>
      <c r="H50" s="140">
        <v>13877</v>
      </c>
      <c r="I50" s="115">
        <v>-46</v>
      </c>
      <c r="J50" s="116">
        <v>-0.33148375009007708</v>
      </c>
    </row>
    <row r="51" spans="1:12" s="110" customFormat="1" ht="13.5" customHeight="1" x14ac:dyDescent="0.2">
      <c r="A51" s="118" t="s">
        <v>105</v>
      </c>
      <c r="B51" s="121" t="s">
        <v>108</v>
      </c>
      <c r="C51" s="113">
        <v>11.891415759128764</v>
      </c>
      <c r="D51" s="115">
        <v>2970</v>
      </c>
      <c r="E51" s="114">
        <v>3246</v>
      </c>
      <c r="F51" s="114">
        <v>3458</v>
      </c>
      <c r="G51" s="114">
        <v>3007</v>
      </c>
      <c r="H51" s="140">
        <v>3000</v>
      </c>
      <c r="I51" s="115">
        <v>-30</v>
      </c>
      <c r="J51" s="116">
        <v>-1</v>
      </c>
    </row>
    <row r="52" spans="1:12" s="110" customFormat="1" ht="13.5" customHeight="1" x14ac:dyDescent="0.2">
      <c r="A52" s="118"/>
      <c r="B52" s="121" t="s">
        <v>109</v>
      </c>
      <c r="C52" s="113">
        <v>69.08231902626521</v>
      </c>
      <c r="D52" s="115">
        <v>17254</v>
      </c>
      <c r="E52" s="114">
        <v>17836</v>
      </c>
      <c r="F52" s="114">
        <v>17966</v>
      </c>
      <c r="G52" s="114">
        <v>17771</v>
      </c>
      <c r="H52" s="140">
        <v>17488</v>
      </c>
      <c r="I52" s="115">
        <v>-234</v>
      </c>
      <c r="J52" s="116">
        <v>-1.3380603842634951</v>
      </c>
    </row>
    <row r="53" spans="1:12" s="110" customFormat="1" ht="13.5" customHeight="1" x14ac:dyDescent="0.2">
      <c r="A53" s="118"/>
      <c r="B53" s="121" t="s">
        <v>110</v>
      </c>
      <c r="C53" s="113">
        <v>17.94522741832159</v>
      </c>
      <c r="D53" s="115">
        <v>4482</v>
      </c>
      <c r="E53" s="114">
        <v>4571</v>
      </c>
      <c r="F53" s="114">
        <v>4513</v>
      </c>
      <c r="G53" s="114">
        <v>4402</v>
      </c>
      <c r="H53" s="140">
        <v>4339</v>
      </c>
      <c r="I53" s="115">
        <v>143</v>
      </c>
      <c r="J53" s="116">
        <v>3.2956902512099564</v>
      </c>
    </row>
    <row r="54" spans="1:12" s="110" customFormat="1" ht="13.5" customHeight="1" x14ac:dyDescent="0.2">
      <c r="A54" s="120"/>
      <c r="B54" s="121" t="s">
        <v>111</v>
      </c>
      <c r="C54" s="113">
        <v>1.0810377962844331</v>
      </c>
      <c r="D54" s="115">
        <v>270</v>
      </c>
      <c r="E54" s="114">
        <v>277</v>
      </c>
      <c r="F54" s="114">
        <v>277</v>
      </c>
      <c r="G54" s="114">
        <v>274</v>
      </c>
      <c r="H54" s="140">
        <v>282</v>
      </c>
      <c r="I54" s="115">
        <v>-12</v>
      </c>
      <c r="J54" s="116">
        <v>-4.2553191489361701</v>
      </c>
    </row>
    <row r="55" spans="1:12" s="110" customFormat="1" ht="13.5" customHeight="1" x14ac:dyDescent="0.2">
      <c r="A55" s="120"/>
      <c r="B55" s="121" t="s">
        <v>112</v>
      </c>
      <c r="C55" s="113">
        <v>0.24023062139654067</v>
      </c>
      <c r="D55" s="115">
        <v>60</v>
      </c>
      <c r="E55" s="114">
        <v>62</v>
      </c>
      <c r="F55" s="114">
        <v>62</v>
      </c>
      <c r="G55" s="114">
        <v>61</v>
      </c>
      <c r="H55" s="140">
        <v>70</v>
      </c>
      <c r="I55" s="115">
        <v>-10</v>
      </c>
      <c r="J55" s="116">
        <v>-14.285714285714286</v>
      </c>
    </row>
    <row r="56" spans="1:12" s="110" customFormat="1" ht="13.5" customHeight="1" x14ac:dyDescent="0.2">
      <c r="A56" s="118" t="s">
        <v>113</v>
      </c>
      <c r="B56" s="122" t="s">
        <v>116</v>
      </c>
      <c r="C56" s="113">
        <v>91.335682254964766</v>
      </c>
      <c r="D56" s="115">
        <v>22812</v>
      </c>
      <c r="E56" s="114">
        <v>23679</v>
      </c>
      <c r="F56" s="114">
        <v>24021</v>
      </c>
      <c r="G56" s="114">
        <v>23369</v>
      </c>
      <c r="H56" s="140">
        <v>23122</v>
      </c>
      <c r="I56" s="115">
        <v>-310</v>
      </c>
      <c r="J56" s="116">
        <v>-1.3407144710665166</v>
      </c>
    </row>
    <row r="57" spans="1:12" s="110" customFormat="1" ht="13.5" customHeight="1" x14ac:dyDescent="0.2">
      <c r="A57" s="142"/>
      <c r="B57" s="124" t="s">
        <v>117</v>
      </c>
      <c r="C57" s="125">
        <v>8.6563100576553484</v>
      </c>
      <c r="D57" s="143">
        <v>2162</v>
      </c>
      <c r="E57" s="144">
        <v>2249</v>
      </c>
      <c r="F57" s="144">
        <v>2192</v>
      </c>
      <c r="G57" s="144">
        <v>2084</v>
      </c>
      <c r="H57" s="145">
        <v>1986</v>
      </c>
      <c r="I57" s="143">
        <v>176</v>
      </c>
      <c r="J57" s="146">
        <v>8.8620342396777438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244864</v>
      </c>
      <c r="E12" s="236">
        <v>244640</v>
      </c>
      <c r="F12" s="114">
        <v>246185</v>
      </c>
      <c r="G12" s="114">
        <v>240963</v>
      </c>
      <c r="H12" s="140">
        <v>241094</v>
      </c>
      <c r="I12" s="115">
        <v>3770</v>
      </c>
      <c r="J12" s="116">
        <v>1.5637054426904029</v>
      </c>
    </row>
    <row r="13" spans="1:15" s="110" customFormat="1" ht="12" customHeight="1" x14ac:dyDescent="0.2">
      <c r="A13" s="118" t="s">
        <v>105</v>
      </c>
      <c r="B13" s="119" t="s">
        <v>106</v>
      </c>
      <c r="C13" s="113">
        <v>52.032148457919497</v>
      </c>
      <c r="D13" s="115">
        <v>127408</v>
      </c>
      <c r="E13" s="114">
        <v>127437</v>
      </c>
      <c r="F13" s="114">
        <v>129033</v>
      </c>
      <c r="G13" s="114">
        <v>126229</v>
      </c>
      <c r="H13" s="140">
        <v>126295</v>
      </c>
      <c r="I13" s="115">
        <v>1113</v>
      </c>
      <c r="J13" s="116">
        <v>0.88127004236113859</v>
      </c>
    </row>
    <row r="14" spans="1:15" s="110" customFormat="1" ht="12" customHeight="1" x14ac:dyDescent="0.2">
      <c r="A14" s="118"/>
      <c r="B14" s="119" t="s">
        <v>107</v>
      </c>
      <c r="C14" s="113">
        <v>47.967851542080503</v>
      </c>
      <c r="D14" s="115">
        <v>117456</v>
      </c>
      <c r="E14" s="114">
        <v>117203</v>
      </c>
      <c r="F14" s="114">
        <v>117152</v>
      </c>
      <c r="G14" s="114">
        <v>114734</v>
      </c>
      <c r="H14" s="140">
        <v>114799</v>
      </c>
      <c r="I14" s="115">
        <v>2657</v>
      </c>
      <c r="J14" s="116">
        <v>2.3144800912899939</v>
      </c>
    </row>
    <row r="15" spans="1:15" s="110" customFormat="1" ht="12" customHeight="1" x14ac:dyDescent="0.2">
      <c r="A15" s="118" t="s">
        <v>105</v>
      </c>
      <c r="B15" s="121" t="s">
        <v>108</v>
      </c>
      <c r="C15" s="113">
        <v>10.933824490329325</v>
      </c>
      <c r="D15" s="115">
        <v>26773</v>
      </c>
      <c r="E15" s="114">
        <v>27783</v>
      </c>
      <c r="F15" s="114">
        <v>28615</v>
      </c>
      <c r="G15" s="114">
        <v>25923</v>
      </c>
      <c r="H15" s="140">
        <v>26772</v>
      </c>
      <c r="I15" s="115">
        <v>1</v>
      </c>
      <c r="J15" s="116">
        <v>3.7352457791722696E-3</v>
      </c>
    </row>
    <row r="16" spans="1:15" s="110" customFormat="1" ht="12" customHeight="1" x14ac:dyDescent="0.2">
      <c r="A16" s="118"/>
      <c r="B16" s="121" t="s">
        <v>109</v>
      </c>
      <c r="C16" s="113">
        <v>67.00617485624673</v>
      </c>
      <c r="D16" s="115">
        <v>164074</v>
      </c>
      <c r="E16" s="114">
        <v>163631</v>
      </c>
      <c r="F16" s="114">
        <v>164827</v>
      </c>
      <c r="G16" s="114">
        <v>163582</v>
      </c>
      <c r="H16" s="140">
        <v>163794</v>
      </c>
      <c r="I16" s="115">
        <v>280</v>
      </c>
      <c r="J16" s="116">
        <v>0.17094643271426305</v>
      </c>
    </row>
    <row r="17" spans="1:10" s="110" customFormat="1" ht="12" customHeight="1" x14ac:dyDescent="0.2">
      <c r="A17" s="118"/>
      <c r="B17" s="121" t="s">
        <v>110</v>
      </c>
      <c r="C17" s="113">
        <v>20.729874542603241</v>
      </c>
      <c r="D17" s="115">
        <v>50760</v>
      </c>
      <c r="E17" s="114">
        <v>49985</v>
      </c>
      <c r="F17" s="114">
        <v>49541</v>
      </c>
      <c r="G17" s="114">
        <v>48449</v>
      </c>
      <c r="H17" s="140">
        <v>47653</v>
      </c>
      <c r="I17" s="115">
        <v>3107</v>
      </c>
      <c r="J17" s="116">
        <v>6.52005120349191</v>
      </c>
    </row>
    <row r="18" spans="1:10" s="110" customFormat="1" ht="12" customHeight="1" x14ac:dyDescent="0.2">
      <c r="A18" s="120"/>
      <c r="B18" s="121" t="s">
        <v>111</v>
      </c>
      <c r="C18" s="113">
        <v>1.3301261108207005</v>
      </c>
      <c r="D18" s="115">
        <v>3257</v>
      </c>
      <c r="E18" s="114">
        <v>3241</v>
      </c>
      <c r="F18" s="114">
        <v>3202</v>
      </c>
      <c r="G18" s="114">
        <v>3009</v>
      </c>
      <c r="H18" s="140">
        <v>2875</v>
      </c>
      <c r="I18" s="115">
        <v>382</v>
      </c>
      <c r="J18" s="116">
        <v>13.28695652173913</v>
      </c>
    </row>
    <row r="19" spans="1:10" s="110" customFormat="1" ht="12" customHeight="1" x14ac:dyDescent="0.2">
      <c r="A19" s="120"/>
      <c r="B19" s="121" t="s">
        <v>112</v>
      </c>
      <c r="C19" s="113">
        <v>0.35203214845791952</v>
      </c>
      <c r="D19" s="115">
        <v>862</v>
      </c>
      <c r="E19" s="114">
        <v>862</v>
      </c>
      <c r="F19" s="114">
        <v>882</v>
      </c>
      <c r="G19" s="114">
        <v>718</v>
      </c>
      <c r="H19" s="140">
        <v>674</v>
      </c>
      <c r="I19" s="115">
        <v>188</v>
      </c>
      <c r="J19" s="116">
        <v>27.893175074183976</v>
      </c>
    </row>
    <row r="20" spans="1:10" s="110" customFormat="1" ht="12" customHeight="1" x14ac:dyDescent="0.2">
      <c r="A20" s="118" t="s">
        <v>113</v>
      </c>
      <c r="B20" s="119" t="s">
        <v>181</v>
      </c>
      <c r="C20" s="113">
        <v>69.18493531102979</v>
      </c>
      <c r="D20" s="115">
        <v>169409</v>
      </c>
      <c r="E20" s="114">
        <v>169716</v>
      </c>
      <c r="F20" s="114">
        <v>171715</v>
      </c>
      <c r="G20" s="114">
        <v>167435</v>
      </c>
      <c r="H20" s="140">
        <v>168518</v>
      </c>
      <c r="I20" s="115">
        <v>891</v>
      </c>
      <c r="J20" s="116">
        <v>0.52872690157727953</v>
      </c>
    </row>
    <row r="21" spans="1:10" s="110" customFormat="1" ht="12" customHeight="1" x14ac:dyDescent="0.2">
      <c r="A21" s="118"/>
      <c r="B21" s="119" t="s">
        <v>182</v>
      </c>
      <c r="C21" s="113">
        <v>30.815064688970203</v>
      </c>
      <c r="D21" s="115">
        <v>75455</v>
      </c>
      <c r="E21" s="114">
        <v>74924</v>
      </c>
      <c r="F21" s="114">
        <v>74470</v>
      </c>
      <c r="G21" s="114">
        <v>73528</v>
      </c>
      <c r="H21" s="140">
        <v>72576</v>
      </c>
      <c r="I21" s="115">
        <v>2879</v>
      </c>
      <c r="J21" s="116">
        <v>3.966876102292769</v>
      </c>
    </row>
    <row r="22" spans="1:10" s="110" customFormat="1" ht="12" customHeight="1" x14ac:dyDescent="0.2">
      <c r="A22" s="118" t="s">
        <v>113</v>
      </c>
      <c r="B22" s="119" t="s">
        <v>116</v>
      </c>
      <c r="C22" s="113">
        <v>87.796082723470988</v>
      </c>
      <c r="D22" s="115">
        <v>214981</v>
      </c>
      <c r="E22" s="114">
        <v>215631</v>
      </c>
      <c r="F22" s="114">
        <v>216104</v>
      </c>
      <c r="G22" s="114">
        <v>211795</v>
      </c>
      <c r="H22" s="140">
        <v>212237</v>
      </c>
      <c r="I22" s="115">
        <v>2744</v>
      </c>
      <c r="J22" s="116">
        <v>1.2928942644308015</v>
      </c>
    </row>
    <row r="23" spans="1:10" s="110" customFormat="1" ht="12" customHeight="1" x14ac:dyDescent="0.2">
      <c r="A23" s="118"/>
      <c r="B23" s="119" t="s">
        <v>117</v>
      </c>
      <c r="C23" s="113">
        <v>12.153685311029797</v>
      </c>
      <c r="D23" s="115">
        <v>29760</v>
      </c>
      <c r="E23" s="114">
        <v>28880</v>
      </c>
      <c r="F23" s="114">
        <v>29953</v>
      </c>
      <c r="G23" s="114">
        <v>29043</v>
      </c>
      <c r="H23" s="140">
        <v>28737</v>
      </c>
      <c r="I23" s="115">
        <v>1023</v>
      </c>
      <c r="J23" s="116">
        <v>3.5598705501618122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288776</v>
      </c>
      <c r="E64" s="236">
        <v>288821</v>
      </c>
      <c r="F64" s="236">
        <v>290432</v>
      </c>
      <c r="G64" s="236">
        <v>285088</v>
      </c>
      <c r="H64" s="140">
        <v>284861</v>
      </c>
      <c r="I64" s="115">
        <v>3915</v>
      </c>
      <c r="J64" s="116">
        <v>1.3743545097433485</v>
      </c>
    </row>
    <row r="65" spans="1:12" s="110" customFormat="1" ht="12" customHeight="1" x14ac:dyDescent="0.2">
      <c r="A65" s="118" t="s">
        <v>105</v>
      </c>
      <c r="B65" s="119" t="s">
        <v>106</v>
      </c>
      <c r="C65" s="113">
        <v>53.789442335928193</v>
      </c>
      <c r="D65" s="235">
        <v>155331</v>
      </c>
      <c r="E65" s="236">
        <v>155429</v>
      </c>
      <c r="F65" s="236">
        <v>157016</v>
      </c>
      <c r="G65" s="236">
        <v>154176</v>
      </c>
      <c r="H65" s="140">
        <v>153908</v>
      </c>
      <c r="I65" s="115">
        <v>1423</v>
      </c>
      <c r="J65" s="116">
        <v>0.92457831951555469</v>
      </c>
    </row>
    <row r="66" spans="1:12" s="110" customFormat="1" ht="12" customHeight="1" x14ac:dyDescent="0.2">
      <c r="A66" s="118"/>
      <c r="B66" s="119" t="s">
        <v>107</v>
      </c>
      <c r="C66" s="113">
        <v>46.210557664071807</v>
      </c>
      <c r="D66" s="235">
        <v>133445</v>
      </c>
      <c r="E66" s="236">
        <v>133392</v>
      </c>
      <c r="F66" s="236">
        <v>133416</v>
      </c>
      <c r="G66" s="236">
        <v>130912</v>
      </c>
      <c r="H66" s="140">
        <v>130953</v>
      </c>
      <c r="I66" s="115">
        <v>2492</v>
      </c>
      <c r="J66" s="116">
        <v>1.9029728223102946</v>
      </c>
    </row>
    <row r="67" spans="1:12" s="110" customFormat="1" ht="12" customHeight="1" x14ac:dyDescent="0.2">
      <c r="A67" s="118" t="s">
        <v>105</v>
      </c>
      <c r="B67" s="121" t="s">
        <v>108</v>
      </c>
      <c r="C67" s="113">
        <v>10.475247250464028</v>
      </c>
      <c r="D67" s="235">
        <v>30250</v>
      </c>
      <c r="E67" s="236">
        <v>31450</v>
      </c>
      <c r="F67" s="236">
        <v>32400</v>
      </c>
      <c r="G67" s="236">
        <v>29249</v>
      </c>
      <c r="H67" s="140">
        <v>30139</v>
      </c>
      <c r="I67" s="115">
        <v>111</v>
      </c>
      <c r="J67" s="116">
        <v>0.36829357311125122</v>
      </c>
    </row>
    <row r="68" spans="1:12" s="110" customFormat="1" ht="12" customHeight="1" x14ac:dyDescent="0.2">
      <c r="A68" s="118"/>
      <c r="B68" s="121" t="s">
        <v>109</v>
      </c>
      <c r="C68" s="113">
        <v>66.875363603623569</v>
      </c>
      <c r="D68" s="235">
        <v>193120</v>
      </c>
      <c r="E68" s="236">
        <v>192654</v>
      </c>
      <c r="F68" s="236">
        <v>193953</v>
      </c>
      <c r="G68" s="236">
        <v>193094</v>
      </c>
      <c r="H68" s="140">
        <v>193103</v>
      </c>
      <c r="I68" s="115">
        <v>17</v>
      </c>
      <c r="J68" s="116">
        <v>8.8035918654811168E-3</v>
      </c>
    </row>
    <row r="69" spans="1:12" s="110" customFormat="1" ht="12" customHeight="1" x14ac:dyDescent="0.2">
      <c r="A69" s="118"/>
      <c r="B69" s="121" t="s">
        <v>110</v>
      </c>
      <c r="C69" s="113">
        <v>21.384048535889409</v>
      </c>
      <c r="D69" s="235">
        <v>61752</v>
      </c>
      <c r="E69" s="236">
        <v>61052</v>
      </c>
      <c r="F69" s="236">
        <v>60478</v>
      </c>
      <c r="G69" s="236">
        <v>59337</v>
      </c>
      <c r="H69" s="140">
        <v>58380</v>
      </c>
      <c r="I69" s="115">
        <v>3372</v>
      </c>
      <c r="J69" s="116">
        <v>5.775950668036999</v>
      </c>
    </row>
    <row r="70" spans="1:12" s="110" customFormat="1" ht="12" customHeight="1" x14ac:dyDescent="0.2">
      <c r="A70" s="120"/>
      <c r="B70" s="121" t="s">
        <v>111</v>
      </c>
      <c r="C70" s="113">
        <v>1.2653406100229936</v>
      </c>
      <c r="D70" s="235">
        <v>3654</v>
      </c>
      <c r="E70" s="236">
        <v>3665</v>
      </c>
      <c r="F70" s="236">
        <v>3601</v>
      </c>
      <c r="G70" s="236">
        <v>3408</v>
      </c>
      <c r="H70" s="140">
        <v>3239</v>
      </c>
      <c r="I70" s="115">
        <v>415</v>
      </c>
      <c r="J70" s="116">
        <v>12.812596480395184</v>
      </c>
    </row>
    <row r="71" spans="1:12" s="110" customFormat="1" ht="12" customHeight="1" x14ac:dyDescent="0.2">
      <c r="A71" s="120"/>
      <c r="B71" s="121" t="s">
        <v>112</v>
      </c>
      <c r="C71" s="113">
        <v>0.35252237028007866</v>
      </c>
      <c r="D71" s="235">
        <v>1018</v>
      </c>
      <c r="E71" s="236">
        <v>1058</v>
      </c>
      <c r="F71" s="236">
        <v>1061</v>
      </c>
      <c r="G71" s="236">
        <v>887</v>
      </c>
      <c r="H71" s="140">
        <v>817</v>
      </c>
      <c r="I71" s="115">
        <v>201</v>
      </c>
      <c r="J71" s="116">
        <v>24.602203182374542</v>
      </c>
    </row>
    <row r="72" spans="1:12" s="110" customFormat="1" ht="12" customHeight="1" x14ac:dyDescent="0.2">
      <c r="A72" s="118" t="s">
        <v>113</v>
      </c>
      <c r="B72" s="119" t="s">
        <v>181</v>
      </c>
      <c r="C72" s="113">
        <v>71.665235338116744</v>
      </c>
      <c r="D72" s="235">
        <v>206952</v>
      </c>
      <c r="E72" s="236">
        <v>207551</v>
      </c>
      <c r="F72" s="236">
        <v>209684</v>
      </c>
      <c r="G72" s="236">
        <v>205253</v>
      </c>
      <c r="H72" s="140">
        <v>206055</v>
      </c>
      <c r="I72" s="115">
        <v>897</v>
      </c>
      <c r="J72" s="116">
        <v>0.43532066681225884</v>
      </c>
    </row>
    <row r="73" spans="1:12" s="110" customFormat="1" ht="12" customHeight="1" x14ac:dyDescent="0.2">
      <c r="A73" s="118"/>
      <c r="B73" s="119" t="s">
        <v>182</v>
      </c>
      <c r="C73" s="113">
        <v>28.334764661883259</v>
      </c>
      <c r="D73" s="115">
        <v>81824</v>
      </c>
      <c r="E73" s="114">
        <v>81270</v>
      </c>
      <c r="F73" s="114">
        <v>80748</v>
      </c>
      <c r="G73" s="114">
        <v>79835</v>
      </c>
      <c r="H73" s="140">
        <v>78806</v>
      </c>
      <c r="I73" s="115">
        <v>3018</v>
      </c>
      <c r="J73" s="116">
        <v>3.829657640281197</v>
      </c>
    </row>
    <row r="74" spans="1:12" s="110" customFormat="1" ht="12" customHeight="1" x14ac:dyDescent="0.2">
      <c r="A74" s="118" t="s">
        <v>113</v>
      </c>
      <c r="B74" s="119" t="s">
        <v>116</v>
      </c>
      <c r="C74" s="113">
        <v>90.78178241959165</v>
      </c>
      <c r="D74" s="115">
        <v>262156</v>
      </c>
      <c r="E74" s="114">
        <v>263471</v>
      </c>
      <c r="F74" s="114">
        <v>263994</v>
      </c>
      <c r="G74" s="114">
        <v>259295</v>
      </c>
      <c r="H74" s="140">
        <v>259890</v>
      </c>
      <c r="I74" s="115">
        <v>2266</v>
      </c>
      <c r="J74" s="116">
        <v>0.87190734541536807</v>
      </c>
    </row>
    <row r="75" spans="1:12" s="110" customFormat="1" ht="12" customHeight="1" x14ac:dyDescent="0.2">
      <c r="A75" s="142"/>
      <c r="B75" s="124" t="s">
        <v>117</v>
      </c>
      <c r="C75" s="125">
        <v>9.1700833864310045</v>
      </c>
      <c r="D75" s="143">
        <v>26481</v>
      </c>
      <c r="E75" s="144">
        <v>25214</v>
      </c>
      <c r="F75" s="144">
        <v>26300</v>
      </c>
      <c r="G75" s="144">
        <v>25661</v>
      </c>
      <c r="H75" s="145">
        <v>24829</v>
      </c>
      <c r="I75" s="143">
        <v>1652</v>
      </c>
      <c r="J75" s="146">
        <v>6.653510008457852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244864</v>
      </c>
      <c r="G11" s="114">
        <v>244640</v>
      </c>
      <c r="H11" s="114">
        <v>246185</v>
      </c>
      <c r="I11" s="114">
        <v>240963</v>
      </c>
      <c r="J11" s="140">
        <v>241094</v>
      </c>
      <c r="K11" s="114">
        <v>3770</v>
      </c>
      <c r="L11" s="116">
        <v>1.5637054426904029</v>
      </c>
    </row>
    <row r="12" spans="1:17" s="110" customFormat="1" ht="24.95" customHeight="1" x14ac:dyDescent="0.2">
      <c r="A12" s="604" t="s">
        <v>185</v>
      </c>
      <c r="B12" s="605"/>
      <c r="C12" s="605"/>
      <c r="D12" s="606"/>
      <c r="E12" s="113">
        <v>52.032148457919497</v>
      </c>
      <c r="F12" s="115">
        <v>127408</v>
      </c>
      <c r="G12" s="114">
        <v>127437</v>
      </c>
      <c r="H12" s="114">
        <v>129033</v>
      </c>
      <c r="I12" s="114">
        <v>126229</v>
      </c>
      <c r="J12" s="140">
        <v>126295</v>
      </c>
      <c r="K12" s="114">
        <v>1113</v>
      </c>
      <c r="L12" s="116">
        <v>0.88127004236113859</v>
      </c>
    </row>
    <row r="13" spans="1:17" s="110" customFormat="1" ht="15" customHeight="1" x14ac:dyDescent="0.2">
      <c r="A13" s="120"/>
      <c r="B13" s="612" t="s">
        <v>107</v>
      </c>
      <c r="C13" s="612"/>
      <c r="E13" s="113">
        <v>47.967851542080503</v>
      </c>
      <c r="F13" s="115">
        <v>117456</v>
      </c>
      <c r="G13" s="114">
        <v>117203</v>
      </c>
      <c r="H13" s="114">
        <v>117152</v>
      </c>
      <c r="I13" s="114">
        <v>114734</v>
      </c>
      <c r="J13" s="140">
        <v>114799</v>
      </c>
      <c r="K13" s="114">
        <v>2657</v>
      </c>
      <c r="L13" s="116">
        <v>2.3144800912899939</v>
      </c>
    </row>
    <row r="14" spans="1:17" s="110" customFormat="1" ht="24.95" customHeight="1" x14ac:dyDescent="0.2">
      <c r="A14" s="604" t="s">
        <v>186</v>
      </c>
      <c r="B14" s="605"/>
      <c r="C14" s="605"/>
      <c r="D14" s="606"/>
      <c r="E14" s="113">
        <v>10.933824490329325</v>
      </c>
      <c r="F14" s="115">
        <v>26773</v>
      </c>
      <c r="G14" s="114">
        <v>27783</v>
      </c>
      <c r="H14" s="114">
        <v>28615</v>
      </c>
      <c r="I14" s="114">
        <v>25923</v>
      </c>
      <c r="J14" s="140">
        <v>26772</v>
      </c>
      <c r="K14" s="114">
        <v>1</v>
      </c>
      <c r="L14" s="116">
        <v>3.7352457791722696E-3</v>
      </c>
    </row>
    <row r="15" spans="1:17" s="110" customFormat="1" ht="15" customHeight="1" x14ac:dyDescent="0.2">
      <c r="A15" s="120"/>
      <c r="B15" s="119"/>
      <c r="C15" s="258" t="s">
        <v>106</v>
      </c>
      <c r="E15" s="113">
        <v>56.676502446494602</v>
      </c>
      <c r="F15" s="115">
        <v>15174</v>
      </c>
      <c r="G15" s="114">
        <v>15802</v>
      </c>
      <c r="H15" s="114">
        <v>16437</v>
      </c>
      <c r="I15" s="114">
        <v>14712</v>
      </c>
      <c r="J15" s="140">
        <v>15127</v>
      </c>
      <c r="K15" s="114">
        <v>47</v>
      </c>
      <c r="L15" s="116">
        <v>0.31070271699609969</v>
      </c>
    </row>
    <row r="16" spans="1:17" s="110" customFormat="1" ht="15" customHeight="1" x14ac:dyDescent="0.2">
      <c r="A16" s="120"/>
      <c r="B16" s="119"/>
      <c r="C16" s="258" t="s">
        <v>107</v>
      </c>
      <c r="E16" s="113">
        <v>43.323497553505398</v>
      </c>
      <c r="F16" s="115">
        <v>11599</v>
      </c>
      <c r="G16" s="114">
        <v>11981</v>
      </c>
      <c r="H16" s="114">
        <v>12178</v>
      </c>
      <c r="I16" s="114">
        <v>11211</v>
      </c>
      <c r="J16" s="140">
        <v>11645</v>
      </c>
      <c r="K16" s="114">
        <v>-46</v>
      </c>
      <c r="L16" s="116">
        <v>-0.39501932159725206</v>
      </c>
    </row>
    <row r="17" spans="1:12" s="110" customFormat="1" ht="15" customHeight="1" x14ac:dyDescent="0.2">
      <c r="A17" s="120"/>
      <c r="B17" s="121" t="s">
        <v>109</v>
      </c>
      <c r="C17" s="258"/>
      <c r="E17" s="113">
        <v>67.00617485624673</v>
      </c>
      <c r="F17" s="115">
        <v>164074</v>
      </c>
      <c r="G17" s="114">
        <v>163631</v>
      </c>
      <c r="H17" s="114">
        <v>164827</v>
      </c>
      <c r="I17" s="114">
        <v>163582</v>
      </c>
      <c r="J17" s="140">
        <v>163794</v>
      </c>
      <c r="K17" s="114">
        <v>280</v>
      </c>
      <c r="L17" s="116">
        <v>0.17094643271426305</v>
      </c>
    </row>
    <row r="18" spans="1:12" s="110" customFormat="1" ht="15" customHeight="1" x14ac:dyDescent="0.2">
      <c r="A18" s="120"/>
      <c r="B18" s="119"/>
      <c r="C18" s="258" t="s">
        <v>106</v>
      </c>
      <c r="E18" s="113">
        <v>51.839413922985969</v>
      </c>
      <c r="F18" s="115">
        <v>85055</v>
      </c>
      <c r="G18" s="114">
        <v>84769</v>
      </c>
      <c r="H18" s="114">
        <v>85835</v>
      </c>
      <c r="I18" s="114">
        <v>85349</v>
      </c>
      <c r="J18" s="140">
        <v>85512</v>
      </c>
      <c r="K18" s="114">
        <v>-457</v>
      </c>
      <c r="L18" s="116">
        <v>-0.53442791654972399</v>
      </c>
    </row>
    <row r="19" spans="1:12" s="110" customFormat="1" ht="15" customHeight="1" x14ac:dyDescent="0.2">
      <c r="A19" s="120"/>
      <c r="B19" s="119"/>
      <c r="C19" s="258" t="s">
        <v>107</v>
      </c>
      <c r="E19" s="113">
        <v>48.160586077014031</v>
      </c>
      <c r="F19" s="115">
        <v>79019</v>
      </c>
      <c r="G19" s="114">
        <v>78862</v>
      </c>
      <c r="H19" s="114">
        <v>78992</v>
      </c>
      <c r="I19" s="114">
        <v>78233</v>
      </c>
      <c r="J19" s="140">
        <v>78282</v>
      </c>
      <c r="K19" s="114">
        <v>737</v>
      </c>
      <c r="L19" s="116">
        <v>0.94146802585524125</v>
      </c>
    </row>
    <row r="20" spans="1:12" s="110" customFormat="1" ht="15" customHeight="1" x14ac:dyDescent="0.2">
      <c r="A20" s="120"/>
      <c r="B20" s="121" t="s">
        <v>110</v>
      </c>
      <c r="C20" s="258"/>
      <c r="E20" s="113">
        <v>20.729874542603241</v>
      </c>
      <c r="F20" s="115">
        <v>50760</v>
      </c>
      <c r="G20" s="114">
        <v>49985</v>
      </c>
      <c r="H20" s="114">
        <v>49541</v>
      </c>
      <c r="I20" s="114">
        <v>48449</v>
      </c>
      <c r="J20" s="140">
        <v>47653</v>
      </c>
      <c r="K20" s="114">
        <v>3107</v>
      </c>
      <c r="L20" s="116">
        <v>6.52005120349191</v>
      </c>
    </row>
    <row r="21" spans="1:12" s="110" customFormat="1" ht="15" customHeight="1" x14ac:dyDescent="0.2">
      <c r="A21" s="120"/>
      <c r="B21" s="119"/>
      <c r="C21" s="258" t="s">
        <v>106</v>
      </c>
      <c r="E21" s="113">
        <v>49.533096926713945</v>
      </c>
      <c r="F21" s="115">
        <v>25143</v>
      </c>
      <c r="G21" s="114">
        <v>24801</v>
      </c>
      <c r="H21" s="114">
        <v>24696</v>
      </c>
      <c r="I21" s="114">
        <v>24216</v>
      </c>
      <c r="J21" s="140">
        <v>23798</v>
      </c>
      <c r="K21" s="114">
        <v>1345</v>
      </c>
      <c r="L21" s="116">
        <v>5.6517354399529376</v>
      </c>
    </row>
    <row r="22" spans="1:12" s="110" customFormat="1" ht="15" customHeight="1" x14ac:dyDescent="0.2">
      <c r="A22" s="120"/>
      <c r="B22" s="119"/>
      <c r="C22" s="258" t="s">
        <v>107</v>
      </c>
      <c r="E22" s="113">
        <v>50.466903073286055</v>
      </c>
      <c r="F22" s="115">
        <v>25617</v>
      </c>
      <c r="G22" s="114">
        <v>25184</v>
      </c>
      <c r="H22" s="114">
        <v>24845</v>
      </c>
      <c r="I22" s="114">
        <v>24233</v>
      </c>
      <c r="J22" s="140">
        <v>23855</v>
      </c>
      <c r="K22" s="114">
        <v>1762</v>
      </c>
      <c r="L22" s="116">
        <v>7.3862921819325091</v>
      </c>
    </row>
    <row r="23" spans="1:12" s="110" customFormat="1" ht="15" customHeight="1" x14ac:dyDescent="0.2">
      <c r="A23" s="120"/>
      <c r="B23" s="121" t="s">
        <v>111</v>
      </c>
      <c r="C23" s="258"/>
      <c r="E23" s="113">
        <v>1.3301261108207005</v>
      </c>
      <c r="F23" s="115">
        <v>3257</v>
      </c>
      <c r="G23" s="114">
        <v>3241</v>
      </c>
      <c r="H23" s="114">
        <v>3202</v>
      </c>
      <c r="I23" s="114">
        <v>3009</v>
      </c>
      <c r="J23" s="140">
        <v>2875</v>
      </c>
      <c r="K23" s="114">
        <v>382</v>
      </c>
      <c r="L23" s="116">
        <v>13.28695652173913</v>
      </c>
    </row>
    <row r="24" spans="1:12" s="110" customFormat="1" ht="15" customHeight="1" x14ac:dyDescent="0.2">
      <c r="A24" s="120"/>
      <c r="B24" s="119"/>
      <c r="C24" s="258" t="s">
        <v>106</v>
      </c>
      <c r="E24" s="113">
        <v>62.511513662879949</v>
      </c>
      <c r="F24" s="115">
        <v>2036</v>
      </c>
      <c r="G24" s="114">
        <v>2065</v>
      </c>
      <c r="H24" s="114">
        <v>2065</v>
      </c>
      <c r="I24" s="114">
        <v>1952</v>
      </c>
      <c r="J24" s="140">
        <v>1858</v>
      </c>
      <c r="K24" s="114">
        <v>178</v>
      </c>
      <c r="L24" s="116">
        <v>9.5801937567276649</v>
      </c>
    </row>
    <row r="25" spans="1:12" s="110" customFormat="1" ht="15" customHeight="1" x14ac:dyDescent="0.2">
      <c r="A25" s="120"/>
      <c r="B25" s="119"/>
      <c r="C25" s="258" t="s">
        <v>107</v>
      </c>
      <c r="E25" s="113">
        <v>37.488486337120051</v>
      </c>
      <c r="F25" s="115">
        <v>1221</v>
      </c>
      <c r="G25" s="114">
        <v>1176</v>
      </c>
      <c r="H25" s="114">
        <v>1137</v>
      </c>
      <c r="I25" s="114">
        <v>1057</v>
      </c>
      <c r="J25" s="140">
        <v>1017</v>
      </c>
      <c r="K25" s="114">
        <v>204</v>
      </c>
      <c r="L25" s="116">
        <v>20.058997050147493</v>
      </c>
    </row>
    <row r="26" spans="1:12" s="110" customFormat="1" ht="15" customHeight="1" x14ac:dyDescent="0.2">
      <c r="A26" s="120"/>
      <c r="C26" s="121" t="s">
        <v>187</v>
      </c>
      <c r="D26" s="110" t="s">
        <v>188</v>
      </c>
      <c r="E26" s="113">
        <v>0.35203214845791952</v>
      </c>
      <c r="F26" s="115">
        <v>862</v>
      </c>
      <c r="G26" s="114">
        <v>862</v>
      </c>
      <c r="H26" s="114">
        <v>882</v>
      </c>
      <c r="I26" s="114">
        <v>718</v>
      </c>
      <c r="J26" s="140">
        <v>674</v>
      </c>
      <c r="K26" s="114">
        <v>188</v>
      </c>
      <c r="L26" s="116">
        <v>27.893175074183976</v>
      </c>
    </row>
    <row r="27" spans="1:12" s="110" customFormat="1" ht="15" customHeight="1" x14ac:dyDescent="0.2">
      <c r="A27" s="120"/>
      <c r="B27" s="119"/>
      <c r="D27" s="259" t="s">
        <v>106</v>
      </c>
      <c r="E27" s="113">
        <v>48.259860788863108</v>
      </c>
      <c r="F27" s="115">
        <v>416</v>
      </c>
      <c r="G27" s="114">
        <v>451</v>
      </c>
      <c r="H27" s="114">
        <v>492</v>
      </c>
      <c r="I27" s="114">
        <v>396</v>
      </c>
      <c r="J27" s="140">
        <v>341</v>
      </c>
      <c r="K27" s="114">
        <v>75</v>
      </c>
      <c r="L27" s="116">
        <v>21.994134897360702</v>
      </c>
    </row>
    <row r="28" spans="1:12" s="110" customFormat="1" ht="15" customHeight="1" x14ac:dyDescent="0.2">
      <c r="A28" s="120"/>
      <c r="B28" s="119"/>
      <c r="D28" s="259" t="s">
        <v>107</v>
      </c>
      <c r="E28" s="113">
        <v>51.740139211136892</v>
      </c>
      <c r="F28" s="115">
        <v>446</v>
      </c>
      <c r="G28" s="114">
        <v>411</v>
      </c>
      <c r="H28" s="114">
        <v>390</v>
      </c>
      <c r="I28" s="114">
        <v>322</v>
      </c>
      <c r="J28" s="140">
        <v>333</v>
      </c>
      <c r="K28" s="114">
        <v>113</v>
      </c>
      <c r="L28" s="116">
        <v>33.933933933933936</v>
      </c>
    </row>
    <row r="29" spans="1:12" s="110" customFormat="1" ht="24.95" customHeight="1" x14ac:dyDescent="0.2">
      <c r="A29" s="604" t="s">
        <v>189</v>
      </c>
      <c r="B29" s="605"/>
      <c r="C29" s="605"/>
      <c r="D29" s="606"/>
      <c r="E29" s="113">
        <v>87.796082723470988</v>
      </c>
      <c r="F29" s="115">
        <v>214981</v>
      </c>
      <c r="G29" s="114">
        <v>215631</v>
      </c>
      <c r="H29" s="114">
        <v>216104</v>
      </c>
      <c r="I29" s="114">
        <v>211795</v>
      </c>
      <c r="J29" s="140">
        <v>212237</v>
      </c>
      <c r="K29" s="114">
        <v>2744</v>
      </c>
      <c r="L29" s="116">
        <v>1.2928942644308015</v>
      </c>
    </row>
    <row r="30" spans="1:12" s="110" customFormat="1" ht="15" customHeight="1" x14ac:dyDescent="0.2">
      <c r="A30" s="120"/>
      <c r="B30" s="119"/>
      <c r="C30" s="258" t="s">
        <v>106</v>
      </c>
      <c r="E30" s="113">
        <v>50.239323475097798</v>
      </c>
      <c r="F30" s="115">
        <v>108005</v>
      </c>
      <c r="G30" s="114">
        <v>108622</v>
      </c>
      <c r="H30" s="114">
        <v>109387</v>
      </c>
      <c r="I30" s="114">
        <v>107292</v>
      </c>
      <c r="J30" s="140">
        <v>107601</v>
      </c>
      <c r="K30" s="114">
        <v>404</v>
      </c>
      <c r="L30" s="116">
        <v>0.3754611945985632</v>
      </c>
    </row>
    <row r="31" spans="1:12" s="110" customFormat="1" ht="15" customHeight="1" x14ac:dyDescent="0.2">
      <c r="A31" s="120"/>
      <c r="B31" s="119"/>
      <c r="C31" s="258" t="s">
        <v>107</v>
      </c>
      <c r="E31" s="113">
        <v>49.760676524902202</v>
      </c>
      <c r="F31" s="115">
        <v>106976</v>
      </c>
      <c r="G31" s="114">
        <v>107009</v>
      </c>
      <c r="H31" s="114">
        <v>106717</v>
      </c>
      <c r="I31" s="114">
        <v>104503</v>
      </c>
      <c r="J31" s="140">
        <v>104636</v>
      </c>
      <c r="K31" s="114">
        <v>2340</v>
      </c>
      <c r="L31" s="116">
        <v>2.2363240185022364</v>
      </c>
    </row>
    <row r="32" spans="1:12" s="110" customFormat="1" ht="15" customHeight="1" x14ac:dyDescent="0.2">
      <c r="A32" s="120"/>
      <c r="B32" s="119" t="s">
        <v>117</v>
      </c>
      <c r="C32" s="258"/>
      <c r="E32" s="113">
        <v>12.153685311029797</v>
      </c>
      <c r="F32" s="115">
        <v>29760</v>
      </c>
      <c r="G32" s="114">
        <v>28880</v>
      </c>
      <c r="H32" s="114">
        <v>29953</v>
      </c>
      <c r="I32" s="114">
        <v>29043</v>
      </c>
      <c r="J32" s="140">
        <v>28737</v>
      </c>
      <c r="K32" s="114">
        <v>1023</v>
      </c>
      <c r="L32" s="116">
        <v>3.5598705501618122</v>
      </c>
    </row>
    <row r="33" spans="1:12" s="110" customFormat="1" ht="15" customHeight="1" x14ac:dyDescent="0.2">
      <c r="A33" s="120"/>
      <c r="B33" s="119"/>
      <c r="C33" s="258" t="s">
        <v>106</v>
      </c>
      <c r="E33" s="113">
        <v>64.929435483870961</v>
      </c>
      <c r="F33" s="115">
        <v>19323</v>
      </c>
      <c r="G33" s="114">
        <v>18730</v>
      </c>
      <c r="H33" s="114">
        <v>19563</v>
      </c>
      <c r="I33" s="114">
        <v>18864</v>
      </c>
      <c r="J33" s="140">
        <v>18622</v>
      </c>
      <c r="K33" s="114">
        <v>701</v>
      </c>
      <c r="L33" s="116">
        <v>3.7643647298893783</v>
      </c>
    </row>
    <row r="34" spans="1:12" s="110" customFormat="1" ht="15" customHeight="1" x14ac:dyDescent="0.2">
      <c r="A34" s="120"/>
      <c r="B34" s="119"/>
      <c r="C34" s="258" t="s">
        <v>107</v>
      </c>
      <c r="E34" s="113">
        <v>35.070564516129032</v>
      </c>
      <c r="F34" s="115">
        <v>10437</v>
      </c>
      <c r="G34" s="114">
        <v>10150</v>
      </c>
      <c r="H34" s="114">
        <v>10390</v>
      </c>
      <c r="I34" s="114">
        <v>10179</v>
      </c>
      <c r="J34" s="140">
        <v>10115</v>
      </c>
      <c r="K34" s="114">
        <v>322</v>
      </c>
      <c r="L34" s="116">
        <v>3.1833910034602075</v>
      </c>
    </row>
    <row r="35" spans="1:12" s="110" customFormat="1" ht="24.95" customHeight="1" x14ac:dyDescent="0.2">
      <c r="A35" s="604" t="s">
        <v>190</v>
      </c>
      <c r="B35" s="605"/>
      <c r="C35" s="605"/>
      <c r="D35" s="606"/>
      <c r="E35" s="113">
        <v>69.18493531102979</v>
      </c>
      <c r="F35" s="115">
        <v>169409</v>
      </c>
      <c r="G35" s="114">
        <v>169716</v>
      </c>
      <c r="H35" s="114">
        <v>171715</v>
      </c>
      <c r="I35" s="114">
        <v>167435</v>
      </c>
      <c r="J35" s="140">
        <v>168518</v>
      </c>
      <c r="K35" s="114">
        <v>891</v>
      </c>
      <c r="L35" s="116">
        <v>0.52872690157727953</v>
      </c>
    </row>
    <row r="36" spans="1:12" s="110" customFormat="1" ht="15" customHeight="1" x14ac:dyDescent="0.2">
      <c r="A36" s="120"/>
      <c r="B36" s="119"/>
      <c r="C36" s="258" t="s">
        <v>106</v>
      </c>
      <c r="E36" s="113">
        <v>67.138109545537716</v>
      </c>
      <c r="F36" s="115">
        <v>113738</v>
      </c>
      <c r="G36" s="114">
        <v>113905</v>
      </c>
      <c r="H36" s="114">
        <v>115433</v>
      </c>
      <c r="I36" s="114">
        <v>112671</v>
      </c>
      <c r="J36" s="140">
        <v>113098</v>
      </c>
      <c r="K36" s="114">
        <v>640</v>
      </c>
      <c r="L36" s="116">
        <v>0.56588091743443736</v>
      </c>
    </row>
    <row r="37" spans="1:12" s="110" customFormat="1" ht="15" customHeight="1" x14ac:dyDescent="0.2">
      <c r="A37" s="120"/>
      <c r="B37" s="119"/>
      <c r="C37" s="258" t="s">
        <v>107</v>
      </c>
      <c r="E37" s="113">
        <v>32.861890454462277</v>
      </c>
      <c r="F37" s="115">
        <v>55671</v>
      </c>
      <c r="G37" s="114">
        <v>55811</v>
      </c>
      <c r="H37" s="114">
        <v>56282</v>
      </c>
      <c r="I37" s="114">
        <v>54764</v>
      </c>
      <c r="J37" s="140">
        <v>55420</v>
      </c>
      <c r="K37" s="114">
        <v>251</v>
      </c>
      <c r="L37" s="116">
        <v>0.4529050884157344</v>
      </c>
    </row>
    <row r="38" spans="1:12" s="110" customFormat="1" ht="15" customHeight="1" x14ac:dyDescent="0.2">
      <c r="A38" s="120"/>
      <c r="B38" s="119" t="s">
        <v>182</v>
      </c>
      <c r="C38" s="258"/>
      <c r="E38" s="113">
        <v>30.815064688970203</v>
      </c>
      <c r="F38" s="115">
        <v>75455</v>
      </c>
      <c r="G38" s="114">
        <v>74924</v>
      </c>
      <c r="H38" s="114">
        <v>74470</v>
      </c>
      <c r="I38" s="114">
        <v>73528</v>
      </c>
      <c r="J38" s="140">
        <v>72576</v>
      </c>
      <c r="K38" s="114">
        <v>2879</v>
      </c>
      <c r="L38" s="116">
        <v>3.966876102292769</v>
      </c>
    </row>
    <row r="39" spans="1:12" s="110" customFormat="1" ht="15" customHeight="1" x14ac:dyDescent="0.2">
      <c r="A39" s="120"/>
      <c r="B39" s="119"/>
      <c r="C39" s="258" t="s">
        <v>106</v>
      </c>
      <c r="E39" s="113">
        <v>18.116758332781128</v>
      </c>
      <c r="F39" s="115">
        <v>13670</v>
      </c>
      <c r="G39" s="114">
        <v>13532</v>
      </c>
      <c r="H39" s="114">
        <v>13600</v>
      </c>
      <c r="I39" s="114">
        <v>13558</v>
      </c>
      <c r="J39" s="140">
        <v>13197</v>
      </c>
      <c r="K39" s="114">
        <v>473</v>
      </c>
      <c r="L39" s="116">
        <v>3.5841479124043345</v>
      </c>
    </row>
    <row r="40" spans="1:12" s="110" customFormat="1" ht="15" customHeight="1" x14ac:dyDescent="0.2">
      <c r="A40" s="120"/>
      <c r="B40" s="119"/>
      <c r="C40" s="258" t="s">
        <v>107</v>
      </c>
      <c r="E40" s="113">
        <v>81.883241667218869</v>
      </c>
      <c r="F40" s="115">
        <v>61785</v>
      </c>
      <c r="G40" s="114">
        <v>61392</v>
      </c>
      <c r="H40" s="114">
        <v>60870</v>
      </c>
      <c r="I40" s="114">
        <v>59970</v>
      </c>
      <c r="J40" s="140">
        <v>59379</v>
      </c>
      <c r="K40" s="114">
        <v>2406</v>
      </c>
      <c r="L40" s="116">
        <v>4.0519375536805944</v>
      </c>
    </row>
    <row r="41" spans="1:12" s="110" customFormat="1" ht="24.75" customHeight="1" x14ac:dyDescent="0.2">
      <c r="A41" s="604" t="s">
        <v>519</v>
      </c>
      <c r="B41" s="605"/>
      <c r="C41" s="605"/>
      <c r="D41" s="606"/>
      <c r="E41" s="113">
        <v>5.2682305279665451</v>
      </c>
      <c r="F41" s="115">
        <v>12900</v>
      </c>
      <c r="G41" s="114">
        <v>14175</v>
      </c>
      <c r="H41" s="114">
        <v>14286</v>
      </c>
      <c r="I41" s="114">
        <v>11371</v>
      </c>
      <c r="J41" s="140">
        <v>12531</v>
      </c>
      <c r="K41" s="114">
        <v>369</v>
      </c>
      <c r="L41" s="116">
        <v>2.9446971510653581</v>
      </c>
    </row>
    <row r="42" spans="1:12" s="110" customFormat="1" ht="15" customHeight="1" x14ac:dyDescent="0.2">
      <c r="A42" s="120"/>
      <c r="B42" s="119"/>
      <c r="C42" s="258" t="s">
        <v>106</v>
      </c>
      <c r="E42" s="113">
        <v>56.875968992248062</v>
      </c>
      <c r="F42" s="115">
        <v>7337</v>
      </c>
      <c r="G42" s="114">
        <v>8236</v>
      </c>
      <c r="H42" s="114">
        <v>8389</v>
      </c>
      <c r="I42" s="114">
        <v>6519</v>
      </c>
      <c r="J42" s="140">
        <v>7104</v>
      </c>
      <c r="K42" s="114">
        <v>233</v>
      </c>
      <c r="L42" s="116">
        <v>3.2798423423423424</v>
      </c>
    </row>
    <row r="43" spans="1:12" s="110" customFormat="1" ht="15" customHeight="1" x14ac:dyDescent="0.2">
      <c r="A43" s="123"/>
      <c r="B43" s="124"/>
      <c r="C43" s="260" t="s">
        <v>107</v>
      </c>
      <c r="D43" s="261"/>
      <c r="E43" s="125">
        <v>43.124031007751938</v>
      </c>
      <c r="F43" s="143">
        <v>5563</v>
      </c>
      <c r="G43" s="144">
        <v>5939</v>
      </c>
      <c r="H43" s="144">
        <v>5897</v>
      </c>
      <c r="I43" s="144">
        <v>4852</v>
      </c>
      <c r="J43" s="145">
        <v>5427</v>
      </c>
      <c r="K43" s="144">
        <v>136</v>
      </c>
      <c r="L43" s="146">
        <v>2.5059885756403171</v>
      </c>
    </row>
    <row r="44" spans="1:12" s="110" customFormat="1" ht="45.75" customHeight="1" x14ac:dyDescent="0.2">
      <c r="A44" s="604" t="s">
        <v>191</v>
      </c>
      <c r="B44" s="605"/>
      <c r="C44" s="605"/>
      <c r="D44" s="606"/>
      <c r="E44" s="113">
        <v>2.2204162310507058</v>
      </c>
      <c r="F44" s="115">
        <v>5437</v>
      </c>
      <c r="G44" s="114">
        <v>5465</v>
      </c>
      <c r="H44" s="114">
        <v>5487</v>
      </c>
      <c r="I44" s="114">
        <v>5298</v>
      </c>
      <c r="J44" s="140">
        <v>5378</v>
      </c>
      <c r="K44" s="114">
        <v>59</v>
      </c>
      <c r="L44" s="116">
        <v>1.0970621048716995</v>
      </c>
    </row>
    <row r="45" spans="1:12" s="110" customFormat="1" ht="15" customHeight="1" x14ac:dyDescent="0.2">
      <c r="A45" s="120"/>
      <c r="B45" s="119"/>
      <c r="C45" s="258" t="s">
        <v>106</v>
      </c>
      <c r="E45" s="113">
        <v>58.819201765679601</v>
      </c>
      <c r="F45" s="115">
        <v>3198</v>
      </c>
      <c r="G45" s="114">
        <v>3222</v>
      </c>
      <c r="H45" s="114">
        <v>3236</v>
      </c>
      <c r="I45" s="114">
        <v>3120</v>
      </c>
      <c r="J45" s="140">
        <v>3163</v>
      </c>
      <c r="K45" s="114">
        <v>35</v>
      </c>
      <c r="L45" s="116">
        <v>1.1065444198545684</v>
      </c>
    </row>
    <row r="46" spans="1:12" s="110" customFormat="1" ht="15" customHeight="1" x14ac:dyDescent="0.2">
      <c r="A46" s="123"/>
      <c r="B46" s="124"/>
      <c r="C46" s="260" t="s">
        <v>107</v>
      </c>
      <c r="D46" s="261"/>
      <c r="E46" s="125">
        <v>41.180798234320399</v>
      </c>
      <c r="F46" s="143">
        <v>2239</v>
      </c>
      <c r="G46" s="144">
        <v>2243</v>
      </c>
      <c r="H46" s="144">
        <v>2251</v>
      </c>
      <c r="I46" s="144">
        <v>2178</v>
      </c>
      <c r="J46" s="145">
        <v>2215</v>
      </c>
      <c r="K46" s="144">
        <v>24</v>
      </c>
      <c r="L46" s="146">
        <v>1.0835214446952597</v>
      </c>
    </row>
    <row r="47" spans="1:12" s="110" customFormat="1" ht="39" customHeight="1" x14ac:dyDescent="0.2">
      <c r="A47" s="604" t="s">
        <v>520</v>
      </c>
      <c r="B47" s="607"/>
      <c r="C47" s="607"/>
      <c r="D47" s="608"/>
      <c r="E47" s="113">
        <v>0.1854090433873497</v>
      </c>
      <c r="F47" s="115">
        <v>454</v>
      </c>
      <c r="G47" s="114">
        <v>458</v>
      </c>
      <c r="H47" s="114">
        <v>399</v>
      </c>
      <c r="I47" s="114">
        <v>422</v>
      </c>
      <c r="J47" s="140">
        <v>484</v>
      </c>
      <c r="K47" s="114">
        <v>-30</v>
      </c>
      <c r="L47" s="116">
        <v>-6.1983471074380168</v>
      </c>
    </row>
    <row r="48" spans="1:12" s="110" customFormat="1" ht="15" customHeight="1" x14ac:dyDescent="0.2">
      <c r="A48" s="120"/>
      <c r="B48" s="119"/>
      <c r="C48" s="258" t="s">
        <v>106</v>
      </c>
      <c r="E48" s="113">
        <v>42.951541850220266</v>
      </c>
      <c r="F48" s="115">
        <v>195</v>
      </c>
      <c r="G48" s="114">
        <v>191</v>
      </c>
      <c r="H48" s="114">
        <v>172</v>
      </c>
      <c r="I48" s="114">
        <v>173</v>
      </c>
      <c r="J48" s="140">
        <v>194</v>
      </c>
      <c r="K48" s="114">
        <v>1</v>
      </c>
      <c r="L48" s="116">
        <v>0.51546391752577314</v>
      </c>
    </row>
    <row r="49" spans="1:12" s="110" customFormat="1" ht="15" customHeight="1" x14ac:dyDescent="0.2">
      <c r="A49" s="123"/>
      <c r="B49" s="124"/>
      <c r="C49" s="260" t="s">
        <v>107</v>
      </c>
      <c r="D49" s="261"/>
      <c r="E49" s="125">
        <v>57.048458149779734</v>
      </c>
      <c r="F49" s="143">
        <v>259</v>
      </c>
      <c r="G49" s="144">
        <v>267</v>
      </c>
      <c r="H49" s="144">
        <v>227</v>
      </c>
      <c r="I49" s="144">
        <v>249</v>
      </c>
      <c r="J49" s="145">
        <v>290</v>
      </c>
      <c r="K49" s="144">
        <v>-31</v>
      </c>
      <c r="L49" s="146">
        <v>-10.689655172413794</v>
      </c>
    </row>
    <row r="50" spans="1:12" s="110" customFormat="1" ht="24.95" customHeight="1" x14ac:dyDescent="0.2">
      <c r="A50" s="609" t="s">
        <v>192</v>
      </c>
      <c r="B50" s="610"/>
      <c r="C50" s="610"/>
      <c r="D50" s="611"/>
      <c r="E50" s="262">
        <v>13.778260585467851</v>
      </c>
      <c r="F50" s="263">
        <v>33738</v>
      </c>
      <c r="G50" s="264">
        <v>35140</v>
      </c>
      <c r="H50" s="264">
        <v>35109</v>
      </c>
      <c r="I50" s="264">
        <v>32206</v>
      </c>
      <c r="J50" s="265">
        <v>32339</v>
      </c>
      <c r="K50" s="263">
        <v>1399</v>
      </c>
      <c r="L50" s="266">
        <v>4.3260459507096698</v>
      </c>
    </row>
    <row r="51" spans="1:12" s="110" customFormat="1" ht="15" customHeight="1" x14ac:dyDescent="0.2">
      <c r="A51" s="120"/>
      <c r="B51" s="119"/>
      <c r="C51" s="258" t="s">
        <v>106</v>
      </c>
      <c r="E51" s="113">
        <v>56.915051277491258</v>
      </c>
      <c r="F51" s="115">
        <v>19202</v>
      </c>
      <c r="G51" s="114">
        <v>20012</v>
      </c>
      <c r="H51" s="114">
        <v>20140</v>
      </c>
      <c r="I51" s="114">
        <v>18453</v>
      </c>
      <c r="J51" s="140">
        <v>18421</v>
      </c>
      <c r="K51" s="114">
        <v>781</v>
      </c>
      <c r="L51" s="116">
        <v>4.2397263992182834</v>
      </c>
    </row>
    <row r="52" spans="1:12" s="110" customFormat="1" ht="15" customHeight="1" x14ac:dyDescent="0.2">
      <c r="A52" s="120"/>
      <c r="B52" s="119"/>
      <c r="C52" s="258" t="s">
        <v>107</v>
      </c>
      <c r="E52" s="113">
        <v>43.084948722508742</v>
      </c>
      <c r="F52" s="115">
        <v>14536</v>
      </c>
      <c r="G52" s="114">
        <v>15128</v>
      </c>
      <c r="H52" s="114">
        <v>14969</v>
      </c>
      <c r="I52" s="114">
        <v>13753</v>
      </c>
      <c r="J52" s="140">
        <v>13918</v>
      </c>
      <c r="K52" s="114">
        <v>618</v>
      </c>
      <c r="L52" s="116">
        <v>4.4402931455668915</v>
      </c>
    </row>
    <row r="53" spans="1:12" s="110" customFormat="1" ht="15" customHeight="1" x14ac:dyDescent="0.2">
      <c r="A53" s="120"/>
      <c r="B53" s="119"/>
      <c r="C53" s="258" t="s">
        <v>187</v>
      </c>
      <c r="D53" s="110" t="s">
        <v>193</v>
      </c>
      <c r="E53" s="113">
        <v>26.581302981800938</v>
      </c>
      <c r="F53" s="115">
        <v>8968</v>
      </c>
      <c r="G53" s="114">
        <v>10375</v>
      </c>
      <c r="H53" s="114">
        <v>10493</v>
      </c>
      <c r="I53" s="114">
        <v>8072</v>
      </c>
      <c r="J53" s="140">
        <v>8691</v>
      </c>
      <c r="K53" s="114">
        <v>277</v>
      </c>
      <c r="L53" s="116">
        <v>3.1872051547577955</v>
      </c>
    </row>
    <row r="54" spans="1:12" s="110" customFormat="1" ht="15" customHeight="1" x14ac:dyDescent="0.2">
      <c r="A54" s="120"/>
      <c r="B54" s="119"/>
      <c r="D54" s="267" t="s">
        <v>194</v>
      </c>
      <c r="E54" s="113">
        <v>58.095450490633361</v>
      </c>
      <c r="F54" s="115">
        <v>5210</v>
      </c>
      <c r="G54" s="114">
        <v>6014</v>
      </c>
      <c r="H54" s="114">
        <v>6189</v>
      </c>
      <c r="I54" s="114">
        <v>4748</v>
      </c>
      <c r="J54" s="140">
        <v>5061</v>
      </c>
      <c r="K54" s="114">
        <v>149</v>
      </c>
      <c r="L54" s="116">
        <v>2.9440821971942306</v>
      </c>
    </row>
    <row r="55" spans="1:12" s="110" customFormat="1" ht="15" customHeight="1" x14ac:dyDescent="0.2">
      <c r="A55" s="120"/>
      <c r="B55" s="119"/>
      <c r="D55" s="267" t="s">
        <v>195</v>
      </c>
      <c r="E55" s="113">
        <v>41.904549509366639</v>
      </c>
      <c r="F55" s="115">
        <v>3758</v>
      </c>
      <c r="G55" s="114">
        <v>4361</v>
      </c>
      <c r="H55" s="114">
        <v>4304</v>
      </c>
      <c r="I55" s="114">
        <v>3324</v>
      </c>
      <c r="J55" s="140">
        <v>3630</v>
      </c>
      <c r="K55" s="114">
        <v>128</v>
      </c>
      <c r="L55" s="116">
        <v>3.5261707988980717</v>
      </c>
    </row>
    <row r="56" spans="1:12" s="110" customFormat="1" ht="15" customHeight="1" x14ac:dyDescent="0.2">
      <c r="A56" s="120"/>
      <c r="B56" s="119" t="s">
        <v>196</v>
      </c>
      <c r="C56" s="258"/>
      <c r="E56" s="113">
        <v>63.431537506534241</v>
      </c>
      <c r="F56" s="115">
        <v>155321</v>
      </c>
      <c r="G56" s="114">
        <v>154324</v>
      </c>
      <c r="H56" s="114">
        <v>154689</v>
      </c>
      <c r="I56" s="114">
        <v>153045</v>
      </c>
      <c r="J56" s="140">
        <v>152926</v>
      </c>
      <c r="K56" s="114">
        <v>2395</v>
      </c>
      <c r="L56" s="116">
        <v>1.5661169454507409</v>
      </c>
    </row>
    <row r="57" spans="1:12" s="110" customFormat="1" ht="15" customHeight="1" x14ac:dyDescent="0.2">
      <c r="A57" s="120"/>
      <c r="B57" s="119"/>
      <c r="C57" s="258" t="s">
        <v>106</v>
      </c>
      <c r="E57" s="113">
        <v>50.180593738129424</v>
      </c>
      <c r="F57" s="115">
        <v>77941</v>
      </c>
      <c r="G57" s="114">
        <v>77515</v>
      </c>
      <c r="H57" s="114">
        <v>78067</v>
      </c>
      <c r="I57" s="114">
        <v>77321</v>
      </c>
      <c r="J57" s="140">
        <v>77248</v>
      </c>
      <c r="K57" s="114">
        <v>693</v>
      </c>
      <c r="L57" s="116">
        <v>0.89711060480530236</v>
      </c>
    </row>
    <row r="58" spans="1:12" s="110" customFormat="1" ht="15" customHeight="1" x14ac:dyDescent="0.2">
      <c r="A58" s="120"/>
      <c r="B58" s="119"/>
      <c r="C58" s="258" t="s">
        <v>107</v>
      </c>
      <c r="E58" s="113">
        <v>49.819406261870576</v>
      </c>
      <c r="F58" s="115">
        <v>77380</v>
      </c>
      <c r="G58" s="114">
        <v>76809</v>
      </c>
      <c r="H58" s="114">
        <v>76622</v>
      </c>
      <c r="I58" s="114">
        <v>75724</v>
      </c>
      <c r="J58" s="140">
        <v>75678</v>
      </c>
      <c r="K58" s="114">
        <v>1702</v>
      </c>
      <c r="L58" s="116">
        <v>2.2490023520706148</v>
      </c>
    </row>
    <row r="59" spans="1:12" s="110" customFormat="1" ht="15" customHeight="1" x14ac:dyDescent="0.2">
      <c r="A59" s="120"/>
      <c r="B59" s="119"/>
      <c r="C59" s="258" t="s">
        <v>105</v>
      </c>
      <c r="D59" s="110" t="s">
        <v>197</v>
      </c>
      <c r="E59" s="113">
        <v>93.046014383116258</v>
      </c>
      <c r="F59" s="115">
        <v>144520</v>
      </c>
      <c r="G59" s="114">
        <v>143623</v>
      </c>
      <c r="H59" s="114">
        <v>143897</v>
      </c>
      <c r="I59" s="114">
        <v>142413</v>
      </c>
      <c r="J59" s="140">
        <v>142463</v>
      </c>
      <c r="K59" s="114">
        <v>2057</v>
      </c>
      <c r="L59" s="116">
        <v>1.4438836750594892</v>
      </c>
    </row>
    <row r="60" spans="1:12" s="110" customFormat="1" ht="15" customHeight="1" x14ac:dyDescent="0.2">
      <c r="A60" s="120"/>
      <c r="B60" s="119"/>
      <c r="C60" s="258"/>
      <c r="D60" s="267" t="s">
        <v>198</v>
      </c>
      <c r="E60" s="113">
        <v>48.217547744256848</v>
      </c>
      <c r="F60" s="115">
        <v>69684</v>
      </c>
      <c r="G60" s="114">
        <v>69323</v>
      </c>
      <c r="H60" s="114">
        <v>69796</v>
      </c>
      <c r="I60" s="114">
        <v>69157</v>
      </c>
      <c r="J60" s="140">
        <v>69209</v>
      </c>
      <c r="K60" s="114">
        <v>475</v>
      </c>
      <c r="L60" s="116">
        <v>0.68632692279905794</v>
      </c>
    </row>
    <row r="61" spans="1:12" s="110" customFormat="1" ht="15" customHeight="1" x14ac:dyDescent="0.2">
      <c r="A61" s="120"/>
      <c r="B61" s="119"/>
      <c r="C61" s="258"/>
      <c r="D61" s="267" t="s">
        <v>199</v>
      </c>
      <c r="E61" s="113">
        <v>51.782452255743152</v>
      </c>
      <c r="F61" s="115">
        <v>74836</v>
      </c>
      <c r="G61" s="114">
        <v>74300</v>
      </c>
      <c r="H61" s="114">
        <v>74101</v>
      </c>
      <c r="I61" s="114">
        <v>73256</v>
      </c>
      <c r="J61" s="140">
        <v>73254</v>
      </c>
      <c r="K61" s="114">
        <v>1582</v>
      </c>
      <c r="L61" s="116">
        <v>2.1596090315887189</v>
      </c>
    </row>
    <row r="62" spans="1:12" s="110" customFormat="1" ht="15" customHeight="1" x14ac:dyDescent="0.2">
      <c r="A62" s="120"/>
      <c r="B62" s="119"/>
      <c r="C62" s="258"/>
      <c r="D62" s="258" t="s">
        <v>200</v>
      </c>
      <c r="E62" s="113">
        <v>6.9539856168837444</v>
      </c>
      <c r="F62" s="115">
        <v>10801</v>
      </c>
      <c r="G62" s="114">
        <v>10701</v>
      </c>
      <c r="H62" s="114">
        <v>10792</v>
      </c>
      <c r="I62" s="114">
        <v>10632</v>
      </c>
      <c r="J62" s="140">
        <v>10463</v>
      </c>
      <c r="K62" s="114">
        <v>338</v>
      </c>
      <c r="L62" s="116">
        <v>3.2304310427219725</v>
      </c>
    </row>
    <row r="63" spans="1:12" s="110" customFormat="1" ht="15" customHeight="1" x14ac:dyDescent="0.2">
      <c r="A63" s="120"/>
      <c r="B63" s="119"/>
      <c r="C63" s="258"/>
      <c r="D63" s="267" t="s">
        <v>198</v>
      </c>
      <c r="E63" s="113">
        <v>76.44662531247107</v>
      </c>
      <c r="F63" s="115">
        <v>8257</v>
      </c>
      <c r="G63" s="114">
        <v>8192</v>
      </c>
      <c r="H63" s="114">
        <v>8271</v>
      </c>
      <c r="I63" s="114">
        <v>8164</v>
      </c>
      <c r="J63" s="140">
        <v>8039</v>
      </c>
      <c r="K63" s="114">
        <v>218</v>
      </c>
      <c r="L63" s="116">
        <v>2.7117800721482772</v>
      </c>
    </row>
    <row r="64" spans="1:12" s="110" customFormat="1" ht="15" customHeight="1" x14ac:dyDescent="0.2">
      <c r="A64" s="120"/>
      <c r="B64" s="119"/>
      <c r="C64" s="258"/>
      <c r="D64" s="267" t="s">
        <v>199</v>
      </c>
      <c r="E64" s="113">
        <v>23.553374687528933</v>
      </c>
      <c r="F64" s="115">
        <v>2544</v>
      </c>
      <c r="G64" s="114">
        <v>2509</v>
      </c>
      <c r="H64" s="114">
        <v>2521</v>
      </c>
      <c r="I64" s="114">
        <v>2468</v>
      </c>
      <c r="J64" s="140">
        <v>2424</v>
      </c>
      <c r="K64" s="114">
        <v>120</v>
      </c>
      <c r="L64" s="116">
        <v>4.9504950495049505</v>
      </c>
    </row>
    <row r="65" spans="1:12" s="110" customFormat="1" ht="15" customHeight="1" x14ac:dyDescent="0.2">
      <c r="A65" s="120"/>
      <c r="B65" s="119" t="s">
        <v>201</v>
      </c>
      <c r="C65" s="258"/>
      <c r="E65" s="113">
        <v>9.6947693413486675</v>
      </c>
      <c r="F65" s="115">
        <v>23739</v>
      </c>
      <c r="G65" s="114">
        <v>23595</v>
      </c>
      <c r="H65" s="114">
        <v>23225</v>
      </c>
      <c r="I65" s="114">
        <v>22651</v>
      </c>
      <c r="J65" s="140">
        <v>22474</v>
      </c>
      <c r="K65" s="114">
        <v>1265</v>
      </c>
      <c r="L65" s="116">
        <v>5.628726528432856</v>
      </c>
    </row>
    <row r="66" spans="1:12" s="110" customFormat="1" ht="15" customHeight="1" x14ac:dyDescent="0.2">
      <c r="A66" s="120"/>
      <c r="B66" s="119"/>
      <c r="C66" s="258" t="s">
        <v>106</v>
      </c>
      <c r="E66" s="113">
        <v>49.500821433084795</v>
      </c>
      <c r="F66" s="115">
        <v>11751</v>
      </c>
      <c r="G66" s="114">
        <v>11788</v>
      </c>
      <c r="H66" s="114">
        <v>11594</v>
      </c>
      <c r="I66" s="114">
        <v>11374</v>
      </c>
      <c r="J66" s="140">
        <v>11378</v>
      </c>
      <c r="K66" s="114">
        <v>373</v>
      </c>
      <c r="L66" s="116">
        <v>3.278256284056952</v>
      </c>
    </row>
    <row r="67" spans="1:12" s="110" customFormat="1" ht="15" customHeight="1" x14ac:dyDescent="0.2">
      <c r="A67" s="120"/>
      <c r="B67" s="119"/>
      <c r="C67" s="258" t="s">
        <v>107</v>
      </c>
      <c r="E67" s="113">
        <v>50.499178566915205</v>
      </c>
      <c r="F67" s="115">
        <v>11988</v>
      </c>
      <c r="G67" s="114">
        <v>11807</v>
      </c>
      <c r="H67" s="114">
        <v>11631</v>
      </c>
      <c r="I67" s="114">
        <v>11277</v>
      </c>
      <c r="J67" s="140">
        <v>11096</v>
      </c>
      <c r="K67" s="114">
        <v>892</v>
      </c>
      <c r="L67" s="116">
        <v>8.0389329488103822</v>
      </c>
    </row>
    <row r="68" spans="1:12" s="110" customFormat="1" ht="15" customHeight="1" x14ac:dyDescent="0.2">
      <c r="A68" s="120"/>
      <c r="B68" s="119"/>
      <c r="C68" s="258" t="s">
        <v>105</v>
      </c>
      <c r="D68" s="110" t="s">
        <v>202</v>
      </c>
      <c r="E68" s="113">
        <v>20.5568895067189</v>
      </c>
      <c r="F68" s="115">
        <v>4880</v>
      </c>
      <c r="G68" s="114">
        <v>4860</v>
      </c>
      <c r="H68" s="114">
        <v>4675</v>
      </c>
      <c r="I68" s="114">
        <v>4420</v>
      </c>
      <c r="J68" s="140">
        <v>4411</v>
      </c>
      <c r="K68" s="114">
        <v>469</v>
      </c>
      <c r="L68" s="116">
        <v>10.6325096350034</v>
      </c>
    </row>
    <row r="69" spans="1:12" s="110" customFormat="1" ht="15" customHeight="1" x14ac:dyDescent="0.2">
      <c r="A69" s="120"/>
      <c r="B69" s="119"/>
      <c r="C69" s="258"/>
      <c r="D69" s="267" t="s">
        <v>198</v>
      </c>
      <c r="E69" s="113">
        <v>45.860655737704917</v>
      </c>
      <c r="F69" s="115">
        <v>2238</v>
      </c>
      <c r="G69" s="114">
        <v>2305</v>
      </c>
      <c r="H69" s="114">
        <v>2197</v>
      </c>
      <c r="I69" s="114">
        <v>2038</v>
      </c>
      <c r="J69" s="140">
        <v>2052</v>
      </c>
      <c r="K69" s="114">
        <v>186</v>
      </c>
      <c r="L69" s="116">
        <v>9.064327485380117</v>
      </c>
    </row>
    <row r="70" spans="1:12" s="110" customFormat="1" ht="15" customHeight="1" x14ac:dyDescent="0.2">
      <c r="A70" s="120"/>
      <c r="B70" s="119"/>
      <c r="C70" s="258"/>
      <c r="D70" s="267" t="s">
        <v>199</v>
      </c>
      <c r="E70" s="113">
        <v>54.139344262295083</v>
      </c>
      <c r="F70" s="115">
        <v>2642</v>
      </c>
      <c r="G70" s="114">
        <v>2555</v>
      </c>
      <c r="H70" s="114">
        <v>2478</v>
      </c>
      <c r="I70" s="114">
        <v>2382</v>
      </c>
      <c r="J70" s="140">
        <v>2359</v>
      </c>
      <c r="K70" s="114">
        <v>283</v>
      </c>
      <c r="L70" s="116">
        <v>11.996608732513778</v>
      </c>
    </row>
    <row r="71" spans="1:12" s="110" customFormat="1" ht="15" customHeight="1" x14ac:dyDescent="0.2">
      <c r="A71" s="120"/>
      <c r="B71" s="119"/>
      <c r="C71" s="258"/>
      <c r="D71" s="110" t="s">
        <v>203</v>
      </c>
      <c r="E71" s="113">
        <v>72.56413496777455</v>
      </c>
      <c r="F71" s="115">
        <v>17226</v>
      </c>
      <c r="G71" s="114">
        <v>17163</v>
      </c>
      <c r="H71" s="114">
        <v>16977</v>
      </c>
      <c r="I71" s="114">
        <v>16693</v>
      </c>
      <c r="J71" s="140">
        <v>16570</v>
      </c>
      <c r="K71" s="114">
        <v>656</v>
      </c>
      <c r="L71" s="116">
        <v>3.9589619794809896</v>
      </c>
    </row>
    <row r="72" spans="1:12" s="110" customFormat="1" ht="15" customHeight="1" x14ac:dyDescent="0.2">
      <c r="A72" s="120"/>
      <c r="B72" s="119"/>
      <c r="C72" s="258"/>
      <c r="D72" s="267" t="s">
        <v>198</v>
      </c>
      <c r="E72" s="113">
        <v>49.634273772204807</v>
      </c>
      <c r="F72" s="115">
        <v>8550</v>
      </c>
      <c r="G72" s="114">
        <v>8562</v>
      </c>
      <c r="H72" s="114">
        <v>8476</v>
      </c>
      <c r="I72" s="114">
        <v>8425</v>
      </c>
      <c r="J72" s="140">
        <v>8436</v>
      </c>
      <c r="K72" s="114">
        <v>114</v>
      </c>
      <c r="L72" s="116">
        <v>1.3513513513513513</v>
      </c>
    </row>
    <row r="73" spans="1:12" s="110" customFormat="1" ht="15" customHeight="1" x14ac:dyDescent="0.2">
      <c r="A73" s="120"/>
      <c r="B73" s="119"/>
      <c r="C73" s="258"/>
      <c r="D73" s="267" t="s">
        <v>199</v>
      </c>
      <c r="E73" s="113">
        <v>50.365726227795193</v>
      </c>
      <c r="F73" s="115">
        <v>8676</v>
      </c>
      <c r="G73" s="114">
        <v>8601</v>
      </c>
      <c r="H73" s="114">
        <v>8501</v>
      </c>
      <c r="I73" s="114">
        <v>8268</v>
      </c>
      <c r="J73" s="140">
        <v>8134</v>
      </c>
      <c r="K73" s="114">
        <v>542</v>
      </c>
      <c r="L73" s="116">
        <v>6.6633882468650114</v>
      </c>
    </row>
    <row r="74" spans="1:12" s="110" customFormat="1" ht="15" customHeight="1" x14ac:dyDescent="0.2">
      <c r="A74" s="120"/>
      <c r="B74" s="119"/>
      <c r="C74" s="258"/>
      <c r="D74" s="110" t="s">
        <v>204</v>
      </c>
      <c r="E74" s="113">
        <v>6.8789755255065508</v>
      </c>
      <c r="F74" s="115">
        <v>1633</v>
      </c>
      <c r="G74" s="114">
        <v>1572</v>
      </c>
      <c r="H74" s="114">
        <v>1573</v>
      </c>
      <c r="I74" s="114">
        <v>1538</v>
      </c>
      <c r="J74" s="140">
        <v>1493</v>
      </c>
      <c r="K74" s="114">
        <v>140</v>
      </c>
      <c r="L74" s="116">
        <v>9.3770931011386462</v>
      </c>
    </row>
    <row r="75" spans="1:12" s="110" customFormat="1" ht="15" customHeight="1" x14ac:dyDescent="0.2">
      <c r="A75" s="120"/>
      <c r="B75" s="119"/>
      <c r="C75" s="258"/>
      <c r="D75" s="267" t="s">
        <v>198</v>
      </c>
      <c r="E75" s="113">
        <v>58.971218616044091</v>
      </c>
      <c r="F75" s="115">
        <v>963</v>
      </c>
      <c r="G75" s="114">
        <v>921</v>
      </c>
      <c r="H75" s="114">
        <v>921</v>
      </c>
      <c r="I75" s="114">
        <v>911</v>
      </c>
      <c r="J75" s="140">
        <v>890</v>
      </c>
      <c r="K75" s="114">
        <v>73</v>
      </c>
      <c r="L75" s="116">
        <v>8.2022471910112351</v>
      </c>
    </row>
    <row r="76" spans="1:12" s="110" customFormat="1" ht="15" customHeight="1" x14ac:dyDescent="0.2">
      <c r="A76" s="120"/>
      <c r="B76" s="119"/>
      <c r="C76" s="258"/>
      <c r="D76" s="267" t="s">
        <v>199</v>
      </c>
      <c r="E76" s="113">
        <v>41.028781383955909</v>
      </c>
      <c r="F76" s="115">
        <v>670</v>
      </c>
      <c r="G76" s="114">
        <v>651</v>
      </c>
      <c r="H76" s="114">
        <v>652</v>
      </c>
      <c r="I76" s="114">
        <v>627</v>
      </c>
      <c r="J76" s="140">
        <v>603</v>
      </c>
      <c r="K76" s="114">
        <v>67</v>
      </c>
      <c r="L76" s="116">
        <v>11.111111111111111</v>
      </c>
    </row>
    <row r="77" spans="1:12" s="110" customFormat="1" ht="15" customHeight="1" x14ac:dyDescent="0.2">
      <c r="A77" s="534"/>
      <c r="B77" s="119" t="s">
        <v>205</v>
      </c>
      <c r="C77" s="268"/>
      <c r="D77" s="182"/>
      <c r="E77" s="113">
        <v>13.095432566649242</v>
      </c>
      <c r="F77" s="115">
        <v>32066</v>
      </c>
      <c r="G77" s="114">
        <v>31581</v>
      </c>
      <c r="H77" s="114">
        <v>33162</v>
      </c>
      <c r="I77" s="114">
        <v>33061</v>
      </c>
      <c r="J77" s="140">
        <v>33355</v>
      </c>
      <c r="K77" s="114">
        <v>-1289</v>
      </c>
      <c r="L77" s="116">
        <v>-3.8644880827462149</v>
      </c>
    </row>
    <row r="78" spans="1:12" s="110" customFormat="1" ht="15" customHeight="1" x14ac:dyDescent="0.2">
      <c r="A78" s="120"/>
      <c r="B78" s="119"/>
      <c r="C78" s="268" t="s">
        <v>106</v>
      </c>
      <c r="D78" s="182"/>
      <c r="E78" s="113">
        <v>57.737167092870955</v>
      </c>
      <c r="F78" s="115">
        <v>18514</v>
      </c>
      <c r="G78" s="114">
        <v>18122</v>
      </c>
      <c r="H78" s="114">
        <v>19232</v>
      </c>
      <c r="I78" s="114">
        <v>19081</v>
      </c>
      <c r="J78" s="140">
        <v>19248</v>
      </c>
      <c r="K78" s="114">
        <v>-734</v>
      </c>
      <c r="L78" s="116">
        <v>-3.8133832086450541</v>
      </c>
    </row>
    <row r="79" spans="1:12" s="110" customFormat="1" ht="15" customHeight="1" x14ac:dyDescent="0.2">
      <c r="A79" s="123"/>
      <c r="B79" s="124"/>
      <c r="C79" s="260" t="s">
        <v>107</v>
      </c>
      <c r="D79" s="261"/>
      <c r="E79" s="125">
        <v>42.262832907129045</v>
      </c>
      <c r="F79" s="143">
        <v>13552</v>
      </c>
      <c r="G79" s="144">
        <v>13459</v>
      </c>
      <c r="H79" s="144">
        <v>13930</v>
      </c>
      <c r="I79" s="144">
        <v>13980</v>
      </c>
      <c r="J79" s="145">
        <v>14107</v>
      </c>
      <c r="K79" s="144">
        <v>-555</v>
      </c>
      <c r="L79" s="146">
        <v>-3.9342170553625859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244864</v>
      </c>
      <c r="E11" s="114">
        <v>244640</v>
      </c>
      <c r="F11" s="114">
        <v>246185</v>
      </c>
      <c r="G11" s="114">
        <v>240963</v>
      </c>
      <c r="H11" s="140">
        <v>241094</v>
      </c>
      <c r="I11" s="115">
        <v>3770</v>
      </c>
      <c r="J11" s="116">
        <v>1.5637054426904029</v>
      </c>
    </row>
    <row r="12" spans="1:15" s="110" customFormat="1" ht="24.95" customHeight="1" x14ac:dyDescent="0.2">
      <c r="A12" s="193" t="s">
        <v>132</v>
      </c>
      <c r="B12" s="194" t="s">
        <v>133</v>
      </c>
      <c r="C12" s="113">
        <v>2.2873921850496601</v>
      </c>
      <c r="D12" s="115">
        <v>5601</v>
      </c>
      <c r="E12" s="114">
        <v>4822</v>
      </c>
      <c r="F12" s="114">
        <v>6036</v>
      </c>
      <c r="G12" s="114">
        <v>6072</v>
      </c>
      <c r="H12" s="140">
        <v>5763</v>
      </c>
      <c r="I12" s="115">
        <v>-162</v>
      </c>
      <c r="J12" s="116">
        <v>-2.8110359187922955</v>
      </c>
    </row>
    <row r="13" spans="1:15" s="110" customFormat="1" ht="24.95" customHeight="1" x14ac:dyDescent="0.2">
      <c r="A13" s="193" t="s">
        <v>134</v>
      </c>
      <c r="B13" s="199" t="s">
        <v>214</v>
      </c>
      <c r="C13" s="113">
        <v>2.2208246210141138</v>
      </c>
      <c r="D13" s="115">
        <v>5438</v>
      </c>
      <c r="E13" s="114">
        <v>5431</v>
      </c>
      <c r="F13" s="114">
        <v>5439</v>
      </c>
      <c r="G13" s="114">
        <v>5304</v>
      </c>
      <c r="H13" s="140">
        <v>5241</v>
      </c>
      <c r="I13" s="115">
        <v>197</v>
      </c>
      <c r="J13" s="116">
        <v>3.7588246517840105</v>
      </c>
    </row>
    <row r="14" spans="1:15" s="287" customFormat="1" ht="24" customHeight="1" x14ac:dyDescent="0.2">
      <c r="A14" s="193" t="s">
        <v>215</v>
      </c>
      <c r="B14" s="199" t="s">
        <v>137</v>
      </c>
      <c r="C14" s="113">
        <v>16.369086513329847</v>
      </c>
      <c r="D14" s="115">
        <v>40082</v>
      </c>
      <c r="E14" s="114">
        <v>40318</v>
      </c>
      <c r="F14" s="114">
        <v>40449</v>
      </c>
      <c r="G14" s="114">
        <v>40109</v>
      </c>
      <c r="H14" s="140">
        <v>40345</v>
      </c>
      <c r="I14" s="115">
        <v>-263</v>
      </c>
      <c r="J14" s="116">
        <v>-0.65187755607882014</v>
      </c>
      <c r="K14" s="110"/>
      <c r="L14" s="110"/>
      <c r="M14" s="110"/>
      <c r="N14" s="110"/>
      <c r="O14" s="110"/>
    </row>
    <row r="15" spans="1:15" s="110" customFormat="1" ht="24.75" customHeight="1" x14ac:dyDescent="0.2">
      <c r="A15" s="193" t="s">
        <v>216</v>
      </c>
      <c r="B15" s="199" t="s">
        <v>217</v>
      </c>
      <c r="C15" s="113">
        <v>4.8528979351803452</v>
      </c>
      <c r="D15" s="115">
        <v>11883</v>
      </c>
      <c r="E15" s="114">
        <v>11937</v>
      </c>
      <c r="F15" s="114">
        <v>11875</v>
      </c>
      <c r="G15" s="114">
        <v>11772</v>
      </c>
      <c r="H15" s="140">
        <v>11930</v>
      </c>
      <c r="I15" s="115">
        <v>-47</v>
      </c>
      <c r="J15" s="116">
        <v>-0.39396479463537298</v>
      </c>
    </row>
    <row r="16" spans="1:15" s="287" customFormat="1" ht="24.95" customHeight="1" x14ac:dyDescent="0.2">
      <c r="A16" s="193" t="s">
        <v>218</v>
      </c>
      <c r="B16" s="199" t="s">
        <v>141</v>
      </c>
      <c r="C16" s="113">
        <v>8.2425346314688976</v>
      </c>
      <c r="D16" s="115">
        <v>20183</v>
      </c>
      <c r="E16" s="114">
        <v>20336</v>
      </c>
      <c r="F16" s="114">
        <v>20529</v>
      </c>
      <c r="G16" s="114">
        <v>20409</v>
      </c>
      <c r="H16" s="140">
        <v>20358</v>
      </c>
      <c r="I16" s="115">
        <v>-175</v>
      </c>
      <c r="J16" s="116">
        <v>-0.85961292857844585</v>
      </c>
      <c r="K16" s="110"/>
      <c r="L16" s="110"/>
      <c r="M16" s="110"/>
      <c r="N16" s="110"/>
      <c r="O16" s="110"/>
    </row>
    <row r="17" spans="1:15" s="110" customFormat="1" ht="24.95" customHeight="1" x14ac:dyDescent="0.2">
      <c r="A17" s="193" t="s">
        <v>219</v>
      </c>
      <c r="B17" s="199" t="s">
        <v>220</v>
      </c>
      <c r="C17" s="113">
        <v>3.2736539466806063</v>
      </c>
      <c r="D17" s="115">
        <v>8016</v>
      </c>
      <c r="E17" s="114">
        <v>8045</v>
      </c>
      <c r="F17" s="114">
        <v>8045</v>
      </c>
      <c r="G17" s="114">
        <v>7928</v>
      </c>
      <c r="H17" s="140">
        <v>8057</v>
      </c>
      <c r="I17" s="115">
        <v>-41</v>
      </c>
      <c r="J17" s="116">
        <v>-0.5088742708204046</v>
      </c>
    </row>
    <row r="18" spans="1:15" s="287" customFormat="1" ht="24.95" customHeight="1" x14ac:dyDescent="0.2">
      <c r="A18" s="201" t="s">
        <v>144</v>
      </c>
      <c r="B18" s="202" t="s">
        <v>145</v>
      </c>
      <c r="C18" s="113">
        <v>7.1541753789858857</v>
      </c>
      <c r="D18" s="115">
        <v>17518</v>
      </c>
      <c r="E18" s="114">
        <v>17316</v>
      </c>
      <c r="F18" s="114">
        <v>17684</v>
      </c>
      <c r="G18" s="114">
        <v>17129</v>
      </c>
      <c r="H18" s="140">
        <v>17013</v>
      </c>
      <c r="I18" s="115">
        <v>505</v>
      </c>
      <c r="J18" s="116">
        <v>2.9683183447951564</v>
      </c>
      <c r="K18" s="110"/>
      <c r="L18" s="110"/>
      <c r="M18" s="110"/>
      <c r="N18" s="110"/>
      <c r="O18" s="110"/>
    </row>
    <row r="19" spans="1:15" s="110" customFormat="1" ht="24.95" customHeight="1" x14ac:dyDescent="0.2">
      <c r="A19" s="193" t="s">
        <v>146</v>
      </c>
      <c r="B19" s="199" t="s">
        <v>147</v>
      </c>
      <c r="C19" s="113">
        <v>17.600382253005751</v>
      </c>
      <c r="D19" s="115">
        <v>43097</v>
      </c>
      <c r="E19" s="114">
        <v>43725</v>
      </c>
      <c r="F19" s="114">
        <v>43111</v>
      </c>
      <c r="G19" s="114">
        <v>41821</v>
      </c>
      <c r="H19" s="140">
        <v>41822</v>
      </c>
      <c r="I19" s="115">
        <v>1275</v>
      </c>
      <c r="J19" s="116">
        <v>3.0486346898761418</v>
      </c>
    </row>
    <row r="20" spans="1:15" s="287" customFormat="1" ht="24.95" customHeight="1" x14ac:dyDescent="0.2">
      <c r="A20" s="193" t="s">
        <v>148</v>
      </c>
      <c r="B20" s="199" t="s">
        <v>149</v>
      </c>
      <c r="C20" s="113">
        <v>5.1661330371144798</v>
      </c>
      <c r="D20" s="115">
        <v>12650</v>
      </c>
      <c r="E20" s="114">
        <v>12706</v>
      </c>
      <c r="F20" s="114">
        <v>12706</v>
      </c>
      <c r="G20" s="114">
        <v>12355</v>
      </c>
      <c r="H20" s="140">
        <v>13239</v>
      </c>
      <c r="I20" s="115">
        <v>-589</v>
      </c>
      <c r="J20" s="116">
        <v>-4.4489765087997579</v>
      </c>
      <c r="K20" s="110"/>
      <c r="L20" s="110"/>
      <c r="M20" s="110"/>
      <c r="N20" s="110"/>
      <c r="O20" s="110"/>
    </row>
    <row r="21" spans="1:15" s="110" customFormat="1" ht="24.95" customHeight="1" x14ac:dyDescent="0.2">
      <c r="A21" s="201" t="s">
        <v>150</v>
      </c>
      <c r="B21" s="202" t="s">
        <v>151</v>
      </c>
      <c r="C21" s="113">
        <v>2.6394243335075798</v>
      </c>
      <c r="D21" s="115">
        <v>6463</v>
      </c>
      <c r="E21" s="114">
        <v>6537</v>
      </c>
      <c r="F21" s="114">
        <v>6697</v>
      </c>
      <c r="G21" s="114">
        <v>6986</v>
      </c>
      <c r="H21" s="140">
        <v>6747</v>
      </c>
      <c r="I21" s="115">
        <v>-284</v>
      </c>
      <c r="J21" s="116">
        <v>-4.209278197717504</v>
      </c>
    </row>
    <row r="22" spans="1:15" s="110" customFormat="1" ht="24.95" customHeight="1" x14ac:dyDescent="0.2">
      <c r="A22" s="201" t="s">
        <v>152</v>
      </c>
      <c r="B22" s="199" t="s">
        <v>153</v>
      </c>
      <c r="C22" s="113">
        <v>1.3476868792472556</v>
      </c>
      <c r="D22" s="115">
        <v>3300</v>
      </c>
      <c r="E22" s="114">
        <v>3259</v>
      </c>
      <c r="F22" s="114">
        <v>3249</v>
      </c>
      <c r="G22" s="114">
        <v>3119</v>
      </c>
      <c r="H22" s="140">
        <v>3150</v>
      </c>
      <c r="I22" s="115">
        <v>150</v>
      </c>
      <c r="J22" s="116">
        <v>4.7619047619047619</v>
      </c>
    </row>
    <row r="23" spans="1:15" s="110" customFormat="1" ht="24.95" customHeight="1" x14ac:dyDescent="0.2">
      <c r="A23" s="193" t="s">
        <v>154</v>
      </c>
      <c r="B23" s="199" t="s">
        <v>155</v>
      </c>
      <c r="C23" s="113">
        <v>1.853682043910089</v>
      </c>
      <c r="D23" s="115">
        <v>4539</v>
      </c>
      <c r="E23" s="114">
        <v>4585</v>
      </c>
      <c r="F23" s="114">
        <v>4606</v>
      </c>
      <c r="G23" s="114">
        <v>4551</v>
      </c>
      <c r="H23" s="140">
        <v>4618</v>
      </c>
      <c r="I23" s="115">
        <v>-79</v>
      </c>
      <c r="J23" s="116">
        <v>-1.7106972715461239</v>
      </c>
    </row>
    <row r="24" spans="1:15" s="110" customFormat="1" ht="24.95" customHeight="1" x14ac:dyDescent="0.2">
      <c r="A24" s="193" t="s">
        <v>156</v>
      </c>
      <c r="B24" s="199" t="s">
        <v>221</v>
      </c>
      <c r="C24" s="113">
        <v>5.4932533978044953</v>
      </c>
      <c r="D24" s="115">
        <v>13451</v>
      </c>
      <c r="E24" s="114">
        <v>13483</v>
      </c>
      <c r="F24" s="114">
        <v>13677</v>
      </c>
      <c r="G24" s="114">
        <v>13192</v>
      </c>
      <c r="H24" s="140">
        <v>13201</v>
      </c>
      <c r="I24" s="115">
        <v>250</v>
      </c>
      <c r="J24" s="116">
        <v>1.8937959245511704</v>
      </c>
    </row>
    <row r="25" spans="1:15" s="110" customFormat="1" ht="24.95" customHeight="1" x14ac:dyDescent="0.2">
      <c r="A25" s="193" t="s">
        <v>222</v>
      </c>
      <c r="B25" s="204" t="s">
        <v>159</v>
      </c>
      <c r="C25" s="113">
        <v>4.0667472556194459</v>
      </c>
      <c r="D25" s="115">
        <v>9958</v>
      </c>
      <c r="E25" s="114">
        <v>9897</v>
      </c>
      <c r="F25" s="114">
        <v>9949</v>
      </c>
      <c r="G25" s="114">
        <v>9917</v>
      </c>
      <c r="H25" s="140">
        <v>9674</v>
      </c>
      <c r="I25" s="115">
        <v>284</v>
      </c>
      <c r="J25" s="116">
        <v>2.9357039487285506</v>
      </c>
    </row>
    <row r="26" spans="1:15" s="110" customFormat="1" ht="24.95" customHeight="1" x14ac:dyDescent="0.2">
      <c r="A26" s="201">
        <v>782.78300000000002</v>
      </c>
      <c r="B26" s="203" t="s">
        <v>160</v>
      </c>
      <c r="C26" s="113">
        <v>2.1440473078933611</v>
      </c>
      <c r="D26" s="115">
        <v>5250</v>
      </c>
      <c r="E26" s="114">
        <v>5353</v>
      </c>
      <c r="F26" s="114">
        <v>6022</v>
      </c>
      <c r="G26" s="114">
        <v>6065</v>
      </c>
      <c r="H26" s="140">
        <v>6040</v>
      </c>
      <c r="I26" s="115">
        <v>-790</v>
      </c>
      <c r="J26" s="116">
        <v>-13.079470198675496</v>
      </c>
    </row>
    <row r="27" spans="1:15" s="110" customFormat="1" ht="24.95" customHeight="1" x14ac:dyDescent="0.2">
      <c r="A27" s="193" t="s">
        <v>161</v>
      </c>
      <c r="B27" s="199" t="s">
        <v>223</v>
      </c>
      <c r="C27" s="113">
        <v>4.9333507579717724</v>
      </c>
      <c r="D27" s="115">
        <v>12080</v>
      </c>
      <c r="E27" s="114">
        <v>12083</v>
      </c>
      <c r="F27" s="114">
        <v>12027</v>
      </c>
      <c r="G27" s="114">
        <v>11847</v>
      </c>
      <c r="H27" s="140">
        <v>11784</v>
      </c>
      <c r="I27" s="115">
        <v>296</v>
      </c>
      <c r="J27" s="116">
        <v>2.5118805159538358</v>
      </c>
    </row>
    <row r="28" spans="1:15" s="110" customFormat="1" ht="24.95" customHeight="1" x14ac:dyDescent="0.2">
      <c r="A28" s="193" t="s">
        <v>163</v>
      </c>
      <c r="B28" s="199" t="s">
        <v>164</v>
      </c>
      <c r="C28" s="113">
        <v>3.1290838996340824</v>
      </c>
      <c r="D28" s="115">
        <v>7662</v>
      </c>
      <c r="E28" s="114">
        <v>7536</v>
      </c>
      <c r="F28" s="114">
        <v>7468</v>
      </c>
      <c r="G28" s="114">
        <v>7328</v>
      </c>
      <c r="H28" s="140">
        <v>7297</v>
      </c>
      <c r="I28" s="115">
        <v>365</v>
      </c>
      <c r="J28" s="116">
        <v>5.0020556393038236</v>
      </c>
    </row>
    <row r="29" spans="1:15" s="110" customFormat="1" ht="24.95" customHeight="1" x14ac:dyDescent="0.2">
      <c r="A29" s="193">
        <v>86</v>
      </c>
      <c r="B29" s="199" t="s">
        <v>165</v>
      </c>
      <c r="C29" s="113">
        <v>8.385471118661787</v>
      </c>
      <c r="D29" s="115">
        <v>20533</v>
      </c>
      <c r="E29" s="114">
        <v>20538</v>
      </c>
      <c r="F29" s="114">
        <v>20408</v>
      </c>
      <c r="G29" s="114">
        <v>19744</v>
      </c>
      <c r="H29" s="140">
        <v>19746</v>
      </c>
      <c r="I29" s="115">
        <v>787</v>
      </c>
      <c r="J29" s="116">
        <v>3.9856173402208044</v>
      </c>
    </row>
    <row r="30" spans="1:15" s="110" customFormat="1" ht="24.95" customHeight="1" x14ac:dyDescent="0.2">
      <c r="A30" s="193">
        <v>87.88</v>
      </c>
      <c r="B30" s="204" t="s">
        <v>166</v>
      </c>
      <c r="C30" s="113">
        <v>12.014832723470988</v>
      </c>
      <c r="D30" s="115">
        <v>29420</v>
      </c>
      <c r="E30" s="114">
        <v>29175</v>
      </c>
      <c r="F30" s="114">
        <v>28760</v>
      </c>
      <c r="G30" s="114">
        <v>28100</v>
      </c>
      <c r="H30" s="140">
        <v>28157</v>
      </c>
      <c r="I30" s="115">
        <v>1263</v>
      </c>
      <c r="J30" s="116">
        <v>4.4855630926590191</v>
      </c>
    </row>
    <row r="31" spans="1:15" s="110" customFormat="1" ht="24.95" customHeight="1" x14ac:dyDescent="0.2">
      <c r="A31" s="193" t="s">
        <v>167</v>
      </c>
      <c r="B31" s="199" t="s">
        <v>168</v>
      </c>
      <c r="C31" s="113">
        <v>3.1936095138525875</v>
      </c>
      <c r="D31" s="115">
        <v>7820</v>
      </c>
      <c r="E31" s="114">
        <v>7875</v>
      </c>
      <c r="F31" s="114">
        <v>7896</v>
      </c>
      <c r="G31" s="114">
        <v>7323</v>
      </c>
      <c r="H31" s="140">
        <v>7256</v>
      </c>
      <c r="I31" s="115">
        <v>564</v>
      </c>
      <c r="J31" s="116">
        <v>7.7728776185226023</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2.2873921850496601</v>
      </c>
      <c r="D34" s="115">
        <v>5601</v>
      </c>
      <c r="E34" s="114">
        <v>4822</v>
      </c>
      <c r="F34" s="114">
        <v>6036</v>
      </c>
      <c r="G34" s="114">
        <v>6072</v>
      </c>
      <c r="H34" s="140">
        <v>5763</v>
      </c>
      <c r="I34" s="115">
        <v>-162</v>
      </c>
      <c r="J34" s="116">
        <v>-2.8110359187922955</v>
      </c>
    </row>
    <row r="35" spans="1:10" s="110" customFormat="1" ht="24.95" customHeight="1" x14ac:dyDescent="0.2">
      <c r="A35" s="292" t="s">
        <v>171</v>
      </c>
      <c r="B35" s="293" t="s">
        <v>172</v>
      </c>
      <c r="C35" s="113">
        <v>25.744086513329847</v>
      </c>
      <c r="D35" s="115">
        <v>63038</v>
      </c>
      <c r="E35" s="114">
        <v>63065</v>
      </c>
      <c r="F35" s="114">
        <v>63572</v>
      </c>
      <c r="G35" s="114">
        <v>62542</v>
      </c>
      <c r="H35" s="140">
        <v>62599</v>
      </c>
      <c r="I35" s="115">
        <v>439</v>
      </c>
      <c r="J35" s="116">
        <v>0.70128915797376956</v>
      </c>
    </row>
    <row r="36" spans="1:10" s="110" customFormat="1" ht="24.95" customHeight="1" x14ac:dyDescent="0.2">
      <c r="A36" s="294" t="s">
        <v>173</v>
      </c>
      <c r="B36" s="295" t="s">
        <v>174</v>
      </c>
      <c r="C36" s="125">
        <v>71.967704521693676</v>
      </c>
      <c r="D36" s="143">
        <v>176223</v>
      </c>
      <c r="E36" s="144">
        <v>176752</v>
      </c>
      <c r="F36" s="144">
        <v>176576</v>
      </c>
      <c r="G36" s="144">
        <v>172348</v>
      </c>
      <c r="H36" s="145">
        <v>172731</v>
      </c>
      <c r="I36" s="143">
        <v>3492</v>
      </c>
      <c r="J36" s="146">
        <v>2.0216405856505202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2020-09-28T07:58:11Z</dcterms:created>
  <dcterms:modified xsi:type="dcterms:W3CDTF">2020-09-28T10:33:28Z</dcterms:modified>
</cp:coreProperties>
</file>