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H43" i="24"/>
  <c r="G43" i="24"/>
  <c r="F43" i="24"/>
  <c r="E43" i="24"/>
  <c r="D43" i="24"/>
  <c r="C43" i="24"/>
  <c r="I43" i="24" s="1"/>
  <c r="B43" i="24"/>
  <c r="K43" i="24" s="1"/>
  <c r="L42" i="24"/>
  <c r="K42" i="24"/>
  <c r="I42" i="24"/>
  <c r="H42" i="24"/>
  <c r="D42" i="24"/>
  <c r="C42" i="24"/>
  <c r="M42" i="24" s="1"/>
  <c r="B42" i="24"/>
  <c r="J42" i="24" s="1"/>
  <c r="M41" i="24"/>
  <c r="L41" i="24"/>
  <c r="K41" i="24"/>
  <c r="H41" i="24"/>
  <c r="G41" i="24"/>
  <c r="F41" i="24"/>
  <c r="E41" i="24"/>
  <c r="D41" i="24"/>
  <c r="C41" i="24"/>
  <c r="I41" i="24" s="1"/>
  <c r="B41" i="24"/>
  <c r="J41" i="24" s="1"/>
  <c r="L40" i="24"/>
  <c r="K40" i="24"/>
  <c r="I40" i="24"/>
  <c r="H40" i="24"/>
  <c r="D40" i="24"/>
  <c r="C40" i="24"/>
  <c r="M40" i="24" s="1"/>
  <c r="B40" i="24"/>
  <c r="J40" i="24" s="1"/>
  <c r="M36" i="24"/>
  <c r="L36" i="24"/>
  <c r="K36" i="24"/>
  <c r="J36" i="24"/>
  <c r="I36" i="24"/>
  <c r="H36" i="24"/>
  <c r="G36" i="24"/>
  <c r="F36" i="24"/>
  <c r="E36" i="24"/>
  <c r="D36" i="24"/>
  <c r="K57" i="15"/>
  <c r="L57" i="15" s="1"/>
  <c r="C38" i="24"/>
  <c r="C37" i="24"/>
  <c r="E37" i="24" s="1"/>
  <c r="C35" i="24"/>
  <c r="C34" i="24"/>
  <c r="G34" i="24" s="1"/>
  <c r="C33" i="24"/>
  <c r="C32" i="24"/>
  <c r="C31" i="24"/>
  <c r="C30" i="24"/>
  <c r="G30" i="24" s="1"/>
  <c r="C29" i="24"/>
  <c r="C28" i="24"/>
  <c r="G28" i="24" s="1"/>
  <c r="C27" i="24"/>
  <c r="C26" i="24"/>
  <c r="G26" i="24" s="1"/>
  <c r="C25" i="24"/>
  <c r="C24" i="24"/>
  <c r="C23" i="24"/>
  <c r="C22" i="24"/>
  <c r="G22" i="24" s="1"/>
  <c r="C21" i="24"/>
  <c r="C20" i="24"/>
  <c r="G20" i="24" s="1"/>
  <c r="C19" i="24"/>
  <c r="C18" i="24"/>
  <c r="G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7" i="24" l="1"/>
  <c r="J7" i="24"/>
  <c r="H7" i="24"/>
  <c r="F7" i="24"/>
  <c r="K7" i="24"/>
  <c r="D9" i="24"/>
  <c r="J9" i="24"/>
  <c r="H9" i="24"/>
  <c r="K9" i="24"/>
  <c r="F9" i="24"/>
  <c r="D25" i="24"/>
  <c r="J25" i="24"/>
  <c r="H25" i="24"/>
  <c r="K25" i="24"/>
  <c r="F25" i="24"/>
  <c r="K28" i="24"/>
  <c r="H28" i="24"/>
  <c r="F28" i="24"/>
  <c r="D28" i="24"/>
  <c r="J28" i="24"/>
  <c r="G19" i="24"/>
  <c r="M19" i="24"/>
  <c r="E19" i="24"/>
  <c r="L19" i="24"/>
  <c r="I19" i="24"/>
  <c r="G35" i="24"/>
  <c r="M35" i="24"/>
  <c r="E35" i="24"/>
  <c r="L35" i="24"/>
  <c r="I35" i="24"/>
  <c r="D19" i="24"/>
  <c r="J19" i="24"/>
  <c r="H19" i="24"/>
  <c r="F19" i="24"/>
  <c r="K19" i="24"/>
  <c r="K22" i="24"/>
  <c r="H22" i="24"/>
  <c r="F22" i="24"/>
  <c r="D22" i="24"/>
  <c r="J22" i="24"/>
  <c r="D35" i="24"/>
  <c r="J35" i="24"/>
  <c r="H35" i="24"/>
  <c r="F35" i="24"/>
  <c r="K35" i="24"/>
  <c r="B45" i="24"/>
  <c r="B39" i="24"/>
  <c r="G29" i="24"/>
  <c r="M29" i="24"/>
  <c r="E29" i="24"/>
  <c r="L29" i="24"/>
  <c r="I29" i="24"/>
  <c r="K16" i="24"/>
  <c r="H16" i="24"/>
  <c r="F16" i="24"/>
  <c r="D16" i="24"/>
  <c r="J16" i="24"/>
  <c r="D29" i="24"/>
  <c r="J29" i="24"/>
  <c r="H29" i="24"/>
  <c r="K29" i="24"/>
  <c r="F29" i="24"/>
  <c r="K32" i="24"/>
  <c r="H32" i="24"/>
  <c r="F32" i="24"/>
  <c r="D32" i="24"/>
  <c r="J32" i="24"/>
  <c r="G23" i="24"/>
  <c r="M23" i="24"/>
  <c r="E23" i="24"/>
  <c r="L23" i="24"/>
  <c r="I23" i="24"/>
  <c r="D23" i="24"/>
  <c r="J23" i="24"/>
  <c r="H23" i="24"/>
  <c r="K23" i="24"/>
  <c r="F23" i="24"/>
  <c r="K26" i="24"/>
  <c r="H26" i="24"/>
  <c r="F26" i="24"/>
  <c r="D26" i="24"/>
  <c r="J26" i="24"/>
  <c r="G7" i="24"/>
  <c r="M7" i="24"/>
  <c r="E7" i="24"/>
  <c r="L7" i="24"/>
  <c r="I7" i="24"/>
  <c r="G9" i="24"/>
  <c r="M9" i="24"/>
  <c r="E9" i="24"/>
  <c r="L9" i="24"/>
  <c r="I9" i="24"/>
  <c r="G17" i="24"/>
  <c r="M17" i="24"/>
  <c r="E17" i="24"/>
  <c r="L17" i="24"/>
  <c r="I17" i="24"/>
  <c r="G33" i="24"/>
  <c r="M33" i="24"/>
  <c r="E33" i="24"/>
  <c r="L33" i="24"/>
  <c r="I33" i="24"/>
  <c r="K8" i="24"/>
  <c r="H8" i="24"/>
  <c r="F8" i="24"/>
  <c r="D8" i="24"/>
  <c r="J8" i="24"/>
  <c r="D17" i="24"/>
  <c r="J17" i="24"/>
  <c r="H17" i="24"/>
  <c r="K17" i="24"/>
  <c r="F17" i="24"/>
  <c r="K20" i="24"/>
  <c r="H20" i="24"/>
  <c r="F20" i="24"/>
  <c r="D20" i="24"/>
  <c r="J20" i="24"/>
  <c r="D33" i="24"/>
  <c r="J33" i="24"/>
  <c r="H33" i="24"/>
  <c r="K33" i="24"/>
  <c r="F33" i="24"/>
  <c r="F37" i="24"/>
  <c r="D37" i="24"/>
  <c r="K37" i="24"/>
  <c r="J37" i="24"/>
  <c r="H37" i="24"/>
  <c r="I8" i="24"/>
  <c r="M8" i="24"/>
  <c r="E8" i="24"/>
  <c r="L8" i="24"/>
  <c r="G8" i="24"/>
  <c r="G27" i="24"/>
  <c r="M27" i="24"/>
  <c r="E27" i="24"/>
  <c r="L27" i="24"/>
  <c r="I27" i="24"/>
  <c r="B14" i="24"/>
  <c r="B6" i="24"/>
  <c r="D27" i="24"/>
  <c r="J27" i="24"/>
  <c r="H27" i="24"/>
  <c r="F27" i="24"/>
  <c r="K27" i="24"/>
  <c r="K30" i="24"/>
  <c r="H30" i="24"/>
  <c r="F30" i="24"/>
  <c r="D30" i="24"/>
  <c r="J30" i="24"/>
  <c r="G21" i="24"/>
  <c r="M21" i="24"/>
  <c r="E21" i="24"/>
  <c r="L21" i="24"/>
  <c r="I21" i="24"/>
  <c r="M38" i="24"/>
  <c r="E38" i="24"/>
  <c r="G38" i="24"/>
  <c r="I38" i="24"/>
  <c r="L38" i="24"/>
  <c r="D21" i="24"/>
  <c r="J21" i="24"/>
  <c r="H21" i="24"/>
  <c r="K21" i="24"/>
  <c r="F21" i="24"/>
  <c r="K24" i="24"/>
  <c r="H24" i="24"/>
  <c r="F24" i="24"/>
  <c r="D24" i="24"/>
  <c r="J24" i="24"/>
  <c r="K38" i="24"/>
  <c r="J38" i="24"/>
  <c r="H38" i="24"/>
  <c r="F38" i="24"/>
  <c r="D38" i="24"/>
  <c r="G15" i="24"/>
  <c r="M15" i="24"/>
  <c r="E15" i="24"/>
  <c r="L15" i="24"/>
  <c r="I15" i="24"/>
  <c r="G31" i="24"/>
  <c r="M31" i="24"/>
  <c r="E31" i="24"/>
  <c r="L31" i="24"/>
  <c r="I31" i="24"/>
  <c r="D15" i="24"/>
  <c r="J15" i="24"/>
  <c r="H15" i="24"/>
  <c r="K15" i="24"/>
  <c r="F15" i="24"/>
  <c r="K18" i="24"/>
  <c r="H18" i="24"/>
  <c r="F18" i="24"/>
  <c r="D18" i="24"/>
  <c r="J18" i="24"/>
  <c r="D31" i="24"/>
  <c r="J31" i="24"/>
  <c r="H31" i="24"/>
  <c r="K31" i="24"/>
  <c r="F31" i="24"/>
  <c r="K34" i="24"/>
  <c r="H34" i="24"/>
  <c r="F34" i="24"/>
  <c r="D34" i="24"/>
  <c r="J34" i="24"/>
  <c r="G25" i="24"/>
  <c r="M25" i="24"/>
  <c r="E25" i="24"/>
  <c r="L25" i="24"/>
  <c r="I25" i="24"/>
  <c r="I16" i="24"/>
  <c r="M16" i="24"/>
  <c r="E16" i="24"/>
  <c r="L16" i="24"/>
  <c r="I24" i="24"/>
  <c r="M24" i="24"/>
  <c r="E24" i="24"/>
  <c r="L24" i="24"/>
  <c r="I32" i="24"/>
  <c r="M32" i="24"/>
  <c r="E32" i="24"/>
  <c r="L32" i="24"/>
  <c r="C14" i="24"/>
  <c r="C6" i="24"/>
  <c r="I22" i="24"/>
  <c r="M22" i="24"/>
  <c r="E22" i="24"/>
  <c r="L22" i="24"/>
  <c r="I30" i="24"/>
  <c r="M30" i="24"/>
  <c r="E30" i="24"/>
  <c r="L30" i="24"/>
  <c r="C45" i="24"/>
  <c r="C39"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20" i="24"/>
  <c r="M20" i="24"/>
  <c r="E20" i="24"/>
  <c r="L20" i="24"/>
  <c r="I28" i="24"/>
  <c r="M28" i="24"/>
  <c r="E28" i="24"/>
  <c r="L28" i="24"/>
  <c r="I37" i="24"/>
  <c r="G37" i="24"/>
  <c r="L37" i="24"/>
  <c r="M37" i="24"/>
  <c r="G16" i="24"/>
  <c r="G24" i="24"/>
  <c r="G32" i="24"/>
  <c r="I18" i="24"/>
  <c r="M18" i="24"/>
  <c r="E18" i="24"/>
  <c r="L18" i="24"/>
  <c r="I26" i="24"/>
  <c r="M26" i="24"/>
  <c r="E26" i="24"/>
  <c r="L26" i="24"/>
  <c r="I34" i="24"/>
  <c r="M34" i="24"/>
  <c r="E34" i="24"/>
  <c r="L3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F42" i="24"/>
  <c r="J43" i="24"/>
  <c r="F44" i="24"/>
  <c r="G40" i="24"/>
  <c r="G42" i="24"/>
  <c r="G44" i="24"/>
  <c r="E40" i="24"/>
  <c r="E42" i="24"/>
  <c r="E44" i="24"/>
  <c r="I45" i="24" l="1"/>
  <c r="G45" i="24"/>
  <c r="M45" i="24"/>
  <c r="E45" i="24"/>
  <c r="L45" i="24"/>
  <c r="I6" i="24"/>
  <c r="M6" i="24"/>
  <c r="E6" i="24"/>
  <c r="L6" i="24"/>
  <c r="G6" i="24"/>
  <c r="F39" i="24"/>
  <c r="D39" i="24"/>
  <c r="K39" i="24"/>
  <c r="J39" i="24"/>
  <c r="H39" i="24"/>
  <c r="I14" i="24"/>
  <c r="M14" i="24"/>
  <c r="E14" i="24"/>
  <c r="L14" i="24"/>
  <c r="G14" i="24"/>
  <c r="H45" i="24"/>
  <c r="F45" i="24"/>
  <c r="D45" i="24"/>
  <c r="K45" i="24"/>
  <c r="J45" i="24"/>
  <c r="K77" i="24"/>
  <c r="I79" i="24"/>
  <c r="J79" i="24"/>
  <c r="K6" i="24"/>
  <c r="H6" i="24"/>
  <c r="F6" i="24"/>
  <c r="D6" i="24"/>
  <c r="J6" i="24"/>
  <c r="K14" i="24"/>
  <c r="H14" i="24"/>
  <c r="F14" i="24"/>
  <c r="D14" i="24"/>
  <c r="J14" i="24"/>
  <c r="I39" i="24"/>
  <c r="G39" i="24"/>
  <c r="L39" i="24"/>
  <c r="M39" i="24"/>
  <c r="E39" i="24"/>
  <c r="K79" i="24" l="1"/>
  <c r="K78" i="24"/>
  <c r="J78" i="24"/>
  <c r="I78" i="24"/>
  <c r="I83" i="24" l="1"/>
  <c r="I82" i="24"/>
  <c r="I81" i="24"/>
</calcChain>
</file>

<file path=xl/sharedStrings.xml><?xml version="1.0" encoding="utf-8"?>
<sst xmlns="http://schemas.openxmlformats.org/spreadsheetml/2006/main" count="1661" uniqueCount="522">
  <si>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</si>
  <si>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</si>
  <si>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</si>
  <si>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</si>
  <si>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</si>
  <si>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</si>
  <si>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</si>
  <si>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</si>
  <si>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</si>
  <si>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</si>
  <si>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</si>
  <si>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</si>
  <si>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</si>
  <si>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Solingen – Wuppertal (391)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</si>
  <si>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</si>
  <si>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</si>
  <si>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</si>
  <si>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</si>
  <si>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</si>
  <si>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</si>
  <si>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</si>
  <si>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</si>
  <si>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</si>
  <si>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</si>
  <si>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</si>
  <si>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</si>
  <si>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</si>
  <si>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</si>
  <si>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</si>
  <si>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</si>
  <si>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</si>
  <si>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</si>
  <si>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</si>
  <si>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</si>
  <si>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</si>
  <si>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</si>
  <si>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</si>
  <si>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</si>
  <si>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</si>
  <si>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</si>
  <si>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</si>
  <si>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</si>
  <si>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</si>
  <si>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</si>
  <si>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</si>
  <si>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</si>
  <si>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</si>
  <si>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</si>
  <si>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</si>
  <si>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</si>
  <si>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</si>
  <si>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</si>
  <si>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</si>
  <si>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</si>
  <si>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</si>
  <si>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</si>
  <si>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</si>
  <si>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</si>
  <si>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</si>
  <si>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</si>
  <si>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</si>
  <si>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</si>
  <si>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</si>
  <si>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</si>
  <si>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</si>
  <si>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</si>
  <si>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</si>
  <si>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</si>
  <si>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</si>
  <si>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</si>
  <si>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</si>
  <si>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</si>
  <si>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</si>
  <si>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</si>
  <si>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</si>
  <si>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</si>
  <si>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</si>
  <si>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</si>
  <si>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</si>
  <si>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</si>
  <si>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</si>
  <si>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</si>
  <si>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</si>
  <si>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</si>
  <si>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</si>
  <si>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</si>
  <si>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</si>
  <si>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</si>
  <si>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</si>
  <si>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</si>
  <si>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</si>
  <si>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</si>
  <si>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Solingen – Wuppertal (391);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</si>
  <si>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</si>
  <si>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</si>
  <si>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</si>
  <si>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</si>
  <si>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</si>
  <si>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</si>
  <si>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</si>
  <si>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</si>
  <si>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</si>
  <si>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</si>
  <si>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</si>
  <si>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</si>
  <si>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</si>
  <si>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</si>
  <si>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</si>
  <si>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</si>
  <si>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</si>
  <si>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</si>
  <si>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</si>
  <si>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</si>
  <si>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</si>
  <si>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</si>
  <si>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</si>
  <si>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</si>
  <si>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</si>
  <si>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</si>
  <si>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</si>
  <si>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</si>
  <si>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</si>
  <si>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</si>
  <si>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</si>
  <si>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</si>
  <si>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</si>
  <si>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</si>
  <si>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</si>
  <si>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</si>
  <si>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</si>
  <si>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</si>
  <si>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</si>
  <si>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</si>
  <si>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</si>
  <si>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</si>
  <si>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</si>
  <si>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</si>
  <si>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</si>
  <si>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</si>
  <si>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</si>
  <si>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</si>
  <si>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</si>
  <si>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</si>
  <si>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</si>
  <si>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</si>
  <si>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</si>
  <si>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</si>
  <si>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</si>
  <si>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</si>
  <si>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</si>
  <si>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</si>
  <si>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</si>
  <si>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</si>
  <si>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</si>
  <si>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</si>
  <si>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</si>
  <si>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</si>
  <si>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</si>
  <si>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</si>
  <si>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</si>
  <si>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</si>
  <si>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</si>
  <si>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</si>
  <si>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</si>
  <si>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</si>
  <si>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</si>
  <si>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</si>
  <si>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</si>
  <si>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</si>
  <si>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</si>
  <si>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</si>
  <si>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</si>
  <si>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</si>
  <si>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</si>
  <si>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</si>
  <si>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</si>
  <si>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</si>
  <si>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</si>
  <si>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</si>
  <si>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</si>
  <si>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</si>
  <si>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</si>
  <si>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</si>
  <si>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Solingen – Wuppertal (391)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</si>
  <si>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</si>
  <si>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</si>
  <si>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</si>
  <si>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</si>
  <si>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</si>
  <si>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</si>
  <si>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</si>
  <si>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</si>
  <si>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</si>
  <si>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</si>
  <si>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</si>
  <si>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</si>
  <si>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</si>
  <si>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</si>
  <si>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</si>
  <si>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</si>
  <si>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</si>
  <si>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</si>
  <si>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</si>
  <si>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</si>
  <si>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</si>
  <si>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</si>
  <si>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</si>
  <si>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</si>
  <si>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</si>
  <si>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</si>
  <si>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</si>
  <si>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</si>
  <si>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</si>
  <si>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</si>
  <si>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</si>
  <si>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</si>
  <si>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</si>
  <si>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</si>
  <si>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</si>
  <si>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</si>
  <si>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</si>
  <si>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</si>
  <si>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</si>
  <si>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</si>
  <si>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</si>
  <si>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</si>
  <si>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</si>
  <si>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</si>
  <si>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</si>
  <si>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</si>
  <si>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</si>
  <si>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</si>
  <si>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</si>
  <si>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</si>
  <si>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</si>
  <si>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</si>
  <si>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</si>
  <si>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</si>
  <si>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</si>
  <si>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</si>
  <si>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</si>
  <si>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</si>
  <si>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</si>
  <si>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</si>
  <si>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</si>
  <si>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</si>
  <si>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</si>
  <si>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</si>
  <si>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</si>
  <si>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</si>
  <si>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</si>
  <si>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</si>
  <si>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</si>
  <si>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</si>
  <si>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</si>
  <si>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</si>
  <si>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</si>
  <si>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</si>
  <si>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</si>
  <si>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</si>
  <si>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</si>
  <si>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</si>
  <si>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</si>
  <si>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</si>
  <si>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</si>
  <si>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</si>
  <si>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</si>
  <si>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</si>
  <si>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</si>
  <si>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</si>
  <si>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</si>
  <si>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</si>
  <si>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</si>
  <si>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</si>
  <si>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</si>
  <si>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</si>
  <si>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</si>
  <si>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</si>
  <si>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</si>
  <si>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</si>
  <si>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</si>
  <si>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</si>
  <si>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</si>
  <si>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</si>
  <si>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</si>
  <si>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</si>
  <si>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</si>
  <si>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</si>
  <si>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</si>
  <si>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</si>
  <si>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</si>
  <si>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</si>
  <si>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</si>
  <si>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</si>
  <si>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</si>
  <si>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</si>
  <si>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</si>
  <si>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</si>
  <si>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</si>
  <si>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</si>
  <si>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</si>
  <si>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</si>
  <si>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</si>
  <si>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</si>
  <si>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</si>
  <si>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</si>
  <si>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</si>
  <si>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</si>
  <si>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</si>
  <si>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</si>
  <si>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</si>
  <si>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</si>
  <si>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</si>
  <si>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</si>
  <si>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</si>
  <si>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</si>
  <si>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</si>
  <si>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</si>
  <si>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</si>
  <si>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</si>
  <si>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</si>
  <si>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</si>
  <si>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</si>
  <si>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</si>
  <si>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</si>
  <si>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</si>
  <si>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</si>
  <si>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Solingen – Wuppertal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</si>
  <si>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</si>
  <si>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</si>
  <si>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</si>
  <si>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</si>
  <si>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</si>
  <si>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</si>
  <si>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</si>
  <si>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</si>
  <si>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</si>
  <si>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</si>
  <si>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</si>
  <si>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</si>
  <si>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</si>
  <si>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</si>
  <si>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</si>
  <si>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</si>
  <si>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</si>
  <si>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</si>
  <si>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</si>
  <si>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</si>
  <si>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</si>
  <si>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</si>
  <si>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</si>
  <si>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</si>
  <si>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</si>
  <si>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</si>
  <si>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</si>
  <si>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</si>
  <si>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</si>
  <si>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</si>
  <si>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</si>
  <si>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</si>
  <si>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</si>
  <si>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</si>
  <si>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</si>
  <si>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</si>
  <si>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</si>
  <si>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</si>
  <si>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</si>
  <si>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</si>
  <si>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</si>
  <si>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</si>
  <si>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</si>
  <si>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</si>
  <si>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</si>
  <si>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</si>
  <si>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Solingen – Wuppertal (391);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</si>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</sst>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{2B676661-B5AA-4B10-BFD5-6C7F1A22A83D}</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20DC-4B26-913B-37A771B9E2F7}"/>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{3799650F-7C98-433F-A8F2-BED1BD773F50}</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20DC-4B26-913B-37A771B9E2F7}"/>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{93AD98B7-A333-4F6F-9E83-23B77E5E9D83}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0DC-4B26-913B-37A771B9E2F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{D8DD0FA6-A682-442E-9DA3-A890E14D7FB8}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0DC-4B26-913B-37A771B9E2F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0.20917830358597669</c:v>
                </c:pt>
                <c:pt idx="1">
                  <c:v>1.3225681822425275</c:v>
                </c:pt>
                <c:pt idx="2">
                  <c:v>1.1186464311118853</c:v>
                </c:pt>
                <c:pt idx="3">
                  <c:v>1.0875687030768</c:v>
                </c:pt>
              </c:numCache>
            </c:numRef>
          </c:val>
          <c:extLst>
            <c:ext xmlns:c16="http://schemas.microsoft.com/office/drawing/2014/chart" uri="{C3380CC4-5D6E-409C-BE32-E72D297353CC}">
              <c16:uniqueId val="{00000004-20DC-4B26-913B-37A771B9E2F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{44584361-E28A-4F2C-BD04-24BE9B1F6E4F}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0DC-4B26-913B-37A771B9E2F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{9EFE28D5-E2D1-4491-8C47-A2768544DFF6}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0DC-4B26-913B-37A771B9E2F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{AD7549B4-37D0-432F-8DF1-343C1AF3FCB2}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0DC-4B26-913B-37A771B9E2F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{662F5955-87C3-4C76-A154-57426EE2C595}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0DC-4B26-913B-37A771B9E2F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0DC-4B26-913B-37A771B9E2F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0DC-4B26-913B-37A771B9E2F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{17F11E89-C3F1-4E72-A2E7-1ABD5707AA25}</c15:txfldGUID>
                      <c15:f>Daten_Diagramme!$E$6</c15:f>
                      <c15:dlblFieldTableCache>
                        <c:ptCount val="1"/>
                        <c:pt idx="0">
                          <c:v>-2.9</c:v>
                        </c:pt>
                      </c15:dlblFieldTableCache>
                    </c15:dlblFTEntry>
                  </c15:dlblFieldTable>
                  <c15:showDataLabelsRange val="0"/>
                </c:ext>
                <c:ext xmlns:c16="http://schemas.microsoft.com/office/drawing/2014/chart" uri="{C3380CC4-5D6E-409C-BE32-E72D297353CC}">
                  <c16:uniqueId val="{00000000-B8D8-4B3B-90A1-7B132C84861F}"/>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{20154283-4587-4AC0-BBA4-072B2AF7C143}</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B8D8-4B3B-90A1-7B132C84861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{9285342C-9B71-459C-AFC0-F78A9D2C5212}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8D8-4B3B-90A1-7B132C84861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{423205E3-8B4C-4878-B2E7-0378A2ED7AD1}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8D8-4B3B-90A1-7B132C84861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-2.9301445285615966</c:v>
                </c:pt>
                <c:pt idx="1">
                  <c:v>-3.156552267354261</c:v>
                </c:pt>
                <c:pt idx="2">
                  <c:v>-2.7637010795899166</c:v>
                </c:pt>
                <c:pt idx="3">
                  <c:v>-2.8655893304673015</c:v>
                </c:pt>
              </c:numCache>
            </c:numRef>
          </c:val>
          <c:extLst>
            <c:ext xmlns:c16="http://schemas.microsoft.com/office/drawing/2014/chart" uri="{C3380CC4-5D6E-409C-BE32-E72D297353CC}">
              <c16:uniqueId val="{00000004-B8D8-4B3B-90A1-7B132C84861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{C359A3A9-0A10-459F-BBF4-BE589F21F4F9}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8D8-4B3B-90A1-7B132C84861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{8EEDD83A-4011-4778-B5D5-6EA168CD4664}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8D8-4B3B-90A1-7B132C84861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{6974A797-A2B2-4365-874E-8236DA68D310}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8D8-4B3B-90A1-7B132C84861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{0698F864-2378-460B-8D7E-EBE09D48F562}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8D8-4B3B-90A1-7B132C84861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8D8-4B3B-90A1-7B132C84861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8D8-4B3B-90A1-7B132C84861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{A265B909-CD8D-4062-8E98-3A59C16E2D6A}</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2338-4EBE-950B-4F8843DCB4B3}"/>
                </c:ext>
              </c:extLst>
            </c:dLbl>
            <c:dLbl>
              <c:idx val="1"/>
              <c:tx>
                <c:strRef>
                  <c:f>Daten_Diagramme!$D$15</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{7D5B78BE-5156-4722-B8CC-6FA394F4CB82}</c15:txfldGUID>
                      <c15:f>Daten_Diagramme!$D$15</c15:f>
                      <c15:dlblFieldTableCache>
                        <c:ptCount val="1"/>
                        <c:pt idx="0">
                          <c:v>13.1</c:v>
                        </c:pt>
                      </c15:dlblFieldTableCache>
                    </c15:dlblFTEntry>
                  </c15:dlblFieldTable>
                  <c15:showDataLabelsRange val="0"/>
                </c:ext>
                <c:ext xmlns:c16="http://schemas.microsoft.com/office/drawing/2014/chart" uri="{C3380CC4-5D6E-409C-BE32-E72D297353CC}">
                  <c16:uniqueId val="{00000001-2338-4EBE-950B-4F8843DCB4B3}"/>
                </c:ext>
              </c:extLst>
            </c:dLbl>
            <c:dLbl>
              <c:idx val="2"/>
              <c:tx>
                <c:strRef>
                  <c:f>Daten_Diagramme!$D$16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{9455978D-D86F-42C0-A97C-45B32A10D4CC}</c15:txfldGUID>
                      <c15:f>Daten_Diagramme!$D$16</c15:f>
                      <c15:dlblFieldTableCache>
                        <c:ptCount val="1"/>
                        <c:pt idx="0">
                          <c:v>-0.7</c:v>
                        </c:pt>
                      </c15:dlblFieldTableCache>
                    </c15:dlblFTEntry>
                  </c15:dlblFieldTable>
                  <c15:showDataLabelsRange val="0"/>
                </c:ext>
                <c:ext xmlns:c16="http://schemas.microsoft.com/office/drawing/2014/chart" uri="{C3380CC4-5D6E-409C-BE32-E72D297353CC}">
                  <c16:uniqueId val="{00000002-2338-4EBE-950B-4F8843DCB4B3}"/>
                </c:ext>
              </c:extLst>
            </c:dLbl>
            <c:dLbl>
              <c:idx val="3"/>
              <c:tx>
                <c:strRef>
                  <c:f>Daten_Diagramme!$D$17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{6062E865-E7BA-4CA5-80F8-BAD2E0DAE5F9}</c15:txfldGUID>
                      <c15:f>Daten_Diagramme!$D$17</c15:f>
                      <c15:dlblFieldTableCache>
                        <c:ptCount val="1"/>
                        <c:pt idx="0">
                          <c:v>-1.6</c:v>
                        </c:pt>
                      </c15:dlblFieldTableCache>
                    </c15:dlblFTEntry>
                  </c15:dlblFieldTable>
                  <c15:showDataLabelsRange val="0"/>
                </c:ext>
                <c:ext xmlns:c16="http://schemas.microsoft.com/office/drawing/2014/chart" uri="{C3380CC4-5D6E-409C-BE32-E72D297353CC}">
                  <c16:uniqueId val="{00000003-2338-4EBE-950B-4F8843DCB4B3}"/>
                </c:ext>
              </c:extLst>
            </c:dLbl>
            <c:dLbl>
              <c:idx val="4"/>
              <c:tx>
                <c:strRef>
                  <c:f>Daten_Diagramme!$D$18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{0D2A8A09-D88C-4C1E-B570-A299E4598573}</c15:txfldGUID>
                      <c15:f>Daten_Diagramme!$D$18</c15:f>
                      <c15:dlblFieldTableCache>
                        <c:ptCount val="1"/>
                        <c:pt idx="0">
                          <c:v>-1.6</c:v>
                        </c:pt>
                      </c15:dlblFieldTableCache>
                    </c15:dlblFTEntry>
                  </c15:dlblFieldTable>
                  <c15:showDataLabelsRange val="0"/>
                </c:ext>
                <c:ext xmlns:c16="http://schemas.microsoft.com/office/drawing/2014/chart" uri="{C3380CC4-5D6E-409C-BE32-E72D297353CC}">
                  <c16:uniqueId val="{00000004-2338-4EBE-950B-4F8843DCB4B3}"/>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{030F9FB4-2B78-49FD-BE2C-95F4EB8F0A07}</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2338-4EBE-950B-4F8843DCB4B3}"/>
                </c:ext>
              </c:extLst>
            </c:dLbl>
            <c:dLbl>
              <c:idx val="6"/>
              <c:tx>
                <c:strRef>
                  <c:f>Daten_Diagramme!$D$20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{48A701F4-A63F-428F-9011-B201946FC843}</c15:txfldGUID>
                      <c15:f>Daten_Diagramme!$D$20</c15:f>
                      <c15:dlblFieldTableCache>
                        <c:ptCount val="1"/>
                        <c:pt idx="0">
                          <c:v>-1.5</c:v>
                        </c:pt>
                      </c15:dlblFieldTableCache>
                    </c15:dlblFTEntry>
                  </c15:dlblFieldTable>
                  <c15:showDataLabelsRange val="0"/>
                </c:ext>
                <c:ext xmlns:c16="http://schemas.microsoft.com/office/drawing/2014/chart" uri="{C3380CC4-5D6E-409C-BE32-E72D297353CC}">
                  <c16:uniqueId val="{00000006-2338-4EBE-950B-4F8843DCB4B3}"/>
                </c:ext>
              </c:extLst>
            </c:dLbl>
            <c:dLbl>
              <c:idx val="7"/>
              <c:tx>
                <c:strRef>
                  <c:f>Daten_Diagramme!$D$21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{E9C4B09B-1A94-4737-9747-A28B1A8396B9}</c15:txfldGUID>
                      <c15:f>Daten_Diagramme!$D$21</c15:f>
                      <c15:dlblFieldTableCache>
                        <c:ptCount val="1"/>
                        <c:pt idx="0">
                          <c:v>-0.1</c:v>
                        </c:pt>
                      </c15:dlblFieldTableCache>
                    </c15:dlblFTEntry>
                  </c15:dlblFieldTable>
                  <c15:showDataLabelsRange val="0"/>
                </c:ext>
                <c:ext xmlns:c16="http://schemas.microsoft.com/office/drawing/2014/chart" uri="{C3380CC4-5D6E-409C-BE32-E72D297353CC}">
                  <c16:uniqueId val="{00000007-2338-4EBE-950B-4F8843DCB4B3}"/>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{08D9A618-A7E5-4DD3-8924-155A9BC8A6FC}</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2338-4EBE-950B-4F8843DCB4B3}"/>
                </c:ext>
              </c:extLst>
            </c:dLbl>
            <c:dLbl>
              <c:idx val="9"/>
              <c:tx>
                <c:strRef>
                  <c:f>Daten_Diagramme!$D$23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{0014852C-F8C5-4F9E-89B5-FDADA50615A6}</c15:txfldGUID>
                      <c15:f>Daten_Diagramme!$D$23</c15:f>
                      <c15:dlblFieldTableCache>
                        <c:ptCount val="1"/>
                        <c:pt idx="0">
                          <c:v>-0.5</c:v>
                        </c:pt>
                      </c15:dlblFieldTableCache>
                    </c15:dlblFTEntry>
                  </c15:dlblFieldTable>
                  <c15:showDataLabelsRange val="0"/>
                </c:ext>
                <c:ext xmlns:c16="http://schemas.microsoft.com/office/drawing/2014/chart" uri="{C3380CC4-5D6E-409C-BE32-E72D297353CC}">
                  <c16:uniqueId val="{00000009-2338-4EBE-950B-4F8843DCB4B3}"/>
                </c:ext>
              </c:extLst>
            </c:dLbl>
            <c:dLbl>
              <c:idx val="10"/>
              <c:tx>
                <c:strRef>
                  <c:f>Daten_Diagramme!$D$24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{F95F8CC3-10C1-45A3-AEC4-B1A31D642E08}</c15:txfldGUID>
                      <c15:f>Daten_Diagramme!$D$24</c15:f>
                      <c15:dlblFieldTableCache>
                        <c:ptCount val="1"/>
                        <c:pt idx="0">
                          <c:v>3.0</c:v>
                        </c:pt>
                      </c15:dlblFieldTableCache>
                    </c15:dlblFTEntry>
                  </c15:dlblFieldTable>
                  <c15:showDataLabelsRange val="0"/>
                </c:ext>
                <c:ext xmlns:c16="http://schemas.microsoft.com/office/drawing/2014/chart" uri="{C3380CC4-5D6E-409C-BE32-E72D297353CC}">
                  <c16:uniqueId val="{0000000A-2338-4EBE-950B-4F8843DCB4B3}"/>
                </c:ext>
              </c:extLst>
            </c:dLbl>
            <c:dLbl>
              <c:idx val="11"/>
              <c:tx>
                <c:strRef>
                  <c:f>Daten_Diagramme!$D$25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{8A6664E5-B6EA-406B-AAD8-3DEA93DE5C43}</c15:txfldGUID>
                      <c15:f>Daten_Diagramme!$D$25</c15:f>
                      <c15:dlblFieldTableCache>
                        <c:ptCount val="1"/>
                        <c:pt idx="0">
                          <c:v>4.5</c:v>
                        </c:pt>
                      </c15:dlblFieldTableCache>
                    </c15:dlblFTEntry>
                  </c15:dlblFieldTable>
                  <c15:showDataLabelsRange val="0"/>
                </c:ext>
                <c:ext xmlns:c16="http://schemas.microsoft.com/office/drawing/2014/chart" uri="{C3380CC4-5D6E-409C-BE32-E72D297353CC}">
                  <c16:uniqueId val="{0000000B-2338-4EBE-950B-4F8843DCB4B3}"/>
                </c:ext>
              </c:extLst>
            </c:dLbl>
            <c:dLbl>
              <c:idx val="12"/>
              <c:tx>
                <c:strRef>
                  <c:f>Daten_Diagramme!$D$26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{BB995F18-FB17-45FB-9466-FB30C38CE1B6}</c15:txfldGUID>
                      <c15:f>Daten_Diagramme!$D$26</c15:f>
                      <c15:dlblFieldTableCache>
                        <c:ptCount val="1"/>
                        <c:pt idx="0">
                          <c:v>-0.7</c:v>
                        </c:pt>
                      </c15:dlblFieldTableCache>
                    </c15:dlblFTEntry>
                  </c15:dlblFieldTable>
                  <c15:showDataLabelsRange val="0"/>
                </c:ext>
                <c:ext xmlns:c16="http://schemas.microsoft.com/office/drawing/2014/chart" uri="{C3380CC4-5D6E-409C-BE32-E72D297353CC}">
                  <c16:uniqueId val="{0000000C-2338-4EBE-950B-4F8843DCB4B3}"/>
                </c:ext>
              </c:extLst>
            </c:dLbl>
            <c:dLbl>
              <c:idx val="13"/>
              <c:tx>
                <c:strRef>
                  <c:f>Daten_Diagramme!$D$27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{E09D136B-AD3C-4207-95AC-7F9BDA3DDF8A}</c15:txfldGUID>
                      <c15:f>Daten_Diagramme!$D$27</c15:f>
                      <c15:dlblFieldTableCache>
                        <c:ptCount val="1"/>
                        <c:pt idx="0">
                          <c:v>-0.8</c:v>
                        </c:pt>
                      </c15:dlblFieldTableCache>
                    </c15:dlblFTEntry>
                  </c15:dlblFieldTable>
                  <c15:showDataLabelsRange val="0"/>
                </c:ext>
                <c:ext xmlns:c16="http://schemas.microsoft.com/office/drawing/2014/chart" uri="{C3380CC4-5D6E-409C-BE32-E72D297353CC}">
                  <c16:uniqueId val="{0000000D-2338-4EBE-950B-4F8843DCB4B3}"/>
                </c:ext>
              </c:extLst>
            </c:dLbl>
            <c:dLbl>
              <c:idx val="14"/>
              <c:tx>
                <c:strRef>
                  <c:f>Daten_Diagramme!$D$28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{DA5F1EEE-2CCA-4483-A44E-A164B44B84CA}</c15:txfldGUID>
                      <c15:f>Daten_Diagramme!$D$28</c15:f>
                      <c15:dlblFieldTableCache>
                        <c:ptCount val="1"/>
                        <c:pt idx="0">
                          <c:v>1.3</c:v>
                        </c:pt>
                      </c15:dlblFieldTableCache>
                    </c15:dlblFTEntry>
                  </c15:dlblFieldTable>
                  <c15:showDataLabelsRange val="0"/>
                </c:ext>
                <c:ext xmlns:c16="http://schemas.microsoft.com/office/drawing/2014/chart" uri="{C3380CC4-5D6E-409C-BE32-E72D297353CC}">
                  <c16:uniqueId val="{0000000E-2338-4EBE-950B-4F8843DCB4B3}"/>
                </c:ext>
              </c:extLst>
            </c:dLbl>
            <c:dLbl>
              <c:idx val="15"/>
              <c:tx>
                <c:strRef>
                  <c:f>Daten_Diagramme!$D$29</c:f>
                  <c:strCache>
                    <c:ptCount val="1"/>
                    <c:pt idx="0">
                      <c:v>-17.2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{1F3598D2-11AB-4CEE-9AF6-F418BBFB6C4D}</c15:txfldGUID>
                      <c15:f>Daten_Diagramme!$D$29</c15:f>
                      <c15:dlblFieldTableCache>
                        <c:ptCount val="1"/>
                        <c:pt idx="0">
                          <c:v>-17.2</c:v>
                        </c:pt>
                      </c15:dlblFieldTableCache>
                    </c15:dlblFTEntry>
                  </c15:dlblFieldTable>
                  <c15:showDataLabelsRange val="0"/>
                </c:ext>
                <c:ext xmlns:c16="http://schemas.microsoft.com/office/drawing/2014/chart" uri="{C3380CC4-5D6E-409C-BE32-E72D297353CC}">
                  <c16:uniqueId val="{0000000F-2338-4EBE-950B-4F8843DCB4B3}"/>
                </c:ext>
              </c:extLst>
            </c:dLbl>
            <c:dLbl>
              <c:idx val="16"/>
              <c:tx>
                <c:strRef>
                  <c:f>Daten_Diagramme!$D$30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{1FC4E00A-73C2-49A1-A0D3-5EC24B2E36E3}</c15:txfldGUID>
                      <c15:f>Daten_Diagramme!$D$30</c15:f>
                      <c15:dlblFieldTableCache>
                        <c:ptCount val="1"/>
                        <c:pt idx="0">
                          <c:v>2.8</c:v>
                        </c:pt>
                      </c15:dlblFieldTableCache>
                    </c15:dlblFTEntry>
                  </c15:dlblFieldTable>
                  <c15:showDataLabelsRange val="0"/>
                </c:ext>
                <c:ext xmlns:c16="http://schemas.microsoft.com/office/drawing/2014/chart" uri="{C3380CC4-5D6E-409C-BE32-E72D297353CC}">
                  <c16:uniqueId val="{00000010-2338-4EBE-950B-4F8843DCB4B3}"/>
                </c:ext>
              </c:extLst>
            </c:dLbl>
            <c:dLbl>
              <c:idx val="17"/>
              <c:tx>
                <c:strRef>
                  <c:f>Daten_Diagramme!$D$31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{1CFF263A-D447-4D28-8D67-FBE6C4FF8215}</c15:txfldGUID>
                      <c15:f>Daten_Diagramme!$D$31</c15:f>
                      <c15:dlblFieldTableCache>
                        <c:ptCount val="1"/>
                        <c:pt idx="0">
                          <c:v>3.5</c:v>
                        </c:pt>
                      </c15:dlblFieldTableCache>
                    </c15:dlblFTEntry>
                  </c15:dlblFieldTable>
                  <c15:showDataLabelsRange val="0"/>
                </c:ext>
                <c:ext xmlns:c16="http://schemas.microsoft.com/office/drawing/2014/chart" uri="{C3380CC4-5D6E-409C-BE32-E72D297353CC}">
                  <c16:uniqueId val="{00000011-2338-4EBE-950B-4F8843DCB4B3}"/>
                </c:ext>
              </c:extLst>
            </c:dLbl>
            <c:dLbl>
              <c:idx val="18"/>
              <c:tx>
                <c:strRef>
                  <c:f>Daten_Diagramme!$D$32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{806D0601-B598-41AB-80A4-5C06178A8DC7}</c15:txfldGUID>
                      <c15:f>Daten_Diagramme!$D$32</c15:f>
                      <c15:dlblFieldTableCache>
                        <c:ptCount val="1"/>
                        <c:pt idx="0">
                          <c:v>3.8</c:v>
                        </c:pt>
                      </c15:dlblFieldTableCache>
                    </c15:dlblFTEntry>
                  </c15:dlblFieldTable>
                  <c15:showDataLabelsRange val="0"/>
                </c:ext>
                <c:ext xmlns:c16="http://schemas.microsoft.com/office/drawing/2014/chart" uri="{C3380CC4-5D6E-409C-BE32-E72D297353CC}">
                  <c16:uniqueId val="{00000012-2338-4EBE-950B-4F8843DCB4B3}"/>
                </c:ext>
              </c:extLst>
            </c:dLbl>
            <c:dLbl>
              <c:idx val="19"/>
              <c:tx>
                <c:strRef>
                  <c:f>Daten_Diagramme!$D$33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{4EACA541-C860-4B69-B312-08BF10488F60}</c15:txfldGUID>
                      <c15:f>Daten_Diagramme!$D$33</c15:f>
                      <c15:dlblFieldTableCache>
                        <c:ptCount val="1"/>
                        <c:pt idx="0">
                          <c:v>4.2</c:v>
                        </c:pt>
                      </c15:dlblFieldTableCache>
                    </c15:dlblFTEntry>
                  </c15:dlblFieldTable>
                  <c15:showDataLabelsRange val="0"/>
                </c:ext>
                <c:ext xmlns:c16="http://schemas.microsoft.com/office/drawing/2014/chart" uri="{C3380CC4-5D6E-409C-BE32-E72D297353CC}">
                  <c16:uniqueId val="{00000013-2338-4EBE-950B-4F8843DCB4B3}"/>
                </c:ext>
              </c:extLst>
            </c:dLbl>
            <c:dLbl>
              <c:idx val="20"/>
              <c:tx>
                <c:strRef>
                  <c:f>Daten_Diagramme!$D$34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{F2859D82-4DF4-4F4C-BAA1-0DB1F84C4052}</c15:txfldGUID>
                      <c15:f>Daten_Diagramme!$D$34</c15:f>
                      <c15:dlblFieldTableCache>
                        <c:ptCount val="1"/>
                        <c:pt idx="0">
                          <c:v>0.9</c:v>
                        </c:pt>
                      </c15:dlblFieldTableCache>
                    </c15:dlblFTEntry>
                  </c15:dlblFieldTable>
                  <c15:showDataLabelsRange val="0"/>
                </c:ext>
                <c:ext xmlns:c16="http://schemas.microsoft.com/office/drawing/2014/chart" uri="{C3380CC4-5D6E-409C-BE32-E72D297353CC}">
                  <c16:uniqueId val="{00000014-2338-4EBE-950B-4F8843DCB4B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{E1CC2F67-47BD-48DE-8119-1CB15A4BD9A4}</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338-4EBE-950B-4F8843DCB4B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{E728F977-C9F8-4A71-996A-3D8245248901}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338-4EBE-950B-4F8843DCB4B3}"/>
                </c:ext>
              </c:extLst>
            </c:dLbl>
            <c:dLbl>
              <c:idx val="23"/>
              <c:tx>
                <c:strRef>
                  <c:f>Daten_Diagramme!$D$37</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{81843335-37D7-41EC-A97B-46F610694F25}</c15:txfldGUID>
                      <c15:f>Daten_Diagramme!$D$37</c15:f>
                      <c15:dlblFieldTableCache>
                        <c:ptCount val="1"/>
                        <c:pt idx="0">
                          <c:v>13.1</c:v>
                        </c:pt>
                      </c15:dlblFieldTableCache>
                    </c15:dlblFTEntry>
                  </c15:dlblFieldTable>
                  <c15:showDataLabelsRange val="0"/>
                </c:ext>
                <c:ext xmlns:c16="http://schemas.microsoft.com/office/drawing/2014/chart" uri="{C3380CC4-5D6E-409C-BE32-E72D297353CC}">
                  <c16:uniqueId val="{00000017-2338-4EBE-950B-4F8843DCB4B3}"/>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{4B3EA856-5BE5-44D7-B787-4BA400A08895}</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2338-4EBE-950B-4F8843DCB4B3}"/>
                </c:ext>
              </c:extLst>
            </c:dLbl>
            <c:dLbl>
              <c:idx val="25"/>
              <c:tx>
                <c:strRef>
                  <c:f>Daten_Diagramme!$D$39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{82AF467C-11EA-42D9-90E8-D6C2AF171ABD}</c15:txfldGUID>
                      <c15:f>Daten_Diagramme!$D$39</c15:f>
                      <c15:dlblFieldTableCache>
                        <c:ptCount val="1"/>
                        <c:pt idx="0">
                          <c:v>0.9</c:v>
                        </c:pt>
                      </c15:dlblFieldTableCache>
                    </c15:dlblFTEntry>
                  </c15:dlblFieldTable>
                  <c15:showDataLabelsRange val="0"/>
                </c:ext>
                <c:ext xmlns:c16="http://schemas.microsoft.com/office/drawing/2014/chart" uri="{C3380CC4-5D6E-409C-BE32-E72D297353CC}">
                  <c16:uniqueId val="{00000019-2338-4EBE-950B-4F8843DCB4B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{DFE6A16F-7DFD-4806-B4CD-74DE9D9F0908}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338-4EBE-950B-4F8843DCB4B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{D350ACCE-DCCF-4687-AEC2-94EF0B99F904}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338-4EBE-950B-4F8843DCB4B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{855C4AA2-84FA-43E9-A9B8-BFA15EA079B4}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338-4EBE-950B-4F8843DCB4B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{00ABDAC5-F1EE-4918-847A-8DF5796574AD}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338-4EBE-950B-4F8843DCB4B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{E824AC76-FDCB-4F50-9988-4E842CA4B6E8}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338-4EBE-950B-4F8843DCB4B3}"/>
                </c:ext>
              </c:extLst>
            </c:dLbl>
            <c:dLbl>
              <c:idx val="31"/>
              <c:tx>
                <c:strRef>
                  <c:f>Daten_Diagramme!$D$45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{CA1E7CD0-9BDE-44BE-A461-A523B0F90CDE}</c15:txfldGUID>
                      <c15:f>Daten_Diagramme!$D$45</c15:f>
                      <c15:dlblFieldTableCache>
                        <c:ptCount val="1"/>
                        <c:pt idx="0">
                          <c:v>0.9</c:v>
                        </c:pt>
                      </c15:dlblFieldTableCache>
                    </c15:dlblFTEntry>
                  </c15:dlblFieldTable>
                  <c15:showDataLabelsRange val="0"/>
                </c:ext>
                <c:ext xmlns:c16="http://schemas.microsoft.com/office/drawing/2014/chart" uri="{C3380CC4-5D6E-409C-BE32-E72D297353CC}">
                  <c16:uniqueId val="{0000001F-2338-4EBE-950B-4F8843DCB4B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0.20917830358597669</c:v>
                </c:pt>
                <c:pt idx="1">
                  <c:v>13.084112149532711</c:v>
                </c:pt>
                <c:pt idx="2">
                  <c:v>-0.74246924056003394</c:v>
                </c:pt>
                <c:pt idx="3">
                  <c:v>-1.5765842375591006</c:v>
                </c:pt>
                <c:pt idx="4">
                  <c:v>-1.5662458046987373</c:v>
                </c:pt>
                <c:pt idx="5">
                  <c:v>-1.5952232421352821</c:v>
                </c:pt>
                <c:pt idx="6">
                  <c:v>-1.4757738017500326</c:v>
                </c:pt>
                <c:pt idx="7">
                  <c:v>-0.13880855986119145</c:v>
                </c:pt>
                <c:pt idx="8">
                  <c:v>1.0458727742106309</c:v>
                </c:pt>
                <c:pt idx="9">
                  <c:v>-0.48343236982576293</c:v>
                </c:pt>
                <c:pt idx="10">
                  <c:v>2.9780242349558432</c:v>
                </c:pt>
                <c:pt idx="11">
                  <c:v>4.4763332619404581</c:v>
                </c:pt>
                <c:pt idx="12">
                  <c:v>-0.69188870896511112</c:v>
                </c:pt>
                <c:pt idx="13">
                  <c:v>-0.83094946192616814</c:v>
                </c:pt>
                <c:pt idx="14">
                  <c:v>1.2856452392460125</c:v>
                </c:pt>
                <c:pt idx="15">
                  <c:v>-17.22027972027972</c:v>
                </c:pt>
                <c:pt idx="16">
                  <c:v>2.7687160184023423</c:v>
                </c:pt>
                <c:pt idx="17">
                  <c:v>3.5072239991176795</c:v>
                </c:pt>
                <c:pt idx="18">
                  <c:v>3.8281481481481481</c:v>
                </c:pt>
                <c:pt idx="19">
                  <c:v>4.18515867334765</c:v>
                </c:pt>
                <c:pt idx="20">
                  <c:v>0.86767895878524948</c:v>
                </c:pt>
                <c:pt idx="21">
                  <c:v>0</c:v>
                </c:pt>
                <c:pt idx="23">
                  <c:v>13.084112149532711</c:v>
                </c:pt>
                <c:pt idx="24">
                  <c:v>-1.3498343889019777</c:v>
                </c:pt>
                <c:pt idx="25">
                  <c:v>0.92691276685075741</c:v>
                </c:pt>
              </c:numCache>
            </c:numRef>
          </c:val>
          <c:extLst>
            <c:ext xmlns:c16="http://schemas.microsoft.com/office/drawing/2014/chart" uri="{C3380CC4-5D6E-409C-BE32-E72D297353CC}">
              <c16:uniqueId val="{00000020-2338-4EBE-950B-4F8843DCB4B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{11D6277C-7D5F-4930-A328-6F1D2E0975A0}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338-4EBE-950B-4F8843DCB4B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{0918A981-4AA8-4C4A-84C3-5A3890C18D68}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338-4EBE-950B-4F8843DCB4B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{16026A43-2219-4EFA-B5E6-210BFA454642}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338-4EBE-950B-4F8843DCB4B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{4A465C33-95CD-4463-A851-D76631F049AC}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338-4EBE-950B-4F8843DCB4B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{DA3ABE7D-3C9F-4532-81DF-66491DBC5056}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338-4EBE-950B-4F8843DCB4B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{CD4816A7-B9DD-41D1-8618-93F0014A7957}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338-4EBE-950B-4F8843DCB4B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{0C1F3676-D651-456D-B044-924C8701C3A3}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338-4EBE-950B-4F8843DCB4B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{EE23E5A2-5FA6-41CB-8644-54AF08E0F301}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338-4EBE-950B-4F8843DCB4B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{B21D19C1-5BDE-4D23-BA6C-EE25FC355E95}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338-4EBE-950B-4F8843DCB4B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{429AFD67-FE87-4CAE-A29B-4143E86178A7}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338-4EBE-950B-4F8843DCB4B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{296822D6-3E0F-402E-AE35-DA19543F5D87}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338-4EBE-950B-4F8843DCB4B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{253A462C-FBAD-49CE-B4D8-EDDBB7D6D399}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338-4EBE-950B-4F8843DCB4B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{F5733915-A809-4EAE-9090-5430E24742A3}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338-4EBE-950B-4F8843DCB4B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{C5B970F9-C9B6-41C5-8151-D925D6A8C994}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338-4EBE-950B-4F8843DCB4B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{A6856433-6C4F-477A-B7BF-B3CF938F4031}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338-4EBE-950B-4F8843DCB4B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{42060000-FD6E-4095-A13F-CA2839446BCF}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338-4EBE-950B-4F8843DCB4B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{0DEC00F0-8449-48E9-A08A-646AA5684882}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338-4EBE-950B-4F8843DCB4B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{34396641-B41E-44FE-8D1B-3EE70F2AE2C1}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338-4EBE-950B-4F8843DCB4B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{407C8BBE-BE26-41C1-8B7C-20DD5FD671B5}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338-4EBE-950B-4F8843DCB4B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{ADC478A8-3177-42C9-97EC-4C5B47B76E7B}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338-4EBE-950B-4F8843DCB4B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{609E9849-DE9F-4341-B5E2-786D81A58D03}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338-4EBE-950B-4F8843DCB4B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{02999DC5-EBFA-43F7-AF00-1986D9787BCC}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338-4EBE-950B-4F8843DCB4B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{D01A777A-989B-4AB9-B9CC-3136E2AEAC93}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338-4EBE-950B-4F8843DCB4B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{05400301-15D2-4864-9C70-807592AAA0D8}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338-4EBE-950B-4F8843DCB4B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{23D9419B-06AA-44D0-87B6-60CE367665B9}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338-4EBE-950B-4F8843DCB4B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{0AFA05A1-3E7C-43F7-934B-3DE59BB73D48}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338-4EBE-950B-4F8843DCB4B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{ED64A36C-1A0C-4A28-9CD8-89E837E96F93}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338-4EBE-950B-4F8843DCB4B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{4F866304-F2D8-42E5-B0B5-C1286B59D7A1}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338-4EBE-950B-4F8843DCB4B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{B1670CC7-69B3-4056-BA37-C6FA5C9C3D32}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338-4EBE-950B-4F8843DCB4B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{17064975-CB84-4F2C-B0DA-341D31F2DEB9}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338-4EBE-950B-4F8843DCB4B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{B68409B4-1341-4CA4-B8D3-CE656073762F}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338-4EBE-950B-4F8843DCB4B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{3091F972-8ED4-4C65-9510-F5C99B782167}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338-4EBE-950B-4F8843DCB4B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338-4EBE-950B-4F8843DCB4B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338-4EBE-950B-4F8843DCB4B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{A5F7FCDF-1555-41CD-BFD5-C01F318D7708}</c15:txfldGUID>
                      <c15:f>Daten_Diagramme!$E$14</c15:f>
                      <c15:dlblFieldTableCache>
                        <c:ptCount val="1"/>
                        <c:pt idx="0">
                          <c:v>-2.9</c:v>
                        </c:pt>
                      </c15:dlblFieldTableCache>
                    </c15:dlblFTEntry>
                  </c15:dlblFieldTable>
                  <c15:showDataLabelsRange val="0"/>
                </c:ext>
                <c:ext xmlns:c16="http://schemas.microsoft.com/office/drawing/2014/chart" uri="{C3380CC4-5D6E-409C-BE32-E72D297353CC}">
                  <c16:uniqueId val="{00000000-A729-47AE-A705-C4E5F6C3E66B}"/>
                </c:ext>
              </c:extLst>
            </c:dLbl>
            <c:dLbl>
              <c:idx val="1"/>
              <c:tx>
                <c:strRef>
                  <c:f>Daten_Diagramme!$E$15</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{D1BE1B1C-C2F5-4DC1-9CEA-D33C0E7DA448}</c15:txfldGUID>
                      <c15:f>Daten_Diagramme!$E$15</c15:f>
                      <c15:dlblFieldTableCache>
                        <c:ptCount val="1"/>
                        <c:pt idx="0">
                          <c:v>-13.2</c:v>
                        </c:pt>
                      </c15:dlblFieldTableCache>
                    </c15:dlblFTEntry>
                  </c15:dlblFieldTable>
                  <c15:showDataLabelsRange val="0"/>
                </c:ext>
                <c:ext xmlns:c16="http://schemas.microsoft.com/office/drawing/2014/chart" uri="{C3380CC4-5D6E-409C-BE32-E72D297353CC}">
                  <c16:uniqueId val="{00000001-A729-47AE-A705-C4E5F6C3E66B}"/>
                </c:ext>
              </c:extLst>
            </c:dLbl>
            <c:dLbl>
              <c:idx val="2"/>
              <c:tx>
                <c:strRef>
                  <c:f>Daten_Diagramme!$E$16</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{5DD0DA45-B7A7-41A3-AB6C-706818309C05}</c15:txfldGUID>
                      <c15:f>Daten_Diagramme!$E$16</c15:f>
                      <c15:dlblFieldTableCache>
                        <c:ptCount val="1"/>
                        <c:pt idx="0">
                          <c:v>-10.2</c:v>
                        </c:pt>
                      </c15:dlblFieldTableCache>
                    </c15:dlblFTEntry>
                  </c15:dlblFieldTable>
                  <c15:showDataLabelsRange val="0"/>
                </c:ext>
                <c:ext xmlns:c16="http://schemas.microsoft.com/office/drawing/2014/chart" uri="{C3380CC4-5D6E-409C-BE32-E72D297353CC}">
                  <c16:uniqueId val="{00000002-A729-47AE-A705-C4E5F6C3E66B}"/>
                </c:ext>
              </c:extLst>
            </c:dLbl>
            <c:dLbl>
              <c:idx val="3"/>
              <c:tx>
                <c:strRef>
                  <c:f>Daten_Diagramme!$E$17</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{A6465AE9-1F3A-4C94-87AA-669A1E7E95A2}</c15:txfldGUID>
                      <c15:f>Daten_Diagramme!$E$17</c15:f>
                      <c15:dlblFieldTableCache>
                        <c:ptCount val="1"/>
                        <c:pt idx="0">
                          <c:v>-10.1</c:v>
                        </c:pt>
                      </c15:dlblFieldTableCache>
                    </c15:dlblFTEntry>
                  </c15:dlblFieldTable>
                  <c15:showDataLabelsRange val="0"/>
                </c:ext>
                <c:ext xmlns:c16="http://schemas.microsoft.com/office/drawing/2014/chart" uri="{C3380CC4-5D6E-409C-BE32-E72D297353CC}">
                  <c16:uniqueId val="{00000003-A729-47AE-A705-C4E5F6C3E66B}"/>
                </c:ext>
              </c:extLst>
            </c:dLbl>
            <c:dLbl>
              <c:idx val="4"/>
              <c:tx>
                <c:strRef>
                  <c:f>Daten_Diagramme!$E$18</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{262D90FC-3F40-4584-AF01-C71C76B50C23}</c15:txfldGUID>
                      <c15:f>Daten_Diagramme!$E$18</c15:f>
                      <c15:dlblFieldTableCache>
                        <c:ptCount val="1"/>
                        <c:pt idx="0">
                          <c:v>-7.9</c:v>
                        </c:pt>
                      </c15:dlblFieldTableCache>
                    </c15:dlblFTEntry>
                  </c15:dlblFieldTable>
                  <c15:showDataLabelsRange val="0"/>
                </c:ext>
                <c:ext xmlns:c16="http://schemas.microsoft.com/office/drawing/2014/chart" uri="{C3380CC4-5D6E-409C-BE32-E72D297353CC}">
                  <c16:uniqueId val="{00000004-A729-47AE-A705-C4E5F6C3E66B}"/>
                </c:ext>
              </c:extLst>
            </c:dLbl>
            <c:dLbl>
              <c:idx val="5"/>
              <c:tx>
                <c:strRef>
                  <c:f>Daten_Diagramme!$E$19</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{7B69F0B4-8E74-4E21-85AD-1DF7E9EE0587}</c15:txfldGUID>
                      <c15:f>Daten_Diagramme!$E$19</c15:f>
                      <c15:dlblFieldTableCache>
                        <c:ptCount val="1"/>
                        <c:pt idx="0">
                          <c:v>-11.2</c:v>
                        </c:pt>
                      </c15:dlblFieldTableCache>
                    </c15:dlblFTEntry>
                  </c15:dlblFieldTable>
                  <c15:showDataLabelsRange val="0"/>
                </c:ext>
                <c:ext xmlns:c16="http://schemas.microsoft.com/office/drawing/2014/chart" uri="{C3380CC4-5D6E-409C-BE32-E72D297353CC}">
                  <c16:uniqueId val="{00000005-A729-47AE-A705-C4E5F6C3E66B}"/>
                </c:ext>
              </c:extLst>
            </c:dLbl>
            <c:dLbl>
              <c:idx val="6"/>
              <c:tx>
                <c:strRef>
                  <c:f>Daten_Diagramme!$E$20</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{4FBC702A-818B-49A3-82ED-6001F71818B9}</c15:txfldGUID>
                      <c15:f>Daten_Diagramme!$E$20</c15:f>
                      <c15:dlblFieldTableCache>
                        <c:ptCount val="1"/>
                        <c:pt idx="0">
                          <c:v>-5.9</c:v>
                        </c:pt>
                      </c15:dlblFieldTableCache>
                    </c15:dlblFTEntry>
                  </c15:dlblFieldTable>
                  <c15:showDataLabelsRange val="0"/>
                </c:ext>
                <c:ext xmlns:c16="http://schemas.microsoft.com/office/drawing/2014/chart" uri="{C3380CC4-5D6E-409C-BE32-E72D297353CC}">
                  <c16:uniqueId val="{00000006-A729-47AE-A705-C4E5F6C3E66B}"/>
                </c:ext>
              </c:extLst>
            </c:dLbl>
            <c:dLbl>
              <c:idx val="7"/>
              <c:tx>
                <c:strRef>
                  <c:f>Daten_Diagramme!$E$21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{DFAF1D80-5E7E-4C02-938B-A3FE269F7472}</c15:txfldGUID>
                      <c15:f>Daten_Diagramme!$E$21</c15:f>
                      <c15:dlblFieldTableCache>
                        <c:ptCount val="1"/>
                        <c:pt idx="0">
                          <c:v>0.0</c:v>
                        </c:pt>
                      </c15:dlblFieldTableCache>
                    </c15:dlblFTEntry>
                  </c15:dlblFieldTable>
                  <c15:showDataLabelsRange val="0"/>
                </c:ext>
                <c:ext xmlns:c16="http://schemas.microsoft.com/office/drawing/2014/chart" uri="{C3380CC4-5D6E-409C-BE32-E72D297353CC}">
                  <c16:uniqueId val="{00000007-A729-47AE-A705-C4E5F6C3E66B}"/>
                </c:ext>
              </c:extLst>
            </c:dLbl>
            <c:dLbl>
              <c:idx val="8"/>
              <c:tx>
                <c:strRef>
                  <c:f>Daten_Diagramme!$E$22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{D7D976F2-76B2-46DB-A52F-EA0644DEDFBE}</c15:txfldGUID>
                      <c15:f>Daten_Diagramme!$E$22</c15:f>
                      <c15:dlblFieldTableCache>
                        <c:ptCount val="1"/>
                        <c:pt idx="0">
                          <c:v>-1.0</c:v>
                        </c:pt>
                      </c15:dlblFieldTableCache>
                    </c15:dlblFTEntry>
                  </c15:dlblFieldTable>
                  <c15:showDataLabelsRange val="0"/>
                </c:ext>
                <c:ext xmlns:c16="http://schemas.microsoft.com/office/drawing/2014/chart" uri="{C3380CC4-5D6E-409C-BE32-E72D297353CC}">
                  <c16:uniqueId val="{00000008-A729-47AE-A705-C4E5F6C3E66B}"/>
                </c:ext>
              </c:extLst>
            </c:dLbl>
            <c:dLbl>
              <c:idx val="9"/>
              <c:tx>
                <c:strRef>
                  <c:f>Daten_Diagramme!$E$23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{61F678E9-20A6-4305-BF87-14DA3D68B92C}</c15:txfldGUID>
                      <c15:f>Daten_Diagramme!$E$23</c15:f>
                      <c15:dlblFieldTableCache>
                        <c:ptCount val="1"/>
                        <c:pt idx="0">
                          <c:v>-3.0</c:v>
                        </c:pt>
                      </c15:dlblFieldTableCache>
                    </c15:dlblFTEntry>
                  </c15:dlblFieldTable>
                  <c15:showDataLabelsRange val="0"/>
                </c:ext>
                <c:ext xmlns:c16="http://schemas.microsoft.com/office/drawing/2014/chart" uri="{C3380CC4-5D6E-409C-BE32-E72D297353CC}">
                  <c16:uniqueId val="{00000009-A729-47AE-A705-C4E5F6C3E66B}"/>
                </c:ext>
              </c:extLst>
            </c:dLbl>
            <c:dLbl>
              <c:idx val="10"/>
              <c:tx>
                <c:strRef>
                  <c:f>Daten_Diagramme!$E$24</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{B0C8E276-391F-430E-BA81-BB62C7E84785}</c15:txfldGUID>
                      <c15:f>Daten_Diagramme!$E$24</c15:f>
                      <c15:dlblFieldTableCache>
                        <c:ptCount val="1"/>
                        <c:pt idx="0">
                          <c:v>-11.8</c:v>
                        </c:pt>
                      </c15:dlblFieldTableCache>
                    </c15:dlblFTEntry>
                  </c15:dlblFieldTable>
                  <c15:showDataLabelsRange val="0"/>
                </c:ext>
                <c:ext xmlns:c16="http://schemas.microsoft.com/office/drawing/2014/chart" uri="{C3380CC4-5D6E-409C-BE32-E72D297353CC}">
                  <c16:uniqueId val="{0000000A-A729-47AE-A705-C4E5F6C3E66B}"/>
                </c:ext>
              </c:extLst>
            </c:dLbl>
            <c:dLbl>
              <c:idx val="11"/>
              <c:tx>
                <c:strRef>
                  <c:f>Daten_Diagramme!$E$25</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{F840B776-91C4-4750-B5A1-BC6508E34D28}</c15:txfldGUID>
                      <c15:f>Daten_Diagramme!$E$25</c15:f>
                      <c15:dlblFieldTableCache>
                        <c:ptCount val="1"/>
                        <c:pt idx="0">
                          <c:v>6.6</c:v>
                        </c:pt>
                      </c15:dlblFieldTableCache>
                    </c15:dlblFTEntry>
                  </c15:dlblFieldTable>
                  <c15:showDataLabelsRange val="0"/>
                </c:ext>
                <c:ext xmlns:c16="http://schemas.microsoft.com/office/drawing/2014/chart" uri="{C3380CC4-5D6E-409C-BE32-E72D297353CC}">
                  <c16:uniqueId val="{0000000B-A729-47AE-A705-C4E5F6C3E66B}"/>
                </c:ext>
              </c:extLst>
            </c:dLbl>
            <c:dLbl>
              <c:idx val="12"/>
              <c:tx>
                <c:strRef>
                  <c:f>Daten_Diagramme!$E$26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{70DE929F-7AC8-4D01-B37A-72979639B5BD}</c15:txfldGUID>
                      <c15:f>Daten_Diagramme!$E$26</c15:f>
                      <c15:dlblFieldTableCache>
                        <c:ptCount val="1"/>
                        <c:pt idx="0">
                          <c:v>-2.2</c:v>
                        </c:pt>
                      </c15:dlblFieldTableCache>
                    </c15:dlblFTEntry>
                  </c15:dlblFieldTable>
                  <c15:showDataLabelsRange val="0"/>
                </c:ext>
                <c:ext xmlns:c16="http://schemas.microsoft.com/office/drawing/2014/chart" uri="{C3380CC4-5D6E-409C-BE32-E72D297353CC}">
                  <c16:uniqueId val="{0000000C-A729-47AE-A705-C4E5F6C3E66B}"/>
                </c:ext>
              </c:extLst>
            </c:dLbl>
            <c:dLbl>
              <c:idx val="13"/>
              <c:tx>
                <c:strRef>
                  <c:f>Daten_Diagramme!$E$27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{7A213DA7-240A-4A47-B1FD-4F73CA6677A6}</c15:txfldGUID>
                      <c15:f>Daten_Diagramme!$E$27</c15:f>
                      <c15:dlblFieldTableCache>
                        <c:ptCount val="1"/>
                        <c:pt idx="0">
                          <c:v>0.1</c:v>
                        </c:pt>
                      </c15:dlblFieldTableCache>
                    </c15:dlblFTEntry>
                  </c15:dlblFieldTable>
                  <c15:showDataLabelsRange val="0"/>
                </c:ext>
                <c:ext xmlns:c16="http://schemas.microsoft.com/office/drawing/2014/chart" uri="{C3380CC4-5D6E-409C-BE32-E72D297353CC}">
                  <c16:uniqueId val="{0000000D-A729-47AE-A705-C4E5F6C3E66B}"/>
                </c:ext>
              </c:extLst>
            </c:dLbl>
            <c:dLbl>
              <c:idx val="14"/>
              <c:tx>
                <c:strRef>
                  <c:f>Daten_Diagramme!$E$28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{5DA89418-2007-4628-BD4E-74C4E0031C48}</c15:txfldGUID>
                      <c15:f>Daten_Diagramme!$E$28</c15:f>
                      <c15:dlblFieldTableCache>
                        <c:ptCount val="1"/>
                        <c:pt idx="0">
                          <c:v>0.9</c:v>
                        </c:pt>
                      </c15:dlblFieldTableCache>
                    </c15:dlblFTEntry>
                  </c15:dlblFieldTable>
                  <c15:showDataLabelsRange val="0"/>
                </c:ext>
                <c:ext xmlns:c16="http://schemas.microsoft.com/office/drawing/2014/chart" uri="{C3380CC4-5D6E-409C-BE32-E72D297353CC}">
                  <c16:uniqueId val="{0000000E-A729-47AE-A705-C4E5F6C3E66B}"/>
                </c:ext>
              </c:extLst>
            </c:dLbl>
            <c:dLbl>
              <c:idx val="15"/>
              <c:tx>
                <c:strRef>
                  <c:f>Daten_Diagramme!$E$29</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{9303A919-2D75-419A-93A4-87DE8DC95C14}</c15:txfldGUID>
                      <c15:f>Daten_Diagramme!$E$29</c15:f>
                      <c15:dlblFieldTableCache>
                        <c:ptCount val="1"/>
                        <c:pt idx="0">
                          <c:v>9.4</c:v>
                        </c:pt>
                      </c15:dlblFieldTableCache>
                    </c15:dlblFTEntry>
                  </c15:dlblFieldTable>
                  <c15:showDataLabelsRange val="0"/>
                </c:ext>
                <c:ext xmlns:c16="http://schemas.microsoft.com/office/drawing/2014/chart" uri="{C3380CC4-5D6E-409C-BE32-E72D297353CC}">
                  <c16:uniqueId val="{0000000F-A729-47AE-A705-C4E5F6C3E66B}"/>
                </c:ext>
              </c:extLst>
            </c:dLbl>
            <c:dLbl>
              <c:idx val="16"/>
              <c:tx>
                <c:strRef>
                  <c:f>Daten_Diagramme!$E$30</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{6AFECCFC-C35F-4F20-90B8-CB99FBC5318E}</c15:txfldGUID>
                      <c15:f>Daten_Diagramme!$E$30</c15:f>
                      <c15:dlblFieldTableCache>
                        <c:ptCount val="1"/>
                        <c:pt idx="0">
                          <c:v>14.9</c:v>
                        </c:pt>
                      </c15:dlblFieldTableCache>
                    </c15:dlblFTEntry>
                  </c15:dlblFieldTable>
                  <c15:showDataLabelsRange val="0"/>
                </c:ext>
                <c:ext xmlns:c16="http://schemas.microsoft.com/office/drawing/2014/chart" uri="{C3380CC4-5D6E-409C-BE32-E72D297353CC}">
                  <c16:uniqueId val="{00000010-A729-47AE-A705-C4E5F6C3E66B}"/>
                </c:ext>
              </c:extLst>
            </c:dLbl>
            <c:dLbl>
              <c:idx val="17"/>
              <c:tx>
                <c:strRef>
                  <c:f>Daten_Diagramme!$E$31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{2FC0EC01-06B6-4279-8425-11C663E9FA2A}</c15:txfldGUID>
                      <c15:f>Daten_Diagramme!$E$31</c15:f>
                      <c15:dlblFieldTableCache>
                        <c:ptCount val="1"/>
                        <c:pt idx="0">
                          <c:v>0.1</c:v>
                        </c:pt>
                      </c15:dlblFieldTableCache>
                    </c15:dlblFTEntry>
                  </c15:dlblFieldTable>
                  <c15:showDataLabelsRange val="0"/>
                </c:ext>
                <c:ext xmlns:c16="http://schemas.microsoft.com/office/drawing/2014/chart" uri="{C3380CC4-5D6E-409C-BE32-E72D297353CC}">
                  <c16:uniqueId val="{00000011-A729-47AE-A705-C4E5F6C3E66B}"/>
                </c:ext>
              </c:extLst>
            </c:dLbl>
            <c:dLbl>
              <c:idx val="18"/>
              <c:tx>
                <c:strRef>
                  <c:f>Daten_Diagramme!$E$32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{C4EE376A-9B1A-4121-BC4B-E7EFD7699EAA}</c15:txfldGUID>
                      <c15:f>Daten_Diagramme!$E$32</c15:f>
                      <c15:dlblFieldTableCache>
                        <c:ptCount val="1"/>
                        <c:pt idx="0">
                          <c:v>-1.8</c:v>
                        </c:pt>
                      </c15:dlblFieldTableCache>
                    </c15:dlblFTEntry>
                  </c15:dlblFieldTable>
                  <c15:showDataLabelsRange val="0"/>
                </c:ext>
                <c:ext xmlns:c16="http://schemas.microsoft.com/office/drawing/2014/chart" uri="{C3380CC4-5D6E-409C-BE32-E72D297353CC}">
                  <c16:uniqueId val="{00000012-A729-47AE-A705-C4E5F6C3E66B}"/>
                </c:ext>
              </c:extLst>
            </c:dLbl>
            <c:dLbl>
              <c:idx val="19"/>
              <c:tx>
                <c:strRef>
                  <c:f>Daten_Diagramme!$E$33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{1711D1C3-04FB-4314-9BE8-73DAB42CE3C1}</c15:txfldGUID>
                      <c15:f>Daten_Diagramme!$E$33</c15:f>
                      <c15:dlblFieldTableCache>
                        <c:ptCount val="1"/>
                        <c:pt idx="0">
                          <c:v>-2.6</c:v>
                        </c:pt>
                      </c15:dlblFieldTableCache>
                    </c15:dlblFTEntry>
                  </c15:dlblFieldTable>
                  <c15:showDataLabelsRange val="0"/>
                </c:ext>
                <c:ext xmlns:c16="http://schemas.microsoft.com/office/drawing/2014/chart" uri="{C3380CC4-5D6E-409C-BE32-E72D297353CC}">
                  <c16:uniqueId val="{00000013-A729-47AE-A705-C4E5F6C3E66B}"/>
                </c:ext>
              </c:extLst>
            </c:dLbl>
            <c:dLbl>
              <c:idx val="20"/>
              <c:tx>
                <c:strRef>
                  <c:f>Daten_Diagramme!$E$34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{501F27A7-6DA3-46BB-B563-4CCC1F1D048B}</c15:txfldGUID>
                      <c15:f>Daten_Diagramme!$E$34</c15:f>
                      <c15:dlblFieldTableCache>
                        <c:ptCount val="1"/>
                        <c:pt idx="0">
                          <c:v>-4.1</c:v>
                        </c:pt>
                      </c15:dlblFieldTableCache>
                    </c15:dlblFTEntry>
                  </c15:dlblFieldTable>
                  <c15:showDataLabelsRange val="0"/>
                </c:ext>
                <c:ext xmlns:c16="http://schemas.microsoft.com/office/drawing/2014/chart" uri="{C3380CC4-5D6E-409C-BE32-E72D297353CC}">
                  <c16:uniqueId val="{00000014-A729-47AE-A705-C4E5F6C3E66B}"/>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{EBAA7D81-5B9F-4E54-906E-8375BF8A918B}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729-47AE-A705-C4E5F6C3E66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{5AE2814E-89F3-45CF-84F9-F380AF9F9EF2}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729-47AE-A705-C4E5F6C3E66B}"/>
                </c:ext>
              </c:extLst>
            </c:dLbl>
            <c:dLbl>
              <c:idx val="23"/>
              <c:tx>
                <c:strRef>
                  <c:f>Daten_Diagramme!$E$37</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{346E0076-E0E8-4BE1-9AB2-5B01FDF00A79}</c15:txfldGUID>
                      <c15:f>Daten_Diagramme!$E$37</c15:f>
                      <c15:dlblFieldTableCache>
                        <c:ptCount val="1"/>
                        <c:pt idx="0">
                          <c:v>-13.2</c:v>
                        </c:pt>
                      </c15:dlblFieldTableCache>
                    </c15:dlblFTEntry>
                  </c15:dlblFieldTable>
                  <c15:showDataLabelsRange val="0"/>
                </c:ext>
                <c:ext xmlns:c16="http://schemas.microsoft.com/office/drawing/2014/chart" uri="{C3380CC4-5D6E-409C-BE32-E72D297353CC}">
                  <c16:uniqueId val="{00000017-A729-47AE-A705-C4E5F6C3E66B}"/>
                </c:ext>
              </c:extLst>
            </c:dLbl>
            <c:dLbl>
              <c:idx val="24"/>
              <c:tx>
                <c:strRef>
                  <c:f>Daten_Diagramme!$E$38</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{73FD924C-9758-4D0F-A911-036DAEBC7DF4}</c15:txfldGUID>
                      <c15:f>Daten_Diagramme!$E$38</c15:f>
                      <c15:dlblFieldTableCache>
                        <c:ptCount val="1"/>
                        <c:pt idx="0">
                          <c:v>-7.4</c:v>
                        </c:pt>
                      </c15:dlblFieldTableCache>
                    </c15:dlblFTEntry>
                  </c15:dlblFieldTable>
                  <c15:showDataLabelsRange val="0"/>
                </c:ext>
                <c:ext xmlns:c16="http://schemas.microsoft.com/office/drawing/2014/chart" uri="{C3380CC4-5D6E-409C-BE32-E72D297353CC}">
                  <c16:uniqueId val="{00000018-A729-47AE-A705-C4E5F6C3E66B}"/>
                </c:ext>
              </c:extLst>
            </c:dLbl>
            <c:dLbl>
              <c:idx val="25"/>
              <c:tx>
                <c:strRef>
                  <c:f>Daten_Diagramme!$E$39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{6C4DE6B3-F7A4-42EB-922B-DF892A397450}</c15:txfldGUID>
                      <c15:f>Daten_Diagramme!$E$39</c15:f>
                      <c15:dlblFieldTableCache>
                        <c:ptCount val="1"/>
                        <c:pt idx="0">
                          <c:v>-2.2</c:v>
                        </c:pt>
                      </c15:dlblFieldTableCache>
                    </c15:dlblFTEntry>
                  </c15:dlblFieldTable>
                  <c15:showDataLabelsRange val="0"/>
                </c:ext>
                <c:ext xmlns:c16="http://schemas.microsoft.com/office/drawing/2014/chart" uri="{C3380CC4-5D6E-409C-BE32-E72D297353CC}">
                  <c16:uniqueId val="{00000019-A729-47AE-A705-C4E5F6C3E66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{DD8B016D-045F-4681-9E61-890C3FCBDD80}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729-47AE-A705-C4E5F6C3E66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{C593ECA8-3572-4BC4-ADB6-E3FAE2C8DB2D}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729-47AE-A705-C4E5F6C3E66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{57D9156D-D6C0-4859-89A3-52DE869233E3}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729-47AE-A705-C4E5F6C3E66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{B86C222B-3414-477D-8C49-63A4FC46D326}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729-47AE-A705-C4E5F6C3E66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{F5E3B166-49AC-47BB-A5D7-C19EB64E468D}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729-47AE-A705-C4E5F6C3E66B}"/>
                </c:ext>
              </c:extLst>
            </c:dLbl>
            <c:dLbl>
              <c:idx val="31"/>
              <c:tx>
                <c:strRef>
                  <c:f>Daten_Diagramme!$E$45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{DA1EA868-EBD5-4683-B436-99792F4F0948}</c15:txfldGUID>
                      <c15:f>Daten_Diagramme!$E$45</c15:f>
                      <c15:dlblFieldTableCache>
                        <c:ptCount val="1"/>
                        <c:pt idx="0">
                          <c:v>-2.2</c:v>
                        </c:pt>
                      </c15:dlblFieldTableCache>
                    </c15:dlblFTEntry>
                  </c15:dlblFieldTable>
                  <c15:showDataLabelsRange val="0"/>
                </c:ext>
                <c:ext xmlns:c16="http://schemas.microsoft.com/office/drawing/2014/chart" uri="{C3380CC4-5D6E-409C-BE32-E72D297353CC}">
                  <c16:uniqueId val="{0000001F-A729-47AE-A705-C4E5F6C3E66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-2.9301445285615966</c:v>
                </c:pt>
                <c:pt idx="1">
                  <c:v>-13.157894736842104</c:v>
                </c:pt>
                <c:pt idx="2">
                  <c:v>-10.218978102189782</c:v>
                </c:pt>
                <c:pt idx="3">
                  <c:v>-10.066154121222958</c:v>
                </c:pt>
                <c:pt idx="4">
                  <c:v>-7.9223928860145509</c:v>
                </c:pt>
                <c:pt idx="5">
                  <c:v>-11.233649653757373</c:v>
                </c:pt>
                <c:pt idx="6">
                  <c:v>-5.908096280087527</c:v>
                </c:pt>
                <c:pt idx="7">
                  <c:v>0</c:v>
                </c:pt>
                <c:pt idx="8">
                  <c:v>-1.0285589232957655</c:v>
                </c:pt>
                <c:pt idx="9">
                  <c:v>-2.9676558852950983</c:v>
                </c:pt>
                <c:pt idx="10">
                  <c:v>-11.821735731039874</c:v>
                </c:pt>
                <c:pt idx="11">
                  <c:v>6.5723793677204663</c:v>
                </c:pt>
                <c:pt idx="12">
                  <c:v>-2.150537634408602</c:v>
                </c:pt>
                <c:pt idx="13">
                  <c:v>5.5514433752775719E-2</c:v>
                </c:pt>
                <c:pt idx="14">
                  <c:v>0.87386018237082064</c:v>
                </c:pt>
                <c:pt idx="15">
                  <c:v>9.3922651933701662</c:v>
                </c:pt>
                <c:pt idx="16">
                  <c:v>14.858490566037736</c:v>
                </c:pt>
                <c:pt idx="17">
                  <c:v>5.3937432578209279E-2</c:v>
                </c:pt>
                <c:pt idx="18">
                  <c:v>-1.7710309930423782</c:v>
                </c:pt>
                <c:pt idx="19">
                  <c:v>-2.5688073394495414</c:v>
                </c:pt>
                <c:pt idx="20">
                  <c:v>-4.0548970679975049</c:v>
                </c:pt>
                <c:pt idx="21">
                  <c:v>0</c:v>
                </c:pt>
                <c:pt idx="23">
                  <c:v>-13.157894736842104</c:v>
                </c:pt>
                <c:pt idx="24">
                  <c:v>-7.4451612903225808</c:v>
                </c:pt>
                <c:pt idx="25">
                  <c:v>-2.2107253009650782</c:v>
                </c:pt>
              </c:numCache>
            </c:numRef>
          </c:val>
          <c:extLst>
            <c:ext xmlns:c16="http://schemas.microsoft.com/office/drawing/2014/chart" uri="{C3380CC4-5D6E-409C-BE32-E72D297353CC}">
              <c16:uniqueId val="{00000020-A729-47AE-A705-C4E5F6C3E66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{16EC680F-DB9D-4BAE-8A45-575FB3072B9F}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729-47AE-A705-C4E5F6C3E66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{8CDD9A28-C6AE-418A-8CCD-E1F4AC71D456}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729-47AE-A705-C4E5F6C3E66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{F2A6A3BA-92AB-4461-8E01-07329A18D20D}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729-47AE-A705-C4E5F6C3E66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{13937599-C6AF-4561-8E11-7219A15A29C7}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729-47AE-A705-C4E5F6C3E66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{AC96E57E-F4A6-4635-AE66-C243A82581A3}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729-47AE-A705-C4E5F6C3E66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{998967B9-0053-4929-88F4-665E6D90916E}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729-47AE-A705-C4E5F6C3E66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{0EB578A3-6D28-4153-AC32-766CDEBC6A91}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729-47AE-A705-C4E5F6C3E66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{00060EAC-B720-4696-94EF-AACAA59195A6}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729-47AE-A705-C4E5F6C3E66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{251A3DED-17E9-4B90-9370-5558F0728BF6}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729-47AE-A705-C4E5F6C3E66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{67795F08-1297-491C-AA45-2E7F38B43E22}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729-47AE-A705-C4E5F6C3E66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{F934A72F-05EB-4970-841F-7247780C47D8}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729-47AE-A705-C4E5F6C3E66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{B7184DB8-344D-4254-84F0-39252152DCCE}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729-47AE-A705-C4E5F6C3E66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{EB986B12-A64E-48EA-A65A-5B1B66DDCB56}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729-47AE-A705-C4E5F6C3E66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{AC40230B-7539-4C70-88A0-DA4D5307BEC3}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729-47AE-A705-C4E5F6C3E66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{22CF1C2A-BDE0-4990-B986-B6C79BE65B43}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729-47AE-A705-C4E5F6C3E66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{AEDA018E-E851-4A41-80D6-1199E589374B}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729-47AE-A705-C4E5F6C3E66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{B8191E27-F03E-4924-BA92-5E9EEEDDAED5}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729-47AE-A705-C4E5F6C3E66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{5FF86824-0D5F-4F18-A586-BEFCEE5597F1}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729-47AE-A705-C4E5F6C3E66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{4A1D334A-05DC-4CFD-A7A3-529768FE4E81}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729-47AE-A705-C4E5F6C3E66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{802525CD-98CA-41C5-8600-B79E8D099E8D}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729-47AE-A705-C4E5F6C3E66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{4DCEBF16-DF54-4C9D-B0BB-3075020E0A43}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729-47AE-A705-C4E5F6C3E66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{49CE8937-F5D1-42AD-8EAB-77967FCE616B}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729-47AE-A705-C4E5F6C3E66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{30097FE2-B7FE-4DCE-81AE-1107993BF4BF}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729-47AE-A705-C4E5F6C3E66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{2755EB41-8D98-44BC-8FEE-04388E9880F9}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729-47AE-A705-C4E5F6C3E66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{6FADDB20-43EF-4624-AC8C-058456220778}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729-47AE-A705-C4E5F6C3E66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{F4D930B2-23A2-45FE-8D03-AE509CBF4FCC}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729-47AE-A705-C4E5F6C3E66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{66D1CDF8-D89F-46A8-8FC8-D0582123A7E5}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729-47AE-A705-C4E5F6C3E66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{4C4AC8FA-1C92-48E3-AF0C-E6F22762AD8F}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729-47AE-A705-C4E5F6C3E66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{26085FB7-5E12-4C5A-9428-997D09A738FF}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729-47AE-A705-C4E5F6C3E66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{C73A5E98-4534-43C9-A1C2-3480B06C7E06}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729-47AE-A705-C4E5F6C3E66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{F01B320C-AB3B-4B7E-81DF-76B71F2FD57B}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729-47AE-A705-C4E5F6C3E66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{C7CD6E1E-09E2-4F01-BB5A-07F61753CC3C}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729-47AE-A705-C4E5F6C3E66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729-47AE-A705-C4E5F6C3E66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729-47AE-A705-C4E5F6C3E66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{C86D5379-7D53-4B2E-ADA4-27E43137B80C}</c15:txfldGUID>
                      <c15:f>Diagramm!$I$46</c15:f>
                      <c15:dlblFieldTableCache>
                        <c:ptCount val="1"/>
                      </c15:dlblFieldTableCache>
                    </c15:dlblFTEntry>
                  </c15:dlblFieldTable>
                  <c15:showDataLabelsRange val="0"/>
                </c:ext>
                <c:ext xmlns:c16="http://schemas.microsoft.com/office/drawing/2014/chart" uri="{C3380CC4-5D6E-409C-BE32-E72D297353CC}">
                  <c16:uniqueId val="{00000000-FE51-4C9A-9B70-E370C9769CF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{072D1125-9392-4A3F-9431-BBF5343EBA2D}</c15:txfldGUID>
                      <c15:f>Diagramm!$I$47</c15:f>
                      <c15:dlblFieldTableCache>
                        <c:ptCount val="1"/>
                      </c15:dlblFieldTableCache>
                    </c15:dlblFTEntry>
                  </c15:dlblFieldTable>
                  <c15:showDataLabelsRange val="0"/>
                </c:ext>
                <c:ext xmlns:c16="http://schemas.microsoft.com/office/drawing/2014/chart" uri="{C3380CC4-5D6E-409C-BE32-E72D297353CC}">
                  <c16:uniqueId val="{00000001-FE51-4C9A-9B70-E370C9769CF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{A4B5D8B3-B6BA-4490-BFFE-1E7FDF25B340}</c15:txfldGUID>
                      <c15:f>Diagramm!$I$48</c15:f>
                      <c15:dlblFieldTableCache>
                        <c:ptCount val="1"/>
                      </c15:dlblFieldTableCache>
                    </c15:dlblFTEntry>
                  </c15:dlblFieldTable>
                  <c15:showDataLabelsRange val="0"/>
                </c:ext>
                <c:ext xmlns:c16="http://schemas.microsoft.com/office/drawing/2014/chart" uri="{C3380CC4-5D6E-409C-BE32-E72D297353CC}">
                  <c16:uniqueId val="{00000002-FE51-4C9A-9B70-E370C9769CF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{4659730D-13A8-404F-9E05-B09574CB76C5}</c15:txfldGUID>
                      <c15:f>Diagramm!$I$49</c15:f>
                      <c15:dlblFieldTableCache>
                        <c:ptCount val="1"/>
                      </c15:dlblFieldTableCache>
                    </c15:dlblFTEntry>
                  </c15:dlblFieldTable>
                  <c15:showDataLabelsRange val="0"/>
                </c:ext>
                <c:ext xmlns:c16="http://schemas.microsoft.com/office/drawing/2014/chart" uri="{C3380CC4-5D6E-409C-BE32-E72D297353CC}">
                  <c16:uniqueId val="{00000003-FE51-4C9A-9B70-E370C9769CF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{D89BC6BD-7AA0-4762-BC8C-BC38D181A38E}</c15:txfldGUID>
                      <c15:f>Diagramm!$I$50</c15:f>
                      <c15:dlblFieldTableCache>
                        <c:ptCount val="1"/>
                      </c15:dlblFieldTableCache>
                    </c15:dlblFTEntry>
                  </c15:dlblFieldTable>
                  <c15:showDataLabelsRange val="0"/>
                </c:ext>
                <c:ext xmlns:c16="http://schemas.microsoft.com/office/drawing/2014/chart" uri="{C3380CC4-5D6E-409C-BE32-E72D297353CC}">
                  <c16:uniqueId val="{00000004-FE51-4C9A-9B70-E370C9769CF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{60E5A7D2-3EC2-49A8-AF4C-F7EEA69BF1EC}</c15:txfldGUID>
                      <c15:f>Diagramm!$I$51</c15:f>
                      <c15:dlblFieldTableCache>
                        <c:ptCount val="1"/>
                      </c15:dlblFieldTableCache>
                    </c15:dlblFTEntry>
                  </c15:dlblFieldTable>
                  <c15:showDataLabelsRange val="0"/>
                </c:ext>
                <c:ext xmlns:c16="http://schemas.microsoft.com/office/drawing/2014/chart" uri="{C3380CC4-5D6E-409C-BE32-E72D297353CC}">
                  <c16:uniqueId val="{00000005-FE51-4C9A-9B70-E370C9769CF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{235DAD88-C0A9-4715-9502-0E6F0A9CCA89}</c15:txfldGUID>
                      <c15:f>Diagramm!$I$52</c15:f>
                      <c15:dlblFieldTableCache>
                        <c:ptCount val="1"/>
                      </c15:dlblFieldTableCache>
                    </c15:dlblFTEntry>
                  </c15:dlblFieldTable>
                  <c15:showDataLabelsRange val="0"/>
                </c:ext>
                <c:ext xmlns:c16="http://schemas.microsoft.com/office/drawing/2014/chart" uri="{C3380CC4-5D6E-409C-BE32-E72D297353CC}">
                  <c16:uniqueId val="{00000006-FE51-4C9A-9B70-E370C9769CF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{02F469CE-92F3-4A92-9FED-D5D7DCA95BD5}</c15:txfldGUID>
                      <c15:f>Diagramm!$I$53</c15:f>
                      <c15:dlblFieldTableCache>
                        <c:ptCount val="1"/>
                      </c15:dlblFieldTableCache>
                    </c15:dlblFTEntry>
                  </c15:dlblFieldTable>
                  <c15:showDataLabelsRange val="0"/>
                </c:ext>
                <c:ext xmlns:c16="http://schemas.microsoft.com/office/drawing/2014/chart" uri="{C3380CC4-5D6E-409C-BE32-E72D297353CC}">
                  <c16:uniqueId val="{00000007-FE51-4C9A-9B70-E370C9769CF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{A955E082-193D-4CB6-BC5C-C887F55C6836}</c15:txfldGUID>
                      <c15:f>Diagramm!$I$54</c15:f>
                      <c15:dlblFieldTableCache>
                        <c:ptCount val="1"/>
                      </c15:dlblFieldTableCache>
                    </c15:dlblFTEntry>
                  </c15:dlblFieldTable>
                  <c15:showDataLabelsRange val="0"/>
                </c:ext>
                <c:ext xmlns:c16="http://schemas.microsoft.com/office/drawing/2014/chart" uri="{C3380CC4-5D6E-409C-BE32-E72D297353CC}">
                  <c16:uniqueId val="{00000008-FE51-4C9A-9B70-E370C9769CF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{D13DED91-1DD8-4E29-83EF-937E66072696}</c15:txfldGUID>
                      <c15:f>Diagramm!$I$55</c15:f>
                      <c15:dlblFieldTableCache>
                        <c:ptCount val="1"/>
                      </c15:dlblFieldTableCache>
                    </c15:dlblFTEntry>
                  </c15:dlblFieldTable>
                  <c15:showDataLabelsRange val="0"/>
                </c:ext>
                <c:ext xmlns:c16="http://schemas.microsoft.com/office/drawing/2014/chart" uri="{C3380CC4-5D6E-409C-BE32-E72D297353CC}">
                  <c16:uniqueId val="{00000009-FE51-4C9A-9B70-E370C9769CF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{FF517976-84D8-4BD6-9872-934076B27913}</c15:txfldGUID>
                      <c15:f>Diagramm!$I$56</c15:f>
                      <c15:dlblFieldTableCache>
                        <c:ptCount val="1"/>
                      </c15:dlblFieldTableCache>
                    </c15:dlblFTEntry>
                  </c15:dlblFieldTable>
                  <c15:showDataLabelsRange val="0"/>
                </c:ext>
                <c:ext xmlns:c16="http://schemas.microsoft.com/office/drawing/2014/chart" uri="{C3380CC4-5D6E-409C-BE32-E72D297353CC}">
                  <c16:uniqueId val="{0000000A-FE51-4C9A-9B70-E370C9769CF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{597D74E2-C822-4F55-967B-C393332F4FCB}</c15:txfldGUID>
                      <c15:f>Diagramm!$I$57</c15:f>
                      <c15:dlblFieldTableCache>
                        <c:ptCount val="1"/>
                      </c15:dlblFieldTableCache>
                    </c15:dlblFTEntry>
                  </c15:dlblFieldTable>
                  <c15:showDataLabelsRange val="0"/>
                </c:ext>
                <c:ext xmlns:c16="http://schemas.microsoft.com/office/drawing/2014/chart" uri="{C3380CC4-5D6E-409C-BE32-E72D297353CC}">
                  <c16:uniqueId val="{0000000B-FE51-4C9A-9B70-E370C9769CF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{83E6D777-AEBD-4BF8-BA77-C446FE00C1E1}</c15:txfldGUID>
                      <c15:f>Diagramm!$I$58</c15:f>
                      <c15:dlblFieldTableCache>
                        <c:ptCount val="1"/>
                      </c15:dlblFieldTableCache>
                    </c15:dlblFTEntry>
                  </c15:dlblFieldTable>
                  <c15:showDataLabelsRange val="0"/>
                </c:ext>
                <c:ext xmlns:c16="http://schemas.microsoft.com/office/drawing/2014/chart" uri="{C3380CC4-5D6E-409C-BE32-E72D297353CC}">
                  <c16:uniqueId val="{0000000C-FE51-4C9A-9B70-E370C9769CF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{E91E88D6-FAF0-4ECA-A89E-00C3DADF97F8}</c15:txfldGUID>
                      <c15:f>Diagramm!$I$59</c15:f>
                      <c15:dlblFieldTableCache>
                        <c:ptCount val="1"/>
                      </c15:dlblFieldTableCache>
                    </c15:dlblFTEntry>
                  </c15:dlblFieldTable>
                  <c15:showDataLabelsRange val="0"/>
                </c:ext>
                <c:ext xmlns:c16="http://schemas.microsoft.com/office/drawing/2014/chart" uri="{C3380CC4-5D6E-409C-BE32-E72D297353CC}">
                  <c16:uniqueId val="{0000000D-FE51-4C9A-9B70-E370C9769CF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{071A4B1D-E64B-4B2A-A58E-A58E9FA1EF7D}</c15:txfldGUID>
                      <c15:f>Diagramm!$I$60</c15:f>
                      <c15:dlblFieldTableCache>
                        <c:ptCount val="1"/>
                      </c15:dlblFieldTableCache>
                    </c15:dlblFTEntry>
                  </c15:dlblFieldTable>
                  <c15:showDataLabelsRange val="0"/>
                </c:ext>
                <c:ext xmlns:c16="http://schemas.microsoft.com/office/drawing/2014/chart" uri="{C3380CC4-5D6E-409C-BE32-E72D297353CC}">
                  <c16:uniqueId val="{0000000E-FE51-4C9A-9B70-E370C9769CF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{E55F9A16-6CA7-4E64-8DAD-769BDD38A519}</c15:txfldGUID>
                      <c15:f>Diagramm!$I$61</c15:f>
                      <c15:dlblFieldTableCache>
                        <c:ptCount val="1"/>
                      </c15:dlblFieldTableCache>
                    </c15:dlblFTEntry>
                  </c15:dlblFieldTable>
                  <c15:showDataLabelsRange val="0"/>
                </c:ext>
                <c:ext xmlns:c16="http://schemas.microsoft.com/office/drawing/2014/chart" uri="{C3380CC4-5D6E-409C-BE32-E72D297353CC}">
                  <c16:uniqueId val="{0000000F-FE51-4C9A-9B70-E370C9769CF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{5C1CBDDB-37F5-4F86-8F31-C09C5AC709C6}</c15:txfldGUID>
                      <c15:f>Diagramm!$I$62</c15:f>
                      <c15:dlblFieldTableCache>
                        <c:ptCount val="1"/>
                      </c15:dlblFieldTableCache>
                    </c15:dlblFTEntry>
                  </c15:dlblFieldTable>
                  <c15:showDataLabelsRange val="0"/>
                </c:ext>
                <c:ext xmlns:c16="http://schemas.microsoft.com/office/drawing/2014/chart" uri="{C3380CC4-5D6E-409C-BE32-E72D297353CC}">
                  <c16:uniqueId val="{00000010-FE51-4C9A-9B70-E370C9769CF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{B6ECD307-A37D-478F-9A73-DCC6137F6B99}</c15:txfldGUID>
                      <c15:f>Diagramm!$I$63</c15:f>
                      <c15:dlblFieldTableCache>
                        <c:ptCount val="1"/>
                      </c15:dlblFieldTableCache>
                    </c15:dlblFTEntry>
                  </c15:dlblFieldTable>
                  <c15:showDataLabelsRange val="0"/>
                </c:ext>
                <c:ext xmlns:c16="http://schemas.microsoft.com/office/drawing/2014/chart" uri="{C3380CC4-5D6E-409C-BE32-E72D297353CC}">
                  <c16:uniqueId val="{00000011-FE51-4C9A-9B70-E370C9769CF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{FAE302ED-70A5-43BA-8AA9-FAB0F7AA5285}</c15:txfldGUID>
                      <c15:f>Diagramm!$I$64</c15:f>
                      <c15:dlblFieldTableCache>
                        <c:ptCount val="1"/>
                      </c15:dlblFieldTableCache>
                    </c15:dlblFTEntry>
                  </c15:dlblFieldTable>
                  <c15:showDataLabelsRange val="0"/>
                </c:ext>
                <c:ext xmlns:c16="http://schemas.microsoft.com/office/drawing/2014/chart" uri="{C3380CC4-5D6E-409C-BE32-E72D297353CC}">
                  <c16:uniqueId val="{00000012-FE51-4C9A-9B70-E370C9769CF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{4A2D18FA-0385-42B3-8C5D-CC8DC88F780E}</c15:txfldGUID>
                      <c15:f>Diagramm!$I$65</c15:f>
                      <c15:dlblFieldTableCache>
                        <c:ptCount val="1"/>
                      </c15:dlblFieldTableCache>
                    </c15:dlblFTEntry>
                  </c15:dlblFieldTable>
                  <c15:showDataLabelsRange val="0"/>
                </c:ext>
                <c:ext xmlns:c16="http://schemas.microsoft.com/office/drawing/2014/chart" uri="{C3380CC4-5D6E-409C-BE32-E72D297353CC}">
                  <c16:uniqueId val="{00000013-FE51-4C9A-9B70-E370C9769CF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{6681EE58-E590-4165-9E4A-AD35C7E4CA28}</c15:txfldGUID>
                      <c15:f>Diagramm!$I$66</c15:f>
                      <c15:dlblFieldTableCache>
                        <c:ptCount val="1"/>
                      </c15:dlblFieldTableCache>
                    </c15:dlblFTEntry>
                  </c15:dlblFieldTable>
                  <c15:showDataLabelsRange val="0"/>
                </c:ext>
                <c:ext xmlns:c16="http://schemas.microsoft.com/office/drawing/2014/chart" uri="{C3380CC4-5D6E-409C-BE32-E72D297353CC}">
                  <c16:uniqueId val="{00000014-FE51-4C9A-9B70-E370C9769CF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{11ECA87A-A50F-436F-A7E6-076F5B1E591A}</c15:txfldGUID>
                      <c15:f>Diagramm!$I$67</c15:f>
                      <c15:dlblFieldTableCache>
                        <c:ptCount val="1"/>
                      </c15:dlblFieldTableCache>
                    </c15:dlblFTEntry>
                  </c15:dlblFieldTable>
                  <c15:showDataLabelsRange val="0"/>
                </c:ext>
                <c:ext xmlns:c16="http://schemas.microsoft.com/office/drawing/2014/chart" uri="{C3380CC4-5D6E-409C-BE32-E72D297353CC}">
                  <c16:uniqueId val="{00000015-FE51-4C9A-9B70-E370C9769CF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E51-4C9A-9B70-E370C9769CF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{D7EFEBDC-A8E5-4A46-AC6D-7872D3B42FE5}</c15:txfldGUID>
                      <c15:f>Diagramm!$K$46</c15:f>
                      <c15:dlblFieldTableCache>
                        <c:ptCount val="1"/>
                      </c15:dlblFieldTableCache>
                    </c15:dlblFTEntry>
                  </c15:dlblFieldTable>
                  <c15:showDataLabelsRange val="0"/>
                </c:ext>
                <c:ext xmlns:c16="http://schemas.microsoft.com/office/drawing/2014/chart" uri="{C3380CC4-5D6E-409C-BE32-E72D297353CC}">
                  <c16:uniqueId val="{00000017-FE51-4C9A-9B70-E370C9769CF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{E5AFD091-5EDD-484F-AD78-8B0A7A3928C3}</c15:txfldGUID>
                      <c15:f>Diagramm!$K$47</c15:f>
                      <c15:dlblFieldTableCache>
                        <c:ptCount val="1"/>
                      </c15:dlblFieldTableCache>
                    </c15:dlblFTEntry>
                  </c15:dlblFieldTable>
                  <c15:showDataLabelsRange val="0"/>
                </c:ext>
                <c:ext xmlns:c16="http://schemas.microsoft.com/office/drawing/2014/chart" uri="{C3380CC4-5D6E-409C-BE32-E72D297353CC}">
                  <c16:uniqueId val="{00000018-FE51-4C9A-9B70-E370C9769CF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{45AED8C6-C800-4884-957B-B08A0C2F21BA}</c15:txfldGUID>
                      <c15:f>Diagramm!$K$48</c15:f>
                      <c15:dlblFieldTableCache>
                        <c:ptCount val="1"/>
                      </c15:dlblFieldTableCache>
                    </c15:dlblFTEntry>
                  </c15:dlblFieldTable>
                  <c15:showDataLabelsRange val="0"/>
                </c:ext>
                <c:ext xmlns:c16="http://schemas.microsoft.com/office/drawing/2014/chart" uri="{C3380CC4-5D6E-409C-BE32-E72D297353CC}">
                  <c16:uniqueId val="{00000019-FE51-4C9A-9B70-E370C9769CF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{EAC87FB2-0E59-4D7C-B846-90AB13FA28BE}</c15:txfldGUID>
                      <c15:f>Diagramm!$K$49</c15:f>
                      <c15:dlblFieldTableCache>
                        <c:ptCount val="1"/>
                      </c15:dlblFieldTableCache>
                    </c15:dlblFTEntry>
                  </c15:dlblFieldTable>
                  <c15:showDataLabelsRange val="0"/>
                </c:ext>
                <c:ext xmlns:c16="http://schemas.microsoft.com/office/drawing/2014/chart" uri="{C3380CC4-5D6E-409C-BE32-E72D297353CC}">
                  <c16:uniqueId val="{0000001A-FE51-4C9A-9B70-E370C9769CF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{41DDE5B1-F66F-4A76-AF7F-049481E1A71B}</c15:txfldGUID>
                      <c15:f>Diagramm!$K$50</c15:f>
                      <c15:dlblFieldTableCache>
                        <c:ptCount val="1"/>
                      </c15:dlblFieldTableCache>
                    </c15:dlblFTEntry>
                  </c15:dlblFieldTable>
                  <c15:showDataLabelsRange val="0"/>
                </c:ext>
                <c:ext xmlns:c16="http://schemas.microsoft.com/office/drawing/2014/chart" uri="{C3380CC4-5D6E-409C-BE32-E72D297353CC}">
                  <c16:uniqueId val="{0000001B-FE51-4C9A-9B70-E370C9769CF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{B9579235-CC88-4F76-8FCB-E26CFB49E355}</c15:txfldGUID>
                      <c15:f>Diagramm!$K$51</c15:f>
                      <c15:dlblFieldTableCache>
                        <c:ptCount val="1"/>
                      </c15:dlblFieldTableCache>
                    </c15:dlblFTEntry>
                  </c15:dlblFieldTable>
                  <c15:showDataLabelsRange val="0"/>
                </c:ext>
                <c:ext xmlns:c16="http://schemas.microsoft.com/office/drawing/2014/chart" uri="{C3380CC4-5D6E-409C-BE32-E72D297353CC}">
                  <c16:uniqueId val="{0000001C-FE51-4C9A-9B70-E370C9769CF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{E4A4F9CC-C86C-4C72-893D-0851BD8C1DBC}</c15:txfldGUID>
                      <c15:f>Diagramm!$K$52</c15:f>
                      <c15:dlblFieldTableCache>
                        <c:ptCount val="1"/>
                      </c15:dlblFieldTableCache>
                    </c15:dlblFTEntry>
                  </c15:dlblFieldTable>
                  <c15:showDataLabelsRange val="0"/>
                </c:ext>
                <c:ext xmlns:c16="http://schemas.microsoft.com/office/drawing/2014/chart" uri="{C3380CC4-5D6E-409C-BE32-E72D297353CC}">
                  <c16:uniqueId val="{0000001D-FE51-4C9A-9B70-E370C9769CF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{FE6A2C70-2943-402B-8620-347684687DE3}</c15:txfldGUID>
                      <c15:f>Diagramm!$K$53</c15:f>
                      <c15:dlblFieldTableCache>
                        <c:ptCount val="1"/>
                      </c15:dlblFieldTableCache>
                    </c15:dlblFTEntry>
                  </c15:dlblFieldTable>
                  <c15:showDataLabelsRange val="0"/>
                </c:ext>
                <c:ext xmlns:c16="http://schemas.microsoft.com/office/drawing/2014/chart" uri="{C3380CC4-5D6E-409C-BE32-E72D297353CC}">
                  <c16:uniqueId val="{0000001E-FE51-4C9A-9B70-E370C9769CF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{550A1F68-F68F-4A55-BBD0-7023E3AC887B}</c15:txfldGUID>
                      <c15:f>Diagramm!$K$54</c15:f>
                      <c15:dlblFieldTableCache>
                        <c:ptCount val="1"/>
                      </c15:dlblFieldTableCache>
                    </c15:dlblFTEntry>
                  </c15:dlblFieldTable>
                  <c15:showDataLabelsRange val="0"/>
                </c:ext>
                <c:ext xmlns:c16="http://schemas.microsoft.com/office/drawing/2014/chart" uri="{C3380CC4-5D6E-409C-BE32-E72D297353CC}">
                  <c16:uniqueId val="{0000001F-FE51-4C9A-9B70-E370C9769CF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{E02CA584-320D-4D2C-819D-032E85070AFA}</c15:txfldGUID>
                      <c15:f>Diagramm!$K$55</c15:f>
                      <c15:dlblFieldTableCache>
                        <c:ptCount val="1"/>
                      </c15:dlblFieldTableCache>
                    </c15:dlblFTEntry>
                  </c15:dlblFieldTable>
                  <c15:showDataLabelsRange val="0"/>
                </c:ext>
                <c:ext xmlns:c16="http://schemas.microsoft.com/office/drawing/2014/chart" uri="{C3380CC4-5D6E-409C-BE32-E72D297353CC}">
                  <c16:uniqueId val="{00000020-FE51-4C9A-9B70-E370C9769CF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{CD96B6B0-46DE-4A37-BB62-480CDF68DC4E}</c15:txfldGUID>
                      <c15:f>Diagramm!$K$56</c15:f>
                      <c15:dlblFieldTableCache>
                        <c:ptCount val="1"/>
                      </c15:dlblFieldTableCache>
                    </c15:dlblFTEntry>
                  </c15:dlblFieldTable>
                  <c15:showDataLabelsRange val="0"/>
                </c:ext>
                <c:ext xmlns:c16="http://schemas.microsoft.com/office/drawing/2014/chart" uri="{C3380CC4-5D6E-409C-BE32-E72D297353CC}">
                  <c16:uniqueId val="{00000021-FE51-4C9A-9B70-E370C9769CF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{3B37B6FF-D31E-4CCF-8683-AB5CA3AF4586}</c15:txfldGUID>
                      <c15:f>Diagramm!$K$57</c15:f>
                      <c15:dlblFieldTableCache>
                        <c:ptCount val="1"/>
                      </c15:dlblFieldTableCache>
                    </c15:dlblFTEntry>
                  </c15:dlblFieldTable>
                  <c15:showDataLabelsRange val="0"/>
                </c:ext>
                <c:ext xmlns:c16="http://schemas.microsoft.com/office/drawing/2014/chart" uri="{C3380CC4-5D6E-409C-BE32-E72D297353CC}">
                  <c16:uniqueId val="{00000022-FE51-4C9A-9B70-E370C9769CF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{8D267E43-6F22-4F4A-8571-DB5CC54F4761}</c15:txfldGUID>
                      <c15:f>Diagramm!$K$58</c15:f>
                      <c15:dlblFieldTableCache>
                        <c:ptCount val="1"/>
                      </c15:dlblFieldTableCache>
                    </c15:dlblFTEntry>
                  </c15:dlblFieldTable>
                  <c15:showDataLabelsRange val="0"/>
                </c:ext>
                <c:ext xmlns:c16="http://schemas.microsoft.com/office/drawing/2014/chart" uri="{C3380CC4-5D6E-409C-BE32-E72D297353CC}">
                  <c16:uniqueId val="{00000023-FE51-4C9A-9B70-E370C9769CF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{1A03536A-11CD-40DA-8343-42C2DAAD15AD}</c15:txfldGUID>
                      <c15:f>Diagramm!$K$59</c15:f>
                      <c15:dlblFieldTableCache>
                        <c:ptCount val="1"/>
                      </c15:dlblFieldTableCache>
                    </c15:dlblFTEntry>
                  </c15:dlblFieldTable>
                  <c15:showDataLabelsRange val="0"/>
                </c:ext>
                <c:ext xmlns:c16="http://schemas.microsoft.com/office/drawing/2014/chart" uri="{C3380CC4-5D6E-409C-BE32-E72D297353CC}">
                  <c16:uniqueId val="{00000024-FE51-4C9A-9B70-E370C9769CF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{D2F638EB-8734-46E6-A0C5-DC6CCC4C5890}</c15:txfldGUID>
                      <c15:f>Diagramm!$K$60</c15:f>
                      <c15:dlblFieldTableCache>
                        <c:ptCount val="1"/>
                      </c15:dlblFieldTableCache>
                    </c15:dlblFTEntry>
                  </c15:dlblFieldTable>
                  <c15:showDataLabelsRange val="0"/>
                </c:ext>
                <c:ext xmlns:c16="http://schemas.microsoft.com/office/drawing/2014/chart" uri="{C3380CC4-5D6E-409C-BE32-E72D297353CC}">
                  <c16:uniqueId val="{00000025-FE51-4C9A-9B70-E370C9769CF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{6B07644A-3D04-4BC2-A2D8-2918BCADAA57}</c15:txfldGUID>
                      <c15:f>Diagramm!$K$61</c15:f>
                      <c15:dlblFieldTableCache>
                        <c:ptCount val="1"/>
                      </c15:dlblFieldTableCache>
                    </c15:dlblFTEntry>
                  </c15:dlblFieldTable>
                  <c15:showDataLabelsRange val="0"/>
                </c:ext>
                <c:ext xmlns:c16="http://schemas.microsoft.com/office/drawing/2014/chart" uri="{C3380CC4-5D6E-409C-BE32-E72D297353CC}">
                  <c16:uniqueId val="{00000026-FE51-4C9A-9B70-E370C9769CF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{CD65AF09-7D03-47B3-98D7-E0F3C7F19DF4}</c15:txfldGUID>
                      <c15:f>Diagramm!$K$62</c15:f>
                      <c15:dlblFieldTableCache>
                        <c:ptCount val="1"/>
                      </c15:dlblFieldTableCache>
                    </c15:dlblFTEntry>
                  </c15:dlblFieldTable>
                  <c15:showDataLabelsRange val="0"/>
                </c:ext>
                <c:ext xmlns:c16="http://schemas.microsoft.com/office/drawing/2014/chart" uri="{C3380CC4-5D6E-409C-BE32-E72D297353CC}">
                  <c16:uniqueId val="{00000027-FE51-4C9A-9B70-E370C9769CF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{08DF28CB-3CD3-47DD-8DBC-DB5A61772AFA}</c15:txfldGUID>
                      <c15:f>Diagramm!$K$63</c15:f>
                      <c15:dlblFieldTableCache>
                        <c:ptCount val="1"/>
                      </c15:dlblFieldTableCache>
                    </c15:dlblFTEntry>
                  </c15:dlblFieldTable>
                  <c15:showDataLabelsRange val="0"/>
                </c:ext>
                <c:ext xmlns:c16="http://schemas.microsoft.com/office/drawing/2014/chart" uri="{C3380CC4-5D6E-409C-BE32-E72D297353CC}">
                  <c16:uniqueId val="{00000028-FE51-4C9A-9B70-E370C9769CF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{410FEA4F-14A3-456C-8720-C8B682742EEE}</c15:txfldGUID>
                      <c15:f>Diagramm!$K$64</c15:f>
                      <c15:dlblFieldTableCache>
                        <c:ptCount val="1"/>
                      </c15:dlblFieldTableCache>
                    </c15:dlblFTEntry>
                  </c15:dlblFieldTable>
                  <c15:showDataLabelsRange val="0"/>
                </c:ext>
                <c:ext xmlns:c16="http://schemas.microsoft.com/office/drawing/2014/chart" uri="{C3380CC4-5D6E-409C-BE32-E72D297353CC}">
                  <c16:uniqueId val="{00000029-FE51-4C9A-9B70-E370C9769CF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{52435C52-385A-4729-9E56-1B1A6764E397}</c15:txfldGUID>
                      <c15:f>Diagramm!$K$65</c15:f>
                      <c15:dlblFieldTableCache>
                        <c:ptCount val="1"/>
                      </c15:dlblFieldTableCache>
                    </c15:dlblFTEntry>
                  </c15:dlblFieldTable>
                  <c15:showDataLabelsRange val="0"/>
                </c:ext>
                <c:ext xmlns:c16="http://schemas.microsoft.com/office/drawing/2014/chart" uri="{C3380CC4-5D6E-409C-BE32-E72D297353CC}">
                  <c16:uniqueId val="{0000002A-FE51-4C9A-9B70-E370C9769CF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{9B72EECC-63E7-4213-BAC3-19D1239BCC8F}</c15:txfldGUID>
                      <c15:f>Diagramm!$K$66</c15:f>
                      <c15:dlblFieldTableCache>
                        <c:ptCount val="1"/>
                      </c15:dlblFieldTableCache>
                    </c15:dlblFTEntry>
                  </c15:dlblFieldTable>
                  <c15:showDataLabelsRange val="0"/>
                </c:ext>
                <c:ext xmlns:c16="http://schemas.microsoft.com/office/drawing/2014/chart" uri="{C3380CC4-5D6E-409C-BE32-E72D297353CC}">
                  <c16:uniqueId val="{0000002B-FE51-4C9A-9B70-E370C9769CF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{89293C00-27F2-42D2-9840-3F3C6638C50E}</c15:txfldGUID>
                      <c15:f>Diagramm!$K$67</c15:f>
                      <c15:dlblFieldTableCache>
                        <c:ptCount val="1"/>
                      </c15:dlblFieldTableCache>
                    </c15:dlblFTEntry>
                  </c15:dlblFieldTable>
                  <c15:showDataLabelsRange val="0"/>
                </c:ext>
                <c:ext xmlns:c16="http://schemas.microsoft.com/office/drawing/2014/chart" uri="{C3380CC4-5D6E-409C-BE32-E72D297353CC}">
                  <c16:uniqueId val="{0000002C-FE51-4C9A-9B70-E370C9769CF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E51-4C9A-9B70-E370C9769CF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{EFC2E054-E941-4EEB-A630-5F9B539703BB}</c15:txfldGUID>
                      <c15:f>Diagramm!$J$46</c15:f>
                      <c15:dlblFieldTableCache>
                        <c:ptCount val="1"/>
                      </c15:dlblFieldTableCache>
                    </c15:dlblFTEntry>
                  </c15:dlblFieldTable>
                  <c15:showDataLabelsRange val="0"/>
                </c:ext>
                <c:ext xmlns:c16="http://schemas.microsoft.com/office/drawing/2014/chart" uri="{C3380CC4-5D6E-409C-BE32-E72D297353CC}">
                  <c16:uniqueId val="{0000002E-FE51-4C9A-9B70-E370C9769CF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{48A3F1AD-3A50-4C92-AAC0-4488288440CE}</c15:txfldGUID>
                      <c15:f>Diagramm!$J$47</c15:f>
                      <c15:dlblFieldTableCache>
                        <c:ptCount val="1"/>
                      </c15:dlblFieldTableCache>
                    </c15:dlblFTEntry>
                  </c15:dlblFieldTable>
                  <c15:showDataLabelsRange val="0"/>
                </c:ext>
                <c:ext xmlns:c16="http://schemas.microsoft.com/office/drawing/2014/chart" uri="{C3380CC4-5D6E-409C-BE32-E72D297353CC}">
                  <c16:uniqueId val="{0000002F-FE51-4C9A-9B70-E370C9769CF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{23367541-4F96-4015-8E97-1F9E558F94FE}</c15:txfldGUID>
                      <c15:f>Diagramm!$J$48</c15:f>
                      <c15:dlblFieldTableCache>
                        <c:ptCount val="1"/>
                      </c15:dlblFieldTableCache>
                    </c15:dlblFTEntry>
                  </c15:dlblFieldTable>
                  <c15:showDataLabelsRange val="0"/>
                </c:ext>
                <c:ext xmlns:c16="http://schemas.microsoft.com/office/drawing/2014/chart" uri="{C3380CC4-5D6E-409C-BE32-E72D297353CC}">
                  <c16:uniqueId val="{00000030-FE51-4C9A-9B70-E370C9769CF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{23F75B6C-8579-4D1E-B989-CE322D0D1C9B}</c15:txfldGUID>
                      <c15:f>Diagramm!$J$49</c15:f>
                      <c15:dlblFieldTableCache>
                        <c:ptCount val="1"/>
                      </c15:dlblFieldTableCache>
                    </c15:dlblFTEntry>
                  </c15:dlblFieldTable>
                  <c15:showDataLabelsRange val="0"/>
                </c:ext>
                <c:ext xmlns:c16="http://schemas.microsoft.com/office/drawing/2014/chart" uri="{C3380CC4-5D6E-409C-BE32-E72D297353CC}">
                  <c16:uniqueId val="{00000031-FE51-4C9A-9B70-E370C9769CF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{AD52AD78-5701-43B6-8756-1012EBF73C05}</c15:txfldGUID>
                      <c15:f>Diagramm!$J$50</c15:f>
                      <c15:dlblFieldTableCache>
                        <c:ptCount val="1"/>
                      </c15:dlblFieldTableCache>
                    </c15:dlblFTEntry>
                  </c15:dlblFieldTable>
                  <c15:showDataLabelsRange val="0"/>
                </c:ext>
                <c:ext xmlns:c16="http://schemas.microsoft.com/office/drawing/2014/chart" uri="{C3380CC4-5D6E-409C-BE32-E72D297353CC}">
                  <c16:uniqueId val="{00000032-FE51-4C9A-9B70-E370C9769CF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{0700734A-BC73-4DFB-A192-B36CCE2DE62A}</c15:txfldGUID>
                      <c15:f>Diagramm!$J$51</c15:f>
                      <c15:dlblFieldTableCache>
                        <c:ptCount val="1"/>
                      </c15:dlblFieldTableCache>
                    </c15:dlblFTEntry>
                  </c15:dlblFieldTable>
                  <c15:showDataLabelsRange val="0"/>
                </c:ext>
                <c:ext xmlns:c16="http://schemas.microsoft.com/office/drawing/2014/chart" uri="{C3380CC4-5D6E-409C-BE32-E72D297353CC}">
                  <c16:uniqueId val="{00000033-FE51-4C9A-9B70-E370C9769CF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{57BDA00B-81B9-48EA-91DC-E634139A9D2C}</c15:txfldGUID>
                      <c15:f>Diagramm!$J$52</c15:f>
                      <c15:dlblFieldTableCache>
                        <c:ptCount val="1"/>
                      </c15:dlblFieldTableCache>
                    </c15:dlblFTEntry>
                  </c15:dlblFieldTable>
                  <c15:showDataLabelsRange val="0"/>
                </c:ext>
                <c:ext xmlns:c16="http://schemas.microsoft.com/office/drawing/2014/chart" uri="{C3380CC4-5D6E-409C-BE32-E72D297353CC}">
                  <c16:uniqueId val="{00000034-FE51-4C9A-9B70-E370C9769CF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{1DA9FA1D-8DEB-459D-BAEA-A74091A55591}</c15:txfldGUID>
                      <c15:f>Diagramm!$J$53</c15:f>
                      <c15:dlblFieldTableCache>
                        <c:ptCount val="1"/>
                      </c15:dlblFieldTableCache>
                    </c15:dlblFTEntry>
                  </c15:dlblFieldTable>
                  <c15:showDataLabelsRange val="0"/>
                </c:ext>
                <c:ext xmlns:c16="http://schemas.microsoft.com/office/drawing/2014/chart" uri="{C3380CC4-5D6E-409C-BE32-E72D297353CC}">
                  <c16:uniqueId val="{00000035-FE51-4C9A-9B70-E370C9769CF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{4158D5C2-0915-4CF2-9F25-3A17BF889225}</c15:txfldGUID>
                      <c15:f>Diagramm!$J$54</c15:f>
                      <c15:dlblFieldTableCache>
                        <c:ptCount val="1"/>
                      </c15:dlblFieldTableCache>
                    </c15:dlblFTEntry>
                  </c15:dlblFieldTable>
                  <c15:showDataLabelsRange val="0"/>
                </c:ext>
                <c:ext xmlns:c16="http://schemas.microsoft.com/office/drawing/2014/chart" uri="{C3380CC4-5D6E-409C-BE32-E72D297353CC}">
                  <c16:uniqueId val="{00000036-FE51-4C9A-9B70-E370C9769CF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{43510F55-6C87-4E6B-8A49-1F3793B568D3}</c15:txfldGUID>
                      <c15:f>Diagramm!$J$55</c15:f>
                      <c15:dlblFieldTableCache>
                        <c:ptCount val="1"/>
                      </c15:dlblFieldTableCache>
                    </c15:dlblFTEntry>
                  </c15:dlblFieldTable>
                  <c15:showDataLabelsRange val="0"/>
                </c:ext>
                <c:ext xmlns:c16="http://schemas.microsoft.com/office/drawing/2014/chart" uri="{C3380CC4-5D6E-409C-BE32-E72D297353CC}">
                  <c16:uniqueId val="{00000037-FE51-4C9A-9B70-E370C9769CF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{F149E425-5DAA-448F-A638-2AAF24BD7B0C}</c15:txfldGUID>
                      <c15:f>Diagramm!$J$56</c15:f>
                      <c15:dlblFieldTableCache>
                        <c:ptCount val="1"/>
                      </c15:dlblFieldTableCache>
                    </c15:dlblFTEntry>
                  </c15:dlblFieldTable>
                  <c15:showDataLabelsRange val="0"/>
                </c:ext>
                <c:ext xmlns:c16="http://schemas.microsoft.com/office/drawing/2014/chart" uri="{C3380CC4-5D6E-409C-BE32-E72D297353CC}">
                  <c16:uniqueId val="{00000038-FE51-4C9A-9B70-E370C9769CF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{98CEBF21-3FD9-4520-87B7-249FA49D42BC}</c15:txfldGUID>
                      <c15:f>Diagramm!$J$57</c15:f>
                      <c15:dlblFieldTableCache>
                        <c:ptCount val="1"/>
                      </c15:dlblFieldTableCache>
                    </c15:dlblFTEntry>
                  </c15:dlblFieldTable>
                  <c15:showDataLabelsRange val="0"/>
                </c:ext>
                <c:ext xmlns:c16="http://schemas.microsoft.com/office/drawing/2014/chart" uri="{C3380CC4-5D6E-409C-BE32-E72D297353CC}">
                  <c16:uniqueId val="{00000039-FE51-4C9A-9B70-E370C9769CF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{BADA3812-D1AB-4219-9073-960A820B5A3A}</c15:txfldGUID>
                      <c15:f>Diagramm!$J$58</c15:f>
                      <c15:dlblFieldTableCache>
                        <c:ptCount val="1"/>
                      </c15:dlblFieldTableCache>
                    </c15:dlblFTEntry>
                  </c15:dlblFieldTable>
                  <c15:showDataLabelsRange val="0"/>
                </c:ext>
                <c:ext xmlns:c16="http://schemas.microsoft.com/office/drawing/2014/chart" uri="{C3380CC4-5D6E-409C-BE32-E72D297353CC}">
                  <c16:uniqueId val="{0000003A-FE51-4C9A-9B70-E370C9769CF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{1997E49B-A938-4F45-AA56-F7F52CCB4CB0}</c15:txfldGUID>
                      <c15:f>Diagramm!$J$59</c15:f>
                      <c15:dlblFieldTableCache>
                        <c:ptCount val="1"/>
                      </c15:dlblFieldTableCache>
                    </c15:dlblFTEntry>
                  </c15:dlblFieldTable>
                  <c15:showDataLabelsRange val="0"/>
                </c:ext>
                <c:ext xmlns:c16="http://schemas.microsoft.com/office/drawing/2014/chart" uri="{C3380CC4-5D6E-409C-BE32-E72D297353CC}">
                  <c16:uniqueId val="{0000003B-FE51-4C9A-9B70-E370C9769CF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{C77408F6-DCBA-4850-BC36-DED5A56C5939}</c15:txfldGUID>
                      <c15:f>Diagramm!$J$60</c15:f>
                      <c15:dlblFieldTableCache>
                        <c:ptCount val="1"/>
                      </c15:dlblFieldTableCache>
                    </c15:dlblFTEntry>
                  </c15:dlblFieldTable>
                  <c15:showDataLabelsRange val="0"/>
                </c:ext>
                <c:ext xmlns:c16="http://schemas.microsoft.com/office/drawing/2014/chart" uri="{C3380CC4-5D6E-409C-BE32-E72D297353CC}">
                  <c16:uniqueId val="{0000003C-FE51-4C9A-9B70-E370C9769CF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{DA0404CF-324C-4722-837B-166DC7A4A7D7}</c15:txfldGUID>
                      <c15:f>Diagramm!$J$61</c15:f>
                      <c15:dlblFieldTableCache>
                        <c:ptCount val="1"/>
                      </c15:dlblFieldTableCache>
                    </c15:dlblFTEntry>
                  </c15:dlblFieldTable>
                  <c15:showDataLabelsRange val="0"/>
                </c:ext>
                <c:ext xmlns:c16="http://schemas.microsoft.com/office/drawing/2014/chart" uri="{C3380CC4-5D6E-409C-BE32-E72D297353CC}">
                  <c16:uniqueId val="{0000003D-FE51-4C9A-9B70-E370C9769CF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{5543F22E-CA9C-4A0C-A5B9-1A9220534E1A}</c15:txfldGUID>
                      <c15:f>Diagramm!$J$62</c15:f>
                      <c15:dlblFieldTableCache>
                        <c:ptCount val="1"/>
                      </c15:dlblFieldTableCache>
                    </c15:dlblFTEntry>
                  </c15:dlblFieldTable>
                  <c15:showDataLabelsRange val="0"/>
                </c:ext>
                <c:ext xmlns:c16="http://schemas.microsoft.com/office/drawing/2014/chart" uri="{C3380CC4-5D6E-409C-BE32-E72D297353CC}">
                  <c16:uniqueId val="{0000003E-FE51-4C9A-9B70-E370C9769CF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{5FDD6EE5-2ED0-4FE5-BB59-04B64A57894F}</c15:txfldGUID>
                      <c15:f>Diagramm!$J$63</c15:f>
                      <c15:dlblFieldTableCache>
                        <c:ptCount val="1"/>
                      </c15:dlblFieldTableCache>
                    </c15:dlblFTEntry>
                  </c15:dlblFieldTable>
                  <c15:showDataLabelsRange val="0"/>
                </c:ext>
                <c:ext xmlns:c16="http://schemas.microsoft.com/office/drawing/2014/chart" uri="{C3380CC4-5D6E-409C-BE32-E72D297353CC}">
                  <c16:uniqueId val="{0000003F-FE51-4C9A-9B70-E370C9769CF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{1F530B9E-D102-46F2-9D64-1DF2EF4DDD08}</c15:txfldGUID>
                      <c15:f>Diagramm!$J$64</c15:f>
                      <c15:dlblFieldTableCache>
                        <c:ptCount val="1"/>
                      </c15:dlblFieldTableCache>
                    </c15:dlblFTEntry>
                  </c15:dlblFieldTable>
                  <c15:showDataLabelsRange val="0"/>
                </c:ext>
                <c:ext xmlns:c16="http://schemas.microsoft.com/office/drawing/2014/chart" uri="{C3380CC4-5D6E-409C-BE32-E72D297353CC}">
                  <c16:uniqueId val="{00000040-FE51-4C9A-9B70-E370C9769CF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{9F9377B0-31AA-4DDF-9E80-91B37E4298BF}</c15:txfldGUID>
                      <c15:f>Diagramm!$J$65</c15:f>
                      <c15:dlblFieldTableCache>
                        <c:ptCount val="1"/>
                      </c15:dlblFieldTableCache>
                    </c15:dlblFTEntry>
                  </c15:dlblFieldTable>
                  <c15:showDataLabelsRange val="0"/>
                </c:ext>
                <c:ext xmlns:c16="http://schemas.microsoft.com/office/drawing/2014/chart" uri="{C3380CC4-5D6E-409C-BE32-E72D297353CC}">
                  <c16:uniqueId val="{00000041-FE51-4C9A-9B70-E370C9769CF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{9B644ECB-88EC-4BDA-943F-19BA311797FA}</c15:txfldGUID>
                      <c15:f>Diagramm!$J$66</c15:f>
                      <c15:dlblFieldTableCache>
                        <c:ptCount val="1"/>
                      </c15:dlblFieldTableCache>
                    </c15:dlblFTEntry>
                  </c15:dlblFieldTable>
                  <c15:showDataLabelsRange val="0"/>
                </c:ext>
                <c:ext xmlns:c16="http://schemas.microsoft.com/office/drawing/2014/chart" uri="{C3380CC4-5D6E-409C-BE32-E72D297353CC}">
                  <c16:uniqueId val="{00000042-FE51-4C9A-9B70-E370C9769CF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{E6F9FA98-CF51-4EC0-B761-3574037AFBEF}</c15:txfldGUID>
                      <c15:f>Diagramm!$J$67</c15:f>
                      <c15:dlblFieldTableCache>
                        <c:ptCount val="1"/>
                      </c15:dlblFieldTableCache>
                    </c15:dlblFTEntry>
                  </c15:dlblFieldTable>
                  <c15:showDataLabelsRange val="0"/>
                </c:ext>
                <c:ext xmlns:c16="http://schemas.microsoft.com/office/drawing/2014/chart" uri="{C3380CC4-5D6E-409C-BE32-E72D297353CC}">
                  <c16:uniqueId val="{00000043-FE51-4C9A-9B70-E370C9769CF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E51-4C9A-9B70-E370C9769CF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0B4-485A-8038-71D108A2359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B4-485A-8038-71D108A2359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0B4-485A-8038-71D108A2359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B4-485A-8038-71D108A2359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0B4-485A-8038-71D108A2359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0B4-485A-8038-71D108A2359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0B4-485A-8038-71D108A2359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0B4-485A-8038-71D108A2359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0B4-485A-8038-71D108A2359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0B4-485A-8038-71D108A2359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0B4-485A-8038-71D108A2359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0B4-485A-8038-71D108A2359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0B4-485A-8038-71D108A2359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0B4-485A-8038-71D108A2359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0B4-485A-8038-71D108A2359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0B4-485A-8038-71D108A2359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0B4-485A-8038-71D108A2359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0B4-485A-8038-71D108A2359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0B4-485A-8038-71D108A2359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0B4-485A-8038-71D108A2359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0B4-485A-8038-71D108A2359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0B4-485A-8038-71D108A2359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0B4-485A-8038-71D108A2359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0B4-485A-8038-71D108A2359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0B4-485A-8038-71D108A2359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0B4-485A-8038-71D108A2359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0B4-485A-8038-71D108A2359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0B4-485A-8038-71D108A2359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0B4-485A-8038-71D108A2359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0B4-485A-8038-71D108A2359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0B4-485A-8038-71D108A2359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0B4-485A-8038-71D108A2359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0B4-485A-8038-71D108A2359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0B4-485A-8038-71D108A2359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0B4-485A-8038-71D108A2359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0B4-485A-8038-71D108A2359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0B4-485A-8038-71D108A2359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0B4-485A-8038-71D108A2359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0B4-485A-8038-71D108A2359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0B4-485A-8038-71D108A2359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0B4-485A-8038-71D108A2359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0B4-485A-8038-71D108A2359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0B4-485A-8038-71D108A2359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0B4-485A-8038-71D108A2359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0B4-485A-8038-71D108A2359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0B4-485A-8038-71D108A2359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0B4-485A-8038-71D108A2359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0B4-485A-8038-71D108A2359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0B4-485A-8038-71D108A2359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0B4-485A-8038-71D108A2359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0B4-485A-8038-71D108A2359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0B4-485A-8038-71D108A2359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0B4-485A-8038-71D108A2359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0B4-485A-8038-71D108A2359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0B4-485A-8038-71D108A2359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0B4-485A-8038-71D108A2359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0B4-485A-8038-71D108A2359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0B4-485A-8038-71D108A2359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0B4-485A-8038-71D108A2359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0B4-485A-8038-71D108A2359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0B4-485A-8038-71D108A2359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0B4-485A-8038-71D108A2359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0B4-485A-8038-71D108A2359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0B4-485A-8038-71D108A2359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0B4-485A-8038-71D108A2359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0B4-485A-8038-71D108A2359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0B4-485A-8038-71D108A2359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0B4-485A-8038-71D108A2359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0B4-485A-8038-71D108A2359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100.45193216676635</c:v>
                </c:pt>
                <c:pt idx="2">
                  <c:v>101.67750274921382</c:v>
                </c:pt>
                <c:pt idx="3">
                  <c:v>101.38377095672641</c:v>
                </c:pt>
                <c:pt idx="4">
                  <c:v>101.74213338992533</c:v>
                </c:pt>
                <c:pt idx="5">
                  <c:v>101.94711863098797</c:v>
                </c:pt>
                <c:pt idx="6">
                  <c:v>103.73651920591129</c:v>
                </c:pt>
                <c:pt idx="7">
                  <c:v>103.39889645592577</c:v>
                </c:pt>
                <c:pt idx="8">
                  <c:v>103.58073042270368</c:v>
                </c:pt>
                <c:pt idx="9">
                  <c:v>103.75002411591072</c:v>
                </c:pt>
                <c:pt idx="10">
                  <c:v>105.47575868655103</c:v>
                </c:pt>
                <c:pt idx="11">
                  <c:v>105.26643258156001</c:v>
                </c:pt>
                <c:pt idx="12">
                  <c:v>105.62672428761599</c:v>
                </c:pt>
                <c:pt idx="13">
                  <c:v>106.98010919684371</c:v>
                </c:pt>
                <c:pt idx="14">
                  <c:v>108.37786738178382</c:v>
                </c:pt>
                <c:pt idx="15">
                  <c:v>108.24908841857504</c:v>
                </c:pt>
                <c:pt idx="16">
                  <c:v>108.15407173036482</c:v>
                </c:pt>
                <c:pt idx="17">
                  <c:v>108.20616209750544</c:v>
                </c:pt>
                <c:pt idx="18">
                  <c:v>109.73125229101153</c:v>
                </c:pt>
                <c:pt idx="19">
                  <c:v>109.53157255030578</c:v>
                </c:pt>
                <c:pt idx="20">
                  <c:v>109.5243377770918</c:v>
                </c:pt>
                <c:pt idx="21">
                  <c:v>109.29378967067311</c:v>
                </c:pt>
                <c:pt idx="22">
                  <c:v>110.82949086489302</c:v>
                </c:pt>
                <c:pt idx="23">
                  <c:v>110.23189859741865</c:v>
                </c:pt>
                <c:pt idx="24">
                  <c:v>109.75343892886771</c:v>
                </c:pt>
              </c:numCache>
            </c:numRef>
          </c:val>
          <c:smooth val="0"/>
          <c:extLst>
            <c:ext xmlns:c16="http://schemas.microsoft.com/office/drawing/2014/chart" uri="{C3380CC4-5D6E-409C-BE32-E72D297353CC}">
              <c16:uniqueId val="{00000000-1906-489E-BC69-427C2EFBB8A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101.52701427064245</c:v>
                </c:pt>
                <c:pt idx="2">
                  <c:v>104.35893164528846</c:v>
                </c:pt>
                <c:pt idx="3">
                  <c:v>104.09795102448776</c:v>
                </c:pt>
                <c:pt idx="4">
                  <c:v>102.14892553723138</c:v>
                </c:pt>
                <c:pt idx="5">
                  <c:v>103.74812593703149</c:v>
                </c:pt>
                <c:pt idx="6">
                  <c:v>107.28524626575602</c:v>
                </c:pt>
                <c:pt idx="7">
                  <c:v>107.29635182408796</c:v>
                </c:pt>
                <c:pt idx="8">
                  <c:v>105.55833194513855</c:v>
                </c:pt>
                <c:pt idx="9">
                  <c:v>106.79104891998446</c:v>
                </c:pt>
                <c:pt idx="10">
                  <c:v>109.82286634460547</c:v>
                </c:pt>
                <c:pt idx="11">
                  <c:v>109.95613304458882</c:v>
                </c:pt>
                <c:pt idx="12">
                  <c:v>109.63962463212837</c:v>
                </c:pt>
                <c:pt idx="13">
                  <c:v>111.75523349436394</c:v>
                </c:pt>
                <c:pt idx="14">
                  <c:v>114.99250374812593</c:v>
                </c:pt>
                <c:pt idx="15">
                  <c:v>114.79815647731691</c:v>
                </c:pt>
                <c:pt idx="16">
                  <c:v>114.52051751901826</c:v>
                </c:pt>
                <c:pt idx="17">
                  <c:v>116.11971791881837</c:v>
                </c:pt>
                <c:pt idx="18">
                  <c:v>118.80171025598312</c:v>
                </c:pt>
                <c:pt idx="19">
                  <c:v>118.80726303514911</c:v>
                </c:pt>
                <c:pt idx="20">
                  <c:v>119.27369648509078</c:v>
                </c:pt>
                <c:pt idx="21">
                  <c:v>120.72297184740964</c:v>
                </c:pt>
                <c:pt idx="22">
                  <c:v>123.52712532622579</c:v>
                </c:pt>
                <c:pt idx="23">
                  <c:v>123.04403353878617</c:v>
                </c:pt>
                <c:pt idx="24">
                  <c:v>119.56244100172135</c:v>
                </c:pt>
              </c:numCache>
            </c:numRef>
          </c:val>
          <c:smooth val="0"/>
          <c:extLst>
            <c:ext xmlns:c16="http://schemas.microsoft.com/office/drawing/2014/chart" uri="{C3380CC4-5D6E-409C-BE32-E72D297353CC}">
              <c16:uniqueId val="{00000001-1906-489E-BC69-427C2EFBB8A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101.43997224149896</c:v>
                </c:pt>
                <c:pt idx="2">
                  <c:v>100.28006344800238</c:v>
                </c:pt>
                <c:pt idx="3">
                  <c:v>100.99633191236244</c:v>
                </c:pt>
                <c:pt idx="4">
                  <c:v>98.156042430851585</c:v>
                </c:pt>
                <c:pt idx="5">
                  <c:v>98.889659958362259</c:v>
                </c:pt>
                <c:pt idx="6">
                  <c:v>97.127490829780911</c:v>
                </c:pt>
                <c:pt idx="7">
                  <c:v>98.014771488053924</c:v>
                </c:pt>
                <c:pt idx="8">
                  <c:v>97.243977396649157</c:v>
                </c:pt>
                <c:pt idx="9">
                  <c:v>97.464558342420943</c:v>
                </c:pt>
                <c:pt idx="10">
                  <c:v>95.593337959750173</c:v>
                </c:pt>
                <c:pt idx="11">
                  <c:v>95.786656091999603</c:v>
                </c:pt>
                <c:pt idx="12">
                  <c:v>94.825022305938333</c:v>
                </c:pt>
                <c:pt idx="13">
                  <c:v>95.320709824526617</c:v>
                </c:pt>
                <c:pt idx="14">
                  <c:v>94.559829483493601</c:v>
                </c:pt>
                <c:pt idx="15">
                  <c:v>94.92415980965599</c:v>
                </c:pt>
                <c:pt idx="16">
                  <c:v>93.84108258154059</c:v>
                </c:pt>
                <c:pt idx="17">
                  <c:v>95.1521760682066</c:v>
                </c:pt>
                <c:pt idx="18">
                  <c:v>92.916625359373455</c:v>
                </c:pt>
                <c:pt idx="19">
                  <c:v>92.319321899474573</c:v>
                </c:pt>
                <c:pt idx="20">
                  <c:v>90.80995340537325</c:v>
                </c:pt>
                <c:pt idx="21">
                  <c:v>91.466739367502726</c:v>
                </c:pt>
                <c:pt idx="22">
                  <c:v>89.595518984831955</c:v>
                </c:pt>
                <c:pt idx="23">
                  <c:v>89.974719936551992</c:v>
                </c:pt>
                <c:pt idx="24">
                  <c:v>86.460295429761075</c:v>
                </c:pt>
              </c:numCache>
            </c:numRef>
          </c:val>
          <c:smooth val="0"/>
          <c:extLst>
            <c:ext xmlns:c16="http://schemas.microsoft.com/office/drawing/2014/chart" uri="{C3380CC4-5D6E-409C-BE32-E72D297353CC}">
              <c16:uniqueId val="{00000002-1906-489E-BC69-427C2EFBB8A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906-489E-BC69-427C2EFBB8A2}"/>
                </c:ext>
              </c:extLst>
            </c:dLbl>
            <c:dLbl>
              <c:idx val="1"/>
              <c:delete val="1"/>
              <c:extLst>
                <c:ext xmlns:c15="http://schemas.microsoft.com/office/drawing/2012/chart" uri="{CE6537A1-D6FC-4f65-9D91-7224C49458BB}"/>
                <c:ext xmlns:c16="http://schemas.microsoft.com/office/drawing/2014/chart" uri="{C3380CC4-5D6E-409C-BE32-E72D297353CC}">
                  <c16:uniqueId val="{00000004-1906-489E-BC69-427C2EFBB8A2}"/>
                </c:ext>
              </c:extLst>
            </c:dLbl>
            <c:dLbl>
              <c:idx val="2"/>
              <c:delete val="1"/>
              <c:extLst>
                <c:ext xmlns:c15="http://schemas.microsoft.com/office/drawing/2012/chart" uri="{CE6537A1-D6FC-4f65-9D91-7224C49458BB}"/>
                <c:ext xmlns:c16="http://schemas.microsoft.com/office/drawing/2014/chart" uri="{C3380CC4-5D6E-409C-BE32-E72D297353CC}">
                  <c16:uniqueId val="{00000005-1906-489E-BC69-427C2EFBB8A2}"/>
                </c:ext>
              </c:extLst>
            </c:dLbl>
            <c:dLbl>
              <c:idx val="3"/>
              <c:delete val="1"/>
              <c:extLst>
                <c:ext xmlns:c15="http://schemas.microsoft.com/office/drawing/2012/chart" uri="{CE6537A1-D6FC-4f65-9D91-7224C49458BB}"/>
                <c:ext xmlns:c16="http://schemas.microsoft.com/office/drawing/2014/chart" uri="{C3380CC4-5D6E-409C-BE32-E72D297353CC}">
                  <c16:uniqueId val="{00000006-1906-489E-BC69-427C2EFBB8A2}"/>
                </c:ext>
              </c:extLst>
            </c:dLbl>
            <c:dLbl>
              <c:idx val="4"/>
              <c:delete val="1"/>
              <c:extLst>
                <c:ext xmlns:c15="http://schemas.microsoft.com/office/drawing/2012/chart" uri="{CE6537A1-D6FC-4f65-9D91-7224C49458BB}"/>
                <c:ext xmlns:c16="http://schemas.microsoft.com/office/drawing/2014/chart" uri="{C3380CC4-5D6E-409C-BE32-E72D297353CC}">
                  <c16:uniqueId val="{00000007-1906-489E-BC69-427C2EFBB8A2}"/>
                </c:ext>
              </c:extLst>
            </c:dLbl>
            <c:dLbl>
              <c:idx val="5"/>
              <c:delete val="1"/>
              <c:extLst>
                <c:ext xmlns:c15="http://schemas.microsoft.com/office/drawing/2012/chart" uri="{CE6537A1-D6FC-4f65-9D91-7224C49458BB}"/>
                <c:ext xmlns:c16="http://schemas.microsoft.com/office/drawing/2014/chart" uri="{C3380CC4-5D6E-409C-BE32-E72D297353CC}">
                  <c16:uniqueId val="{00000008-1906-489E-BC69-427C2EFBB8A2}"/>
                </c:ext>
              </c:extLst>
            </c:dLbl>
            <c:dLbl>
              <c:idx val="6"/>
              <c:delete val="1"/>
              <c:extLst>
                <c:ext xmlns:c15="http://schemas.microsoft.com/office/drawing/2012/chart" uri="{CE6537A1-D6FC-4f65-9D91-7224C49458BB}"/>
                <c:ext xmlns:c16="http://schemas.microsoft.com/office/drawing/2014/chart" uri="{C3380CC4-5D6E-409C-BE32-E72D297353CC}">
                  <c16:uniqueId val="{00000009-1906-489E-BC69-427C2EFBB8A2}"/>
                </c:ext>
              </c:extLst>
            </c:dLbl>
            <c:dLbl>
              <c:idx val="7"/>
              <c:delete val="1"/>
              <c:extLst>
                <c:ext xmlns:c15="http://schemas.microsoft.com/office/drawing/2012/chart" uri="{CE6537A1-D6FC-4f65-9D91-7224C49458BB}"/>
                <c:ext xmlns:c16="http://schemas.microsoft.com/office/drawing/2014/chart" uri="{C3380CC4-5D6E-409C-BE32-E72D297353CC}">
                  <c16:uniqueId val="{0000000A-1906-489E-BC69-427C2EFBB8A2}"/>
                </c:ext>
              </c:extLst>
            </c:dLbl>
            <c:dLbl>
              <c:idx val="8"/>
              <c:delete val="1"/>
              <c:extLst>
                <c:ext xmlns:c15="http://schemas.microsoft.com/office/drawing/2012/chart" uri="{CE6537A1-D6FC-4f65-9D91-7224C49458BB}"/>
                <c:ext xmlns:c16="http://schemas.microsoft.com/office/drawing/2014/chart" uri="{C3380CC4-5D6E-409C-BE32-E72D297353CC}">
                  <c16:uniqueId val="{0000000B-1906-489E-BC69-427C2EFBB8A2}"/>
                </c:ext>
              </c:extLst>
            </c:dLbl>
            <c:dLbl>
              <c:idx val="9"/>
              <c:delete val="1"/>
              <c:extLst>
                <c:ext xmlns:c15="http://schemas.microsoft.com/office/drawing/2012/chart" uri="{CE6537A1-D6FC-4f65-9D91-7224C49458BB}"/>
                <c:ext xmlns:c16="http://schemas.microsoft.com/office/drawing/2014/chart" uri="{C3380CC4-5D6E-409C-BE32-E72D297353CC}">
                  <c16:uniqueId val="{0000000C-1906-489E-BC69-427C2EFBB8A2}"/>
                </c:ext>
              </c:extLst>
            </c:dLbl>
            <c:dLbl>
              <c:idx val="10"/>
              <c:delete val="1"/>
              <c:extLst>
                <c:ext xmlns:c15="http://schemas.microsoft.com/office/drawing/2012/chart" uri="{CE6537A1-D6FC-4f65-9D91-7224C49458BB}"/>
                <c:ext xmlns:c16="http://schemas.microsoft.com/office/drawing/2014/chart" uri="{C3380CC4-5D6E-409C-BE32-E72D297353CC}">
                  <c16:uniqueId val="{0000000D-1906-489E-BC69-427C2EFBB8A2}"/>
                </c:ext>
              </c:extLst>
            </c:dLbl>
            <c:dLbl>
              <c:idx val="11"/>
              <c:delete val="1"/>
              <c:extLst>
                <c:ext xmlns:c15="http://schemas.microsoft.com/office/drawing/2012/chart" uri="{CE6537A1-D6FC-4f65-9D91-7224C49458BB}"/>
                <c:ext xmlns:c16="http://schemas.microsoft.com/office/drawing/2014/chart" uri="{C3380CC4-5D6E-409C-BE32-E72D297353CC}">
                  <c16:uniqueId val="{0000000E-1906-489E-BC69-427C2EFBB8A2}"/>
                </c:ext>
              </c:extLst>
            </c:dLbl>
            <c:dLbl>
              <c:idx val="12"/>
              <c:delete val="1"/>
              <c:extLst>
                <c:ext xmlns:c15="http://schemas.microsoft.com/office/drawing/2012/chart" uri="{CE6537A1-D6FC-4f65-9D91-7224C49458BB}"/>
                <c:ext xmlns:c16="http://schemas.microsoft.com/office/drawing/2014/chart" uri="{C3380CC4-5D6E-409C-BE32-E72D297353CC}">
                  <c16:uniqueId val="{0000000F-1906-489E-BC69-427C2EFBB8A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906-489E-BC69-427C2EFBB8A2}"/>
                </c:ext>
              </c:extLst>
            </c:dLbl>
            <c:dLbl>
              <c:idx val="14"/>
              <c:delete val="1"/>
              <c:extLst>
                <c:ext xmlns:c15="http://schemas.microsoft.com/office/drawing/2012/chart" uri="{CE6537A1-D6FC-4f65-9D91-7224C49458BB}"/>
                <c:ext xmlns:c16="http://schemas.microsoft.com/office/drawing/2014/chart" uri="{C3380CC4-5D6E-409C-BE32-E72D297353CC}">
                  <c16:uniqueId val="{00000011-1906-489E-BC69-427C2EFBB8A2}"/>
                </c:ext>
              </c:extLst>
            </c:dLbl>
            <c:dLbl>
              <c:idx val="15"/>
              <c:delete val="1"/>
              <c:extLst>
                <c:ext xmlns:c15="http://schemas.microsoft.com/office/drawing/2012/chart" uri="{CE6537A1-D6FC-4f65-9D91-7224C49458BB}"/>
                <c:ext xmlns:c16="http://schemas.microsoft.com/office/drawing/2014/chart" uri="{C3380CC4-5D6E-409C-BE32-E72D297353CC}">
                  <c16:uniqueId val="{00000012-1906-489E-BC69-427C2EFBB8A2}"/>
                </c:ext>
              </c:extLst>
            </c:dLbl>
            <c:dLbl>
              <c:idx val="16"/>
              <c:delete val="1"/>
              <c:extLst>
                <c:ext xmlns:c15="http://schemas.microsoft.com/office/drawing/2012/chart" uri="{CE6537A1-D6FC-4f65-9D91-7224C49458BB}"/>
                <c:ext xmlns:c16="http://schemas.microsoft.com/office/drawing/2014/chart" uri="{C3380CC4-5D6E-409C-BE32-E72D297353CC}">
                  <c16:uniqueId val="{00000013-1906-489E-BC69-427C2EFBB8A2}"/>
                </c:ext>
              </c:extLst>
            </c:dLbl>
            <c:dLbl>
              <c:idx val="17"/>
              <c:delete val="1"/>
              <c:extLst>
                <c:ext xmlns:c15="http://schemas.microsoft.com/office/drawing/2012/chart" uri="{CE6537A1-D6FC-4f65-9D91-7224C49458BB}"/>
                <c:ext xmlns:c16="http://schemas.microsoft.com/office/drawing/2014/chart" uri="{C3380CC4-5D6E-409C-BE32-E72D297353CC}">
                  <c16:uniqueId val="{00000014-1906-489E-BC69-427C2EFBB8A2}"/>
                </c:ext>
              </c:extLst>
            </c:dLbl>
            <c:dLbl>
              <c:idx val="18"/>
              <c:delete val="1"/>
              <c:extLst>
                <c:ext xmlns:c15="http://schemas.microsoft.com/office/drawing/2012/chart" uri="{CE6537A1-D6FC-4f65-9D91-7224C49458BB}"/>
                <c:ext xmlns:c16="http://schemas.microsoft.com/office/drawing/2014/chart" uri="{C3380CC4-5D6E-409C-BE32-E72D297353CC}">
                  <c16:uniqueId val="{00000015-1906-489E-BC69-427C2EFBB8A2}"/>
                </c:ext>
              </c:extLst>
            </c:dLbl>
            <c:dLbl>
              <c:idx val="19"/>
              <c:delete val="1"/>
              <c:extLst>
                <c:ext xmlns:c15="http://schemas.microsoft.com/office/drawing/2012/chart" uri="{CE6537A1-D6FC-4f65-9D91-7224C49458BB}"/>
                <c:ext xmlns:c16="http://schemas.microsoft.com/office/drawing/2014/chart" uri="{C3380CC4-5D6E-409C-BE32-E72D297353CC}">
                  <c16:uniqueId val="{00000016-1906-489E-BC69-427C2EFBB8A2}"/>
                </c:ext>
              </c:extLst>
            </c:dLbl>
            <c:dLbl>
              <c:idx val="20"/>
              <c:delete val="1"/>
              <c:extLst>
                <c:ext xmlns:c15="http://schemas.microsoft.com/office/drawing/2012/chart" uri="{CE6537A1-D6FC-4f65-9D91-7224C49458BB}"/>
                <c:ext xmlns:c16="http://schemas.microsoft.com/office/drawing/2014/chart" uri="{C3380CC4-5D6E-409C-BE32-E72D297353CC}">
                  <c16:uniqueId val="{00000017-1906-489E-BC69-427C2EFBB8A2}"/>
                </c:ext>
              </c:extLst>
            </c:dLbl>
            <c:dLbl>
              <c:idx val="21"/>
              <c:delete val="1"/>
              <c:extLst>
                <c:ext xmlns:c15="http://schemas.microsoft.com/office/drawing/2012/chart" uri="{CE6537A1-D6FC-4f65-9D91-7224C49458BB}"/>
                <c:ext xmlns:c16="http://schemas.microsoft.com/office/drawing/2014/chart" uri="{C3380CC4-5D6E-409C-BE32-E72D297353CC}">
                  <c16:uniqueId val="{00000018-1906-489E-BC69-427C2EFBB8A2}"/>
                </c:ext>
              </c:extLst>
            </c:dLbl>
            <c:dLbl>
              <c:idx val="22"/>
              <c:delete val="1"/>
              <c:extLst>
                <c:ext xmlns:c15="http://schemas.microsoft.com/office/drawing/2012/chart" uri="{CE6537A1-D6FC-4f65-9D91-7224C49458BB}"/>
                <c:ext xmlns:c16="http://schemas.microsoft.com/office/drawing/2014/chart" uri="{C3380CC4-5D6E-409C-BE32-E72D297353CC}">
                  <c16:uniqueId val="{00000019-1906-489E-BC69-427C2EFBB8A2}"/>
                </c:ext>
              </c:extLst>
            </c:dLbl>
            <c:dLbl>
              <c:idx val="23"/>
              <c:delete val="1"/>
              <c:extLst>
                <c:ext xmlns:c15="http://schemas.microsoft.com/office/drawing/2012/chart" uri="{CE6537A1-D6FC-4f65-9D91-7224C49458BB}"/>
                <c:ext xmlns:c16="http://schemas.microsoft.com/office/drawing/2014/chart" uri="{C3380CC4-5D6E-409C-BE32-E72D297353CC}">
                  <c16:uniqueId val="{0000001A-1906-489E-BC69-427C2EFBB8A2}"/>
                </c:ext>
              </c:extLst>
            </c:dLbl>
            <c:dLbl>
              <c:idx val="24"/>
              <c:delete val="1"/>
              <c:extLst>
                <c:ext xmlns:c15="http://schemas.microsoft.com/office/drawing/2012/chart" uri="{CE6537A1-D6FC-4f65-9D91-7224C49458BB}"/>
                <c:ext xmlns:c16="http://schemas.microsoft.com/office/drawing/2014/chart" uri="{C3380CC4-5D6E-409C-BE32-E72D297353CC}">
                  <c16:uniqueId val="{0000001B-1906-489E-BC69-427C2EFBB8A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906-489E-BC69-427C2EFBB8A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Solingen – Wuppertal (391)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227554</v>
      </c>
      <c r="F11" s="238">
        <v>228546</v>
      </c>
      <c r="G11" s="238">
        <v>229785</v>
      </c>
      <c r="H11" s="238">
        <v>226601</v>
      </c>
      <c r="I11" s="265">
        <v>227079</v>
      </c>
      <c r="J11" s="263">
        <v>475</v>
      </c>
      <c r="K11" s="266">
        <v>0.20917830358597669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18.558671787795426</v>
      </c>
      <c r="E13" s="115">
        <v>42231</v>
      </c>
      <c r="F13" s="114">
        <v>42358</v>
      </c>
      <c r="G13" s="114">
        <v>43206</v>
      </c>
      <c r="H13" s="114">
        <v>43332</v>
      </c>
      <c r="I13" s="140">
        <v>43130</v>
      </c>
      <c r="J13" s="115">
        <v>-899</v>
      </c>
      <c r="K13" s="116">
        <v>-2.084396012056573</v>
      </c>
    </row>
    <row r="14" spans="1:255" ht="14.1" customHeight="1" x14ac:dyDescent="0.2">
      <c r="A14" s="306" t="s">
        <v>230</v>
      </c>
      <c r="B14" s="307"/>
      <c r="C14" s="308"/>
      <c r="D14" s="113">
        <v>57.961187234678363</v>
      </c>
      <c r="E14" s="115">
        <v>131893</v>
      </c>
      <c r="F14" s="114">
        <v>132915</v>
      </c>
      <c r="G14" s="114">
        <v>133573</v>
      </c>
      <c r="H14" s="114">
        <v>130812</v>
      </c>
      <c r="I14" s="140">
        <v>131575</v>
      </c>
      <c r="J14" s="115">
        <v>318</v>
      </c>
      <c r="K14" s="116">
        <v>0.24168725061751853</v>
      </c>
    </row>
    <row r="15" spans="1:255" ht="14.1" customHeight="1" x14ac:dyDescent="0.2">
      <c r="A15" s="306" t="s">
        <v>231</v>
      </c>
      <c r="B15" s="307"/>
      <c r="C15" s="308"/>
      <c r="D15" s="113">
        <v>10.966188245427459</v>
      </c>
      <c r="E15" s="115">
        <v>24954</v>
      </c>
      <c r="F15" s="114">
        <v>24905</v>
      </c>
      <c r="G15" s="114">
        <v>24870</v>
      </c>
      <c r="H15" s="114">
        <v>24577</v>
      </c>
      <c r="I15" s="140">
        <v>24586</v>
      </c>
      <c r="J15" s="115">
        <v>368</v>
      </c>
      <c r="K15" s="116">
        <v>1.4967867892296429</v>
      </c>
    </row>
    <row r="16" spans="1:255" ht="14.1" customHeight="1" x14ac:dyDescent="0.2">
      <c r="A16" s="306" t="s">
        <v>232</v>
      </c>
      <c r="B16" s="307"/>
      <c r="C16" s="308"/>
      <c r="D16" s="113">
        <v>12.209409634636174</v>
      </c>
      <c r="E16" s="115">
        <v>27783</v>
      </c>
      <c r="F16" s="114">
        <v>27659</v>
      </c>
      <c r="G16" s="114">
        <v>27421</v>
      </c>
      <c r="H16" s="114">
        <v>27196</v>
      </c>
      <c r="I16" s="140">
        <v>27107</v>
      </c>
      <c r="J16" s="115">
        <v>676</v>
      </c>
      <c r="K16" s="116">
        <v>2.4938207842992584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0.19380015293073294</v>
      </c>
      <c r="E18" s="115">
        <v>441</v>
      </c>
      <c r="F18" s="114">
        <v>442</v>
      </c>
      <c r="G18" s="114">
        <v>450</v>
      </c>
      <c r="H18" s="114">
        <v>428</v>
      </c>
      <c r="I18" s="140">
        <v>436</v>
      </c>
      <c r="J18" s="115">
        <v>5</v>
      </c>
      <c r="K18" s="116">
        <v>1.1467889908256881</v>
      </c>
    </row>
    <row r="19" spans="1:255" ht="14.1" customHeight="1" x14ac:dyDescent="0.2">
      <c r="A19" s="306" t="s">
        <v>235</v>
      </c>
      <c r="B19" s="307" t="s">
        <v>236</v>
      </c>
      <c r="C19" s="308"/>
      <c r="D19" s="113">
        <v>4.7021805813125678E-2</v>
      </c>
      <c r="E19" s="115">
        <v>107</v>
      </c>
      <c r="F19" s="114">
        <v>110</v>
      </c>
      <c r="G19" s="114">
        <v>115</v>
      </c>
      <c r="H19" s="114">
        <v>108</v>
      </c>
      <c r="I19" s="140">
        <v>110</v>
      </c>
      <c r="J19" s="115">
        <v>-3</v>
      </c>
      <c r="K19" s="116">
        <v>-2.7272727272727271</v>
      </c>
    </row>
    <row r="20" spans="1:255" ht="14.1" customHeight="1" x14ac:dyDescent="0.2">
      <c r="A20" s="306">
        <v>12</v>
      </c>
      <c r="B20" s="307" t="s">
        <v>237</v>
      </c>
      <c r="C20" s="308"/>
      <c r="D20" s="113">
        <v>0.81211492656688078</v>
      </c>
      <c r="E20" s="115">
        <v>1848</v>
      </c>
      <c r="F20" s="114">
        <v>1809</v>
      </c>
      <c r="G20" s="114">
        <v>1883</v>
      </c>
      <c r="H20" s="114">
        <v>1853</v>
      </c>
      <c r="I20" s="140">
        <v>1777</v>
      </c>
      <c r="J20" s="115">
        <v>71</v>
      </c>
      <c r="K20" s="116">
        <v>3.995498030388295</v>
      </c>
    </row>
    <row r="21" spans="1:255" ht="14.1" customHeight="1" x14ac:dyDescent="0.2">
      <c r="A21" s="306">
        <v>21</v>
      </c>
      <c r="B21" s="307" t="s">
        <v>238</v>
      </c>
      <c r="C21" s="308"/>
      <c r="D21" s="113">
        <v>9.3164699368062084E-2</v>
      </c>
      <c r="E21" s="115">
        <v>212</v>
      </c>
      <c r="F21" s="114">
        <v>217</v>
      </c>
      <c r="G21" s="114">
        <v>219</v>
      </c>
      <c r="H21" s="114">
        <v>219</v>
      </c>
      <c r="I21" s="140">
        <v>227</v>
      </c>
      <c r="J21" s="115">
        <v>-15</v>
      </c>
      <c r="K21" s="116">
        <v>-6.607929515418502</v>
      </c>
    </row>
    <row r="22" spans="1:255" ht="14.1" customHeight="1" x14ac:dyDescent="0.2">
      <c r="A22" s="306">
        <v>22</v>
      </c>
      <c r="B22" s="307" t="s">
        <v>239</v>
      </c>
      <c r="C22" s="308"/>
      <c r="D22" s="113">
        <v>1.5420515569930653</v>
      </c>
      <c r="E22" s="115">
        <v>3509</v>
      </c>
      <c r="F22" s="114">
        <v>3422</v>
      </c>
      <c r="G22" s="114">
        <v>3509</v>
      </c>
      <c r="H22" s="114">
        <v>3482</v>
      </c>
      <c r="I22" s="140">
        <v>3514</v>
      </c>
      <c r="J22" s="115">
        <v>-5</v>
      </c>
      <c r="K22" s="116">
        <v>-0.14228799089356858</v>
      </c>
    </row>
    <row r="23" spans="1:255" ht="14.1" customHeight="1" x14ac:dyDescent="0.2">
      <c r="A23" s="306">
        <v>23</v>
      </c>
      <c r="B23" s="307" t="s">
        <v>240</v>
      </c>
      <c r="C23" s="308"/>
      <c r="D23" s="113">
        <v>0.80772036527593449</v>
      </c>
      <c r="E23" s="115">
        <v>1838</v>
      </c>
      <c r="F23" s="114">
        <v>1861</v>
      </c>
      <c r="G23" s="114">
        <v>1892</v>
      </c>
      <c r="H23" s="114">
        <v>1874</v>
      </c>
      <c r="I23" s="140">
        <v>1905</v>
      </c>
      <c r="J23" s="115">
        <v>-67</v>
      </c>
      <c r="K23" s="116">
        <v>-3.5170603674540684</v>
      </c>
    </row>
    <row r="24" spans="1:255" ht="14.1" customHeight="1" x14ac:dyDescent="0.2">
      <c r="A24" s="306">
        <v>24</v>
      </c>
      <c r="B24" s="307" t="s">
        <v>241</v>
      </c>
      <c r="C24" s="308"/>
      <c r="D24" s="113">
        <v>7.7625530643275882</v>
      </c>
      <c r="E24" s="115">
        <v>17664</v>
      </c>
      <c r="F24" s="114">
        <v>18004</v>
      </c>
      <c r="G24" s="114">
        <v>18623</v>
      </c>
      <c r="H24" s="114">
        <v>18756</v>
      </c>
      <c r="I24" s="140">
        <v>19118</v>
      </c>
      <c r="J24" s="115">
        <v>-1454</v>
      </c>
      <c r="K24" s="116">
        <v>-7.6053980541897692</v>
      </c>
    </row>
    <row r="25" spans="1:255" ht="14.1" customHeight="1" x14ac:dyDescent="0.2">
      <c r="A25" s="306">
        <v>25</v>
      </c>
      <c r="B25" s="307" t="s">
        <v>242</v>
      </c>
      <c r="C25" s="308"/>
      <c r="D25" s="113">
        <v>5.0924176239486014</v>
      </c>
      <c r="E25" s="115">
        <v>11588</v>
      </c>
      <c r="F25" s="114">
        <v>11708</v>
      </c>
      <c r="G25" s="114">
        <v>11899</v>
      </c>
      <c r="H25" s="114">
        <v>11581</v>
      </c>
      <c r="I25" s="140">
        <v>11660</v>
      </c>
      <c r="J25" s="115">
        <v>-72</v>
      </c>
      <c r="K25" s="116">
        <v>-0.61749571183533447</v>
      </c>
    </row>
    <row r="26" spans="1:255" ht="14.1" customHeight="1" x14ac:dyDescent="0.2">
      <c r="A26" s="306">
        <v>26</v>
      </c>
      <c r="B26" s="307" t="s">
        <v>243</v>
      </c>
      <c r="C26" s="308"/>
      <c r="D26" s="113">
        <v>2.8406444184677042</v>
      </c>
      <c r="E26" s="115">
        <v>6464</v>
      </c>
      <c r="F26" s="114">
        <v>6545</v>
      </c>
      <c r="G26" s="114">
        <v>6640</v>
      </c>
      <c r="H26" s="114">
        <v>6565</v>
      </c>
      <c r="I26" s="140">
        <v>6603</v>
      </c>
      <c r="J26" s="115">
        <v>-139</v>
      </c>
      <c r="K26" s="116">
        <v>-2.1051037407239135</v>
      </c>
    </row>
    <row r="27" spans="1:255" ht="14.1" customHeight="1" x14ac:dyDescent="0.2">
      <c r="A27" s="306">
        <v>27</v>
      </c>
      <c r="B27" s="307" t="s">
        <v>244</v>
      </c>
      <c r="C27" s="308"/>
      <c r="D27" s="113">
        <v>3.3222883359554216</v>
      </c>
      <c r="E27" s="115">
        <v>7560</v>
      </c>
      <c r="F27" s="114">
        <v>7598</v>
      </c>
      <c r="G27" s="114">
        <v>7657</v>
      </c>
      <c r="H27" s="114">
        <v>7639</v>
      </c>
      <c r="I27" s="140">
        <v>7654</v>
      </c>
      <c r="J27" s="115">
        <v>-94</v>
      </c>
      <c r="K27" s="116">
        <v>-1.2281160177684871</v>
      </c>
    </row>
    <row r="28" spans="1:255" ht="14.1" customHeight="1" x14ac:dyDescent="0.2">
      <c r="A28" s="306">
        <v>28</v>
      </c>
      <c r="B28" s="307" t="s">
        <v>245</v>
      </c>
      <c r="C28" s="308"/>
      <c r="D28" s="113">
        <v>0.53086300394631603</v>
      </c>
      <c r="E28" s="115">
        <v>1208</v>
      </c>
      <c r="F28" s="114">
        <v>1234</v>
      </c>
      <c r="G28" s="114">
        <v>1222</v>
      </c>
      <c r="H28" s="114">
        <v>1273</v>
      </c>
      <c r="I28" s="140">
        <v>1305</v>
      </c>
      <c r="J28" s="115">
        <v>-97</v>
      </c>
      <c r="K28" s="116">
        <v>-7.4329501915708809</v>
      </c>
    </row>
    <row r="29" spans="1:255" ht="14.1" customHeight="1" x14ac:dyDescent="0.2">
      <c r="A29" s="306">
        <v>29</v>
      </c>
      <c r="B29" s="307" t="s">
        <v>246</v>
      </c>
      <c r="C29" s="308"/>
      <c r="D29" s="113">
        <v>1.9876600718950228</v>
      </c>
      <c r="E29" s="115">
        <v>4523</v>
      </c>
      <c r="F29" s="114">
        <v>4583</v>
      </c>
      <c r="G29" s="114">
        <v>4529</v>
      </c>
      <c r="H29" s="114">
        <v>4490</v>
      </c>
      <c r="I29" s="140">
        <v>4439</v>
      </c>
      <c r="J29" s="115">
        <v>84</v>
      </c>
      <c r="K29" s="116">
        <v>1.8923180896598333</v>
      </c>
    </row>
    <row r="30" spans="1:255" ht="14.1" customHeight="1" x14ac:dyDescent="0.2">
      <c r="A30" s="306" t="s">
        <v>247</v>
      </c>
      <c r="B30" s="307" t="s">
        <v>248</v>
      </c>
      <c r="C30" s="308"/>
      <c r="D30" s="113">
        <v>0.75630399817186256</v>
      </c>
      <c r="E30" s="115">
        <v>1721</v>
      </c>
      <c r="F30" s="114">
        <v>1725</v>
      </c>
      <c r="G30" s="114">
        <v>1696</v>
      </c>
      <c r="H30" s="114">
        <v>1697</v>
      </c>
      <c r="I30" s="140">
        <v>1679</v>
      </c>
      <c r="J30" s="115">
        <v>42</v>
      </c>
      <c r="K30" s="116">
        <v>2.501488981536629</v>
      </c>
    </row>
    <row r="31" spans="1:255" ht="14.1" customHeight="1" x14ac:dyDescent="0.2">
      <c r="A31" s="306" t="s">
        <v>249</v>
      </c>
      <c r="B31" s="307" t="s">
        <v>250</v>
      </c>
      <c r="C31" s="308"/>
      <c r="D31" s="113">
        <v>1.2282798808194977</v>
      </c>
      <c r="E31" s="115">
        <v>2795</v>
      </c>
      <c r="F31" s="114">
        <v>2850</v>
      </c>
      <c r="G31" s="114">
        <v>2825</v>
      </c>
      <c r="H31" s="114">
        <v>2785</v>
      </c>
      <c r="I31" s="140">
        <v>2752</v>
      </c>
      <c r="J31" s="115">
        <v>43</v>
      </c>
      <c r="K31" s="116">
        <v>1.5625</v>
      </c>
    </row>
    <row r="32" spans="1:255" ht="14.1" customHeight="1" x14ac:dyDescent="0.2">
      <c r="A32" s="306">
        <v>31</v>
      </c>
      <c r="B32" s="307" t="s">
        <v>251</v>
      </c>
      <c r="C32" s="308"/>
      <c r="D32" s="113">
        <v>0.50889019749158437</v>
      </c>
      <c r="E32" s="115">
        <v>1158</v>
      </c>
      <c r="F32" s="114">
        <v>1148</v>
      </c>
      <c r="G32" s="114">
        <v>1141</v>
      </c>
      <c r="H32" s="114">
        <v>1111</v>
      </c>
      <c r="I32" s="140">
        <v>1114</v>
      </c>
      <c r="J32" s="115">
        <v>44</v>
      </c>
      <c r="K32" s="116">
        <v>3.9497307001795332</v>
      </c>
    </row>
    <row r="33" spans="1:11" ht="14.1" customHeight="1" x14ac:dyDescent="0.2">
      <c r="A33" s="306">
        <v>32</v>
      </c>
      <c r="B33" s="307" t="s">
        <v>252</v>
      </c>
      <c r="C33" s="308"/>
      <c r="D33" s="113">
        <v>1.1913655659755487</v>
      </c>
      <c r="E33" s="115">
        <v>2711</v>
      </c>
      <c r="F33" s="114">
        <v>2657</v>
      </c>
      <c r="G33" s="114">
        <v>2701</v>
      </c>
      <c r="H33" s="114">
        <v>2666</v>
      </c>
      <c r="I33" s="140">
        <v>2630</v>
      </c>
      <c r="J33" s="115">
        <v>81</v>
      </c>
      <c r="K33" s="116">
        <v>3.0798479087452471</v>
      </c>
    </row>
    <row r="34" spans="1:11" ht="14.1" customHeight="1" x14ac:dyDescent="0.2">
      <c r="A34" s="306">
        <v>33</v>
      </c>
      <c r="B34" s="307" t="s">
        <v>253</v>
      </c>
      <c r="C34" s="308"/>
      <c r="D34" s="113">
        <v>0.90396125754765899</v>
      </c>
      <c r="E34" s="115">
        <v>2057</v>
      </c>
      <c r="F34" s="114">
        <v>2099</v>
      </c>
      <c r="G34" s="114">
        <v>2193</v>
      </c>
      <c r="H34" s="114">
        <v>2150</v>
      </c>
      <c r="I34" s="140">
        <v>2134</v>
      </c>
      <c r="J34" s="115">
        <v>-77</v>
      </c>
      <c r="K34" s="116">
        <v>-3.6082474226804124</v>
      </c>
    </row>
    <row r="35" spans="1:11" ht="14.1" customHeight="1" x14ac:dyDescent="0.2">
      <c r="A35" s="306">
        <v>34</v>
      </c>
      <c r="B35" s="307" t="s">
        <v>254</v>
      </c>
      <c r="C35" s="308"/>
      <c r="D35" s="113">
        <v>1.9784314931840354</v>
      </c>
      <c r="E35" s="115">
        <v>4502</v>
      </c>
      <c r="F35" s="114">
        <v>4520</v>
      </c>
      <c r="G35" s="114">
        <v>4541</v>
      </c>
      <c r="H35" s="114">
        <v>4477</v>
      </c>
      <c r="I35" s="140">
        <v>4462</v>
      </c>
      <c r="J35" s="115">
        <v>40</v>
      </c>
      <c r="K35" s="116">
        <v>0.89645898700134474</v>
      </c>
    </row>
    <row r="36" spans="1:11" ht="14.1" customHeight="1" x14ac:dyDescent="0.2">
      <c r="A36" s="306">
        <v>41</v>
      </c>
      <c r="B36" s="307" t="s">
        <v>255</v>
      </c>
      <c r="C36" s="308"/>
      <c r="D36" s="113">
        <v>2.032484597062675</v>
      </c>
      <c r="E36" s="115">
        <v>4625</v>
      </c>
      <c r="F36" s="114">
        <v>4700</v>
      </c>
      <c r="G36" s="114">
        <v>4759</v>
      </c>
      <c r="H36" s="114">
        <v>4848</v>
      </c>
      <c r="I36" s="140">
        <v>4909</v>
      </c>
      <c r="J36" s="115">
        <v>-284</v>
      </c>
      <c r="K36" s="116">
        <v>-5.7852923202281525</v>
      </c>
    </row>
    <row r="37" spans="1:11" ht="14.1" customHeight="1" x14ac:dyDescent="0.2">
      <c r="A37" s="306">
        <v>42</v>
      </c>
      <c r="B37" s="307" t="s">
        <v>256</v>
      </c>
      <c r="C37" s="308"/>
      <c r="D37" s="113">
        <v>0.11469804969369908</v>
      </c>
      <c r="E37" s="115">
        <v>261</v>
      </c>
      <c r="F37" s="114">
        <v>260</v>
      </c>
      <c r="G37" s="114">
        <v>260</v>
      </c>
      <c r="H37" s="114">
        <v>252</v>
      </c>
      <c r="I37" s="140">
        <v>250</v>
      </c>
      <c r="J37" s="115">
        <v>11</v>
      </c>
      <c r="K37" s="116">
        <v>4.4000000000000004</v>
      </c>
    </row>
    <row r="38" spans="1:11" ht="14.1" customHeight="1" x14ac:dyDescent="0.2">
      <c r="A38" s="306">
        <v>43</v>
      </c>
      <c r="B38" s="307" t="s">
        <v>257</v>
      </c>
      <c r="C38" s="308"/>
      <c r="D38" s="113">
        <v>2.0786274906176114</v>
      </c>
      <c r="E38" s="115">
        <v>4730</v>
      </c>
      <c r="F38" s="114">
        <v>4675</v>
      </c>
      <c r="G38" s="114">
        <v>4624</v>
      </c>
      <c r="H38" s="114">
        <v>4396</v>
      </c>
      <c r="I38" s="140">
        <v>4354</v>
      </c>
      <c r="J38" s="115">
        <v>376</v>
      </c>
      <c r="K38" s="116">
        <v>8.6357372531005971</v>
      </c>
    </row>
    <row r="39" spans="1:11" ht="14.1" customHeight="1" x14ac:dyDescent="0.2">
      <c r="A39" s="306">
        <v>51</v>
      </c>
      <c r="B39" s="307" t="s">
        <v>258</v>
      </c>
      <c r="C39" s="308"/>
      <c r="D39" s="113">
        <v>6.6823698990129818</v>
      </c>
      <c r="E39" s="115">
        <v>15206</v>
      </c>
      <c r="F39" s="114">
        <v>15273</v>
      </c>
      <c r="G39" s="114">
        <v>15594</v>
      </c>
      <c r="H39" s="114">
        <v>15433</v>
      </c>
      <c r="I39" s="140">
        <v>15414</v>
      </c>
      <c r="J39" s="115">
        <v>-208</v>
      </c>
      <c r="K39" s="116">
        <v>-1.3494226028285974</v>
      </c>
    </row>
    <row r="40" spans="1:11" ht="14.1" customHeight="1" x14ac:dyDescent="0.2">
      <c r="A40" s="306" t="s">
        <v>259</v>
      </c>
      <c r="B40" s="307" t="s">
        <v>260</v>
      </c>
      <c r="C40" s="308"/>
      <c r="D40" s="113">
        <v>5.8645420427678703</v>
      </c>
      <c r="E40" s="115">
        <v>13345</v>
      </c>
      <c r="F40" s="114">
        <v>13414</v>
      </c>
      <c r="G40" s="114">
        <v>13727</v>
      </c>
      <c r="H40" s="114">
        <v>13549</v>
      </c>
      <c r="I40" s="140">
        <v>13533</v>
      </c>
      <c r="J40" s="115">
        <v>-188</v>
      </c>
      <c r="K40" s="116">
        <v>-1.3891967782457697</v>
      </c>
    </row>
    <row r="41" spans="1:11" ht="14.1" customHeight="1" x14ac:dyDescent="0.2">
      <c r="A41" s="306"/>
      <c r="B41" s="307" t="s">
        <v>261</v>
      </c>
      <c r="C41" s="308"/>
      <c r="D41" s="113">
        <v>5.226451743322464</v>
      </c>
      <c r="E41" s="115">
        <v>11893</v>
      </c>
      <c r="F41" s="114">
        <v>11950</v>
      </c>
      <c r="G41" s="114">
        <v>12281</v>
      </c>
      <c r="H41" s="114">
        <v>12092</v>
      </c>
      <c r="I41" s="140">
        <v>12050</v>
      </c>
      <c r="J41" s="115">
        <v>-157</v>
      </c>
      <c r="K41" s="116">
        <v>-1.3029045643153527</v>
      </c>
    </row>
    <row r="42" spans="1:11" ht="14.1" customHeight="1" x14ac:dyDescent="0.2">
      <c r="A42" s="306">
        <v>52</v>
      </c>
      <c r="B42" s="307" t="s">
        <v>262</v>
      </c>
      <c r="C42" s="308"/>
      <c r="D42" s="113">
        <v>2.9711628888088102</v>
      </c>
      <c r="E42" s="115">
        <v>6761</v>
      </c>
      <c r="F42" s="114">
        <v>6849</v>
      </c>
      <c r="G42" s="114">
        <v>6864</v>
      </c>
      <c r="H42" s="114">
        <v>6779</v>
      </c>
      <c r="I42" s="140">
        <v>6866</v>
      </c>
      <c r="J42" s="115">
        <v>-105</v>
      </c>
      <c r="K42" s="116">
        <v>-1.5292746868628022</v>
      </c>
    </row>
    <row r="43" spans="1:11" ht="14.1" customHeight="1" x14ac:dyDescent="0.2">
      <c r="A43" s="306" t="s">
        <v>263</v>
      </c>
      <c r="B43" s="307" t="s">
        <v>264</v>
      </c>
      <c r="C43" s="308"/>
      <c r="D43" s="113">
        <v>2.7633001397470491</v>
      </c>
      <c r="E43" s="115">
        <v>6288</v>
      </c>
      <c r="F43" s="114">
        <v>6347</v>
      </c>
      <c r="G43" s="114">
        <v>6322</v>
      </c>
      <c r="H43" s="114">
        <v>6252</v>
      </c>
      <c r="I43" s="140">
        <v>6347</v>
      </c>
      <c r="J43" s="115">
        <v>-59</v>
      </c>
      <c r="K43" s="116">
        <v>-0.92957302662675279</v>
      </c>
    </row>
    <row r="44" spans="1:11" ht="14.1" customHeight="1" x14ac:dyDescent="0.2">
      <c r="A44" s="306">
        <v>53</v>
      </c>
      <c r="B44" s="307" t="s">
        <v>265</v>
      </c>
      <c r="C44" s="308"/>
      <c r="D44" s="113">
        <v>1.2898037388927464</v>
      </c>
      <c r="E44" s="115">
        <v>2935</v>
      </c>
      <c r="F44" s="114">
        <v>2936</v>
      </c>
      <c r="G44" s="114">
        <v>2939</v>
      </c>
      <c r="H44" s="114">
        <v>2902</v>
      </c>
      <c r="I44" s="140">
        <v>2868</v>
      </c>
      <c r="J44" s="115">
        <v>67</v>
      </c>
      <c r="K44" s="116">
        <v>2.3361227336122732</v>
      </c>
    </row>
    <row r="45" spans="1:11" ht="14.1" customHeight="1" x14ac:dyDescent="0.2">
      <c r="A45" s="306" t="s">
        <v>266</v>
      </c>
      <c r="B45" s="307" t="s">
        <v>267</v>
      </c>
      <c r="C45" s="308"/>
      <c r="D45" s="113">
        <v>1.2098227233975232</v>
      </c>
      <c r="E45" s="115">
        <v>2753</v>
      </c>
      <c r="F45" s="114">
        <v>2765</v>
      </c>
      <c r="G45" s="114">
        <v>2784</v>
      </c>
      <c r="H45" s="114">
        <v>2745</v>
      </c>
      <c r="I45" s="140">
        <v>2718</v>
      </c>
      <c r="J45" s="115">
        <v>35</v>
      </c>
      <c r="K45" s="116">
        <v>1.2877115526122149</v>
      </c>
    </row>
    <row r="46" spans="1:11" ht="14.1" customHeight="1" x14ac:dyDescent="0.2">
      <c r="A46" s="306">
        <v>54</v>
      </c>
      <c r="B46" s="307" t="s">
        <v>268</v>
      </c>
      <c r="C46" s="308"/>
      <c r="D46" s="113">
        <v>2.7030946500610842</v>
      </c>
      <c r="E46" s="115">
        <v>6151</v>
      </c>
      <c r="F46" s="114">
        <v>6116</v>
      </c>
      <c r="G46" s="114">
        <v>6171</v>
      </c>
      <c r="H46" s="114">
        <v>6102</v>
      </c>
      <c r="I46" s="140">
        <v>6094</v>
      </c>
      <c r="J46" s="115">
        <v>57</v>
      </c>
      <c r="K46" s="116">
        <v>0.93534624220544793</v>
      </c>
    </row>
    <row r="47" spans="1:11" ht="14.1" customHeight="1" x14ac:dyDescent="0.2">
      <c r="A47" s="306">
        <v>61</v>
      </c>
      <c r="B47" s="307" t="s">
        <v>269</v>
      </c>
      <c r="C47" s="308"/>
      <c r="D47" s="113">
        <v>3.3794176327377237</v>
      </c>
      <c r="E47" s="115">
        <v>7690</v>
      </c>
      <c r="F47" s="114">
        <v>7744</v>
      </c>
      <c r="G47" s="114">
        <v>7738</v>
      </c>
      <c r="H47" s="114">
        <v>7538</v>
      </c>
      <c r="I47" s="140">
        <v>7540</v>
      </c>
      <c r="J47" s="115">
        <v>150</v>
      </c>
      <c r="K47" s="116">
        <v>1.9893899204244032</v>
      </c>
    </row>
    <row r="48" spans="1:11" ht="14.1" customHeight="1" x14ac:dyDescent="0.2">
      <c r="A48" s="306">
        <v>62</v>
      </c>
      <c r="B48" s="307" t="s">
        <v>270</v>
      </c>
      <c r="C48" s="308"/>
      <c r="D48" s="113">
        <v>6.0785571776369567</v>
      </c>
      <c r="E48" s="115">
        <v>13832</v>
      </c>
      <c r="F48" s="114">
        <v>14115</v>
      </c>
      <c r="G48" s="114">
        <v>14086</v>
      </c>
      <c r="H48" s="114">
        <v>13825</v>
      </c>
      <c r="I48" s="140">
        <v>13754</v>
      </c>
      <c r="J48" s="115">
        <v>78</v>
      </c>
      <c r="K48" s="116">
        <v>0.56710775047258977</v>
      </c>
    </row>
    <row r="49" spans="1:11" ht="14.1" customHeight="1" x14ac:dyDescent="0.2">
      <c r="A49" s="306">
        <v>63</v>
      </c>
      <c r="B49" s="307" t="s">
        <v>271</v>
      </c>
      <c r="C49" s="308"/>
      <c r="D49" s="113">
        <v>1.5337018905402673</v>
      </c>
      <c r="E49" s="115">
        <v>3490</v>
      </c>
      <c r="F49" s="114">
        <v>3588</v>
      </c>
      <c r="G49" s="114">
        <v>3618</v>
      </c>
      <c r="H49" s="114">
        <v>3590</v>
      </c>
      <c r="I49" s="140">
        <v>3514</v>
      </c>
      <c r="J49" s="115">
        <v>-24</v>
      </c>
      <c r="K49" s="116">
        <v>-0.68298235628912918</v>
      </c>
    </row>
    <row r="50" spans="1:11" ht="14.1" customHeight="1" x14ac:dyDescent="0.2">
      <c r="A50" s="306" t="s">
        <v>272</v>
      </c>
      <c r="B50" s="307" t="s">
        <v>273</v>
      </c>
      <c r="C50" s="308"/>
      <c r="D50" s="113">
        <v>0.18017701292879931</v>
      </c>
      <c r="E50" s="115">
        <v>410</v>
      </c>
      <c r="F50" s="114">
        <v>425</v>
      </c>
      <c r="G50" s="114">
        <v>431</v>
      </c>
      <c r="H50" s="114">
        <v>403</v>
      </c>
      <c r="I50" s="140">
        <v>408</v>
      </c>
      <c r="J50" s="115">
        <v>2</v>
      </c>
      <c r="K50" s="116">
        <v>0.49019607843137253</v>
      </c>
    </row>
    <row r="51" spans="1:11" ht="14.1" customHeight="1" x14ac:dyDescent="0.2">
      <c r="A51" s="306" t="s">
        <v>274</v>
      </c>
      <c r="B51" s="307" t="s">
        <v>275</v>
      </c>
      <c r="C51" s="308"/>
      <c r="D51" s="113">
        <v>1.0740307795072819</v>
      </c>
      <c r="E51" s="115">
        <v>2444</v>
      </c>
      <c r="F51" s="114">
        <v>2515</v>
      </c>
      <c r="G51" s="114">
        <v>2526</v>
      </c>
      <c r="H51" s="114">
        <v>2563</v>
      </c>
      <c r="I51" s="140">
        <v>2459</v>
      </c>
      <c r="J51" s="115">
        <v>-15</v>
      </c>
      <c r="K51" s="116">
        <v>-0.61000406669377794</v>
      </c>
    </row>
    <row r="52" spans="1:11" ht="14.1" customHeight="1" x14ac:dyDescent="0.2">
      <c r="A52" s="306">
        <v>71</v>
      </c>
      <c r="B52" s="307" t="s">
        <v>276</v>
      </c>
      <c r="C52" s="308"/>
      <c r="D52" s="113">
        <v>11.861360380393226</v>
      </c>
      <c r="E52" s="115">
        <v>26991</v>
      </c>
      <c r="F52" s="114">
        <v>27099</v>
      </c>
      <c r="G52" s="114">
        <v>27278</v>
      </c>
      <c r="H52" s="114">
        <v>26928</v>
      </c>
      <c r="I52" s="140">
        <v>27003</v>
      </c>
      <c r="J52" s="115">
        <v>-12</v>
      </c>
      <c r="K52" s="116">
        <v>-4.443950672147539E-2</v>
      </c>
    </row>
    <row r="53" spans="1:11" ht="14.1" customHeight="1" x14ac:dyDescent="0.2">
      <c r="A53" s="306" t="s">
        <v>277</v>
      </c>
      <c r="B53" s="307" t="s">
        <v>278</v>
      </c>
      <c r="C53" s="308"/>
      <c r="D53" s="113">
        <v>4.35237350255324</v>
      </c>
      <c r="E53" s="115">
        <v>9904</v>
      </c>
      <c r="F53" s="114">
        <v>9953</v>
      </c>
      <c r="G53" s="114">
        <v>10021</v>
      </c>
      <c r="H53" s="114">
        <v>9929</v>
      </c>
      <c r="I53" s="140">
        <v>9980</v>
      </c>
      <c r="J53" s="115">
        <v>-76</v>
      </c>
      <c r="K53" s="116">
        <v>-0.76152304609218435</v>
      </c>
    </row>
    <row r="54" spans="1:11" ht="14.1" customHeight="1" x14ac:dyDescent="0.2">
      <c r="A54" s="306" t="s">
        <v>279</v>
      </c>
      <c r="B54" s="307" t="s">
        <v>280</v>
      </c>
      <c r="C54" s="308"/>
      <c r="D54" s="113">
        <v>6.2226987879799962</v>
      </c>
      <c r="E54" s="115">
        <v>14160</v>
      </c>
      <c r="F54" s="114">
        <v>14221</v>
      </c>
      <c r="G54" s="114">
        <v>14331</v>
      </c>
      <c r="H54" s="114">
        <v>14126</v>
      </c>
      <c r="I54" s="140">
        <v>14160</v>
      </c>
      <c r="J54" s="115">
        <v>0</v>
      </c>
      <c r="K54" s="116">
        <v>0</v>
      </c>
    </row>
    <row r="55" spans="1:11" ht="14.1" customHeight="1" x14ac:dyDescent="0.2">
      <c r="A55" s="306">
        <v>72</v>
      </c>
      <c r="B55" s="307" t="s">
        <v>281</v>
      </c>
      <c r="C55" s="308"/>
      <c r="D55" s="113">
        <v>3.8188737618323563</v>
      </c>
      <c r="E55" s="115">
        <v>8690</v>
      </c>
      <c r="F55" s="114">
        <v>8761</v>
      </c>
      <c r="G55" s="114">
        <v>8810</v>
      </c>
      <c r="H55" s="114">
        <v>8672</v>
      </c>
      <c r="I55" s="140">
        <v>8772</v>
      </c>
      <c r="J55" s="115">
        <v>-82</v>
      </c>
      <c r="K55" s="116">
        <v>-0.93479252165982674</v>
      </c>
    </row>
    <row r="56" spans="1:11" ht="14.1" customHeight="1" x14ac:dyDescent="0.2">
      <c r="A56" s="306" t="s">
        <v>282</v>
      </c>
      <c r="B56" s="307" t="s">
        <v>283</v>
      </c>
      <c r="C56" s="308"/>
      <c r="D56" s="113">
        <v>1.8940559163978661</v>
      </c>
      <c r="E56" s="115">
        <v>4310</v>
      </c>
      <c r="F56" s="114">
        <v>4381</v>
      </c>
      <c r="G56" s="114">
        <v>4434</v>
      </c>
      <c r="H56" s="114">
        <v>4334</v>
      </c>
      <c r="I56" s="140">
        <v>4382</v>
      </c>
      <c r="J56" s="115">
        <v>-72</v>
      </c>
      <c r="K56" s="116">
        <v>-1.6430853491556368</v>
      </c>
    </row>
    <row r="57" spans="1:11" ht="14.1" customHeight="1" x14ac:dyDescent="0.2">
      <c r="A57" s="306" t="s">
        <v>284</v>
      </c>
      <c r="B57" s="307" t="s">
        <v>285</v>
      </c>
      <c r="C57" s="308"/>
      <c r="D57" s="113">
        <v>1.3381439130931558</v>
      </c>
      <c r="E57" s="115">
        <v>3045</v>
      </c>
      <c r="F57" s="114">
        <v>3038</v>
      </c>
      <c r="G57" s="114">
        <v>3028</v>
      </c>
      <c r="H57" s="114">
        <v>3024</v>
      </c>
      <c r="I57" s="140">
        <v>3052</v>
      </c>
      <c r="J57" s="115">
        <v>-7</v>
      </c>
      <c r="K57" s="116">
        <v>-0.22935779816513763</v>
      </c>
    </row>
    <row r="58" spans="1:11" ht="14.1" customHeight="1" x14ac:dyDescent="0.2">
      <c r="A58" s="306">
        <v>73</v>
      </c>
      <c r="B58" s="307" t="s">
        <v>286</v>
      </c>
      <c r="C58" s="308"/>
      <c r="D58" s="113">
        <v>2.9865438533271225</v>
      </c>
      <c r="E58" s="115">
        <v>6796</v>
      </c>
      <c r="F58" s="114">
        <v>6790</v>
      </c>
      <c r="G58" s="114">
        <v>6787</v>
      </c>
      <c r="H58" s="114">
        <v>6586</v>
      </c>
      <c r="I58" s="140">
        <v>6580</v>
      </c>
      <c r="J58" s="115">
        <v>216</v>
      </c>
      <c r="K58" s="116">
        <v>3.282674772036474</v>
      </c>
    </row>
    <row r="59" spans="1:11" ht="14.1" customHeight="1" x14ac:dyDescent="0.2">
      <c r="A59" s="306" t="s">
        <v>287</v>
      </c>
      <c r="B59" s="307" t="s">
        <v>288</v>
      </c>
      <c r="C59" s="308"/>
      <c r="D59" s="113">
        <v>2.2407868022535311</v>
      </c>
      <c r="E59" s="115">
        <v>5099</v>
      </c>
      <c r="F59" s="114">
        <v>5087</v>
      </c>
      <c r="G59" s="114">
        <v>5073</v>
      </c>
      <c r="H59" s="114">
        <v>4937</v>
      </c>
      <c r="I59" s="140">
        <v>4907</v>
      </c>
      <c r="J59" s="115">
        <v>192</v>
      </c>
      <c r="K59" s="116">
        <v>3.9127776645608314</v>
      </c>
    </row>
    <row r="60" spans="1:11" ht="14.1" customHeight="1" x14ac:dyDescent="0.2">
      <c r="A60" s="306">
        <v>81</v>
      </c>
      <c r="B60" s="307" t="s">
        <v>289</v>
      </c>
      <c r="C60" s="308"/>
      <c r="D60" s="113">
        <v>8.5395115005668991</v>
      </c>
      <c r="E60" s="115">
        <v>19432</v>
      </c>
      <c r="F60" s="114">
        <v>19311</v>
      </c>
      <c r="G60" s="114">
        <v>19102</v>
      </c>
      <c r="H60" s="114">
        <v>18746</v>
      </c>
      <c r="I60" s="140">
        <v>18854</v>
      </c>
      <c r="J60" s="115">
        <v>578</v>
      </c>
      <c r="K60" s="116">
        <v>3.0656624588946642</v>
      </c>
    </row>
    <row r="61" spans="1:11" ht="14.1" customHeight="1" x14ac:dyDescent="0.2">
      <c r="A61" s="306" t="s">
        <v>290</v>
      </c>
      <c r="B61" s="307" t="s">
        <v>291</v>
      </c>
      <c r="C61" s="308"/>
      <c r="D61" s="113">
        <v>2.1814602248257557</v>
      </c>
      <c r="E61" s="115">
        <v>4964</v>
      </c>
      <c r="F61" s="114">
        <v>4923</v>
      </c>
      <c r="G61" s="114">
        <v>4962</v>
      </c>
      <c r="H61" s="114">
        <v>4755</v>
      </c>
      <c r="I61" s="140">
        <v>4832</v>
      </c>
      <c r="J61" s="115">
        <v>132</v>
      </c>
      <c r="K61" s="116">
        <v>2.7317880794701987</v>
      </c>
    </row>
    <row r="62" spans="1:11" ht="14.1" customHeight="1" x14ac:dyDescent="0.2">
      <c r="A62" s="306" t="s">
        <v>292</v>
      </c>
      <c r="B62" s="307" t="s">
        <v>293</v>
      </c>
      <c r="C62" s="308"/>
      <c r="D62" s="113">
        <v>3.8927023915202543</v>
      </c>
      <c r="E62" s="115">
        <v>8858</v>
      </c>
      <c r="F62" s="114">
        <v>8872</v>
      </c>
      <c r="G62" s="114">
        <v>8739</v>
      </c>
      <c r="H62" s="114">
        <v>8617</v>
      </c>
      <c r="I62" s="140">
        <v>8617</v>
      </c>
      <c r="J62" s="115">
        <v>241</v>
      </c>
      <c r="K62" s="116">
        <v>2.7967970291284669</v>
      </c>
    </row>
    <row r="63" spans="1:11" ht="14.1" customHeight="1" x14ac:dyDescent="0.2">
      <c r="A63" s="306"/>
      <c r="B63" s="307" t="s">
        <v>294</v>
      </c>
      <c r="C63" s="308"/>
      <c r="D63" s="113">
        <v>3.4673088585566503</v>
      </c>
      <c r="E63" s="115">
        <v>7890</v>
      </c>
      <c r="F63" s="114">
        <v>7889</v>
      </c>
      <c r="G63" s="114">
        <v>7764</v>
      </c>
      <c r="H63" s="114">
        <v>7647</v>
      </c>
      <c r="I63" s="140">
        <v>7659</v>
      </c>
      <c r="J63" s="115">
        <v>231</v>
      </c>
      <c r="K63" s="116">
        <v>3.0160595377986681</v>
      </c>
    </row>
    <row r="64" spans="1:11" ht="14.1" customHeight="1" x14ac:dyDescent="0.2">
      <c r="A64" s="306" t="s">
        <v>295</v>
      </c>
      <c r="B64" s="307" t="s">
        <v>296</v>
      </c>
      <c r="C64" s="308"/>
      <c r="D64" s="113">
        <v>0.93428373045518864</v>
      </c>
      <c r="E64" s="115">
        <v>2126</v>
      </c>
      <c r="F64" s="114">
        <v>2073</v>
      </c>
      <c r="G64" s="114">
        <v>2064</v>
      </c>
      <c r="H64" s="114">
        <v>2055</v>
      </c>
      <c r="I64" s="140">
        <v>2076</v>
      </c>
      <c r="J64" s="115">
        <v>50</v>
      </c>
      <c r="K64" s="116">
        <v>2.4084778420038537</v>
      </c>
    </row>
    <row r="65" spans="1:11" ht="14.1" customHeight="1" x14ac:dyDescent="0.2">
      <c r="A65" s="306" t="s">
        <v>297</v>
      </c>
      <c r="B65" s="307" t="s">
        <v>298</v>
      </c>
      <c r="C65" s="308"/>
      <c r="D65" s="113">
        <v>0.72378424461885971</v>
      </c>
      <c r="E65" s="115">
        <v>1647</v>
      </c>
      <c r="F65" s="114">
        <v>1649</v>
      </c>
      <c r="G65" s="114">
        <v>1546</v>
      </c>
      <c r="H65" s="114">
        <v>1546</v>
      </c>
      <c r="I65" s="140">
        <v>1559</v>
      </c>
      <c r="J65" s="115">
        <v>88</v>
      </c>
      <c r="K65" s="116">
        <v>5.6446440025657472</v>
      </c>
    </row>
    <row r="66" spans="1:11" ht="14.1" customHeight="1" x14ac:dyDescent="0.2">
      <c r="A66" s="306">
        <v>82</v>
      </c>
      <c r="B66" s="307" t="s">
        <v>299</v>
      </c>
      <c r="C66" s="308"/>
      <c r="D66" s="113">
        <v>3.0735561668878595</v>
      </c>
      <c r="E66" s="115">
        <v>6994</v>
      </c>
      <c r="F66" s="114">
        <v>6983</v>
      </c>
      <c r="G66" s="114">
        <v>6871</v>
      </c>
      <c r="H66" s="114">
        <v>6660</v>
      </c>
      <c r="I66" s="140">
        <v>6643</v>
      </c>
      <c r="J66" s="115">
        <v>351</v>
      </c>
      <c r="K66" s="116">
        <v>5.283757338551859</v>
      </c>
    </row>
    <row r="67" spans="1:11" ht="14.1" customHeight="1" x14ac:dyDescent="0.2">
      <c r="A67" s="306" t="s">
        <v>300</v>
      </c>
      <c r="B67" s="307" t="s">
        <v>301</v>
      </c>
      <c r="C67" s="308"/>
      <c r="D67" s="113">
        <v>2.09269008674864</v>
      </c>
      <c r="E67" s="115">
        <v>4762</v>
      </c>
      <c r="F67" s="114">
        <v>4747</v>
      </c>
      <c r="G67" s="114">
        <v>4632</v>
      </c>
      <c r="H67" s="114">
        <v>4506</v>
      </c>
      <c r="I67" s="140">
        <v>4454</v>
      </c>
      <c r="J67" s="115">
        <v>308</v>
      </c>
      <c r="K67" s="116">
        <v>6.9151324651998207</v>
      </c>
    </row>
    <row r="68" spans="1:11" ht="14.1" customHeight="1" x14ac:dyDescent="0.2">
      <c r="A68" s="306" t="s">
        <v>302</v>
      </c>
      <c r="B68" s="307" t="s">
        <v>303</v>
      </c>
      <c r="C68" s="308"/>
      <c r="D68" s="113">
        <v>0.44121395361101101</v>
      </c>
      <c r="E68" s="115">
        <v>1004</v>
      </c>
      <c r="F68" s="114">
        <v>1006</v>
      </c>
      <c r="G68" s="114">
        <v>998</v>
      </c>
      <c r="H68" s="114">
        <v>969</v>
      </c>
      <c r="I68" s="140">
        <v>992</v>
      </c>
      <c r="J68" s="115">
        <v>12</v>
      </c>
      <c r="K68" s="116">
        <v>1.2096774193548387</v>
      </c>
    </row>
    <row r="69" spans="1:11" ht="14.1" customHeight="1" x14ac:dyDescent="0.2">
      <c r="A69" s="306">
        <v>83</v>
      </c>
      <c r="B69" s="307" t="s">
        <v>304</v>
      </c>
      <c r="C69" s="308"/>
      <c r="D69" s="113">
        <v>6.2811464531495824</v>
      </c>
      <c r="E69" s="115">
        <v>14293</v>
      </c>
      <c r="F69" s="114">
        <v>14213</v>
      </c>
      <c r="G69" s="114">
        <v>14046</v>
      </c>
      <c r="H69" s="114">
        <v>13661</v>
      </c>
      <c r="I69" s="140">
        <v>13617</v>
      </c>
      <c r="J69" s="115">
        <v>676</v>
      </c>
      <c r="K69" s="116">
        <v>4.9643827568480576</v>
      </c>
    </row>
    <row r="70" spans="1:11" ht="14.1" customHeight="1" x14ac:dyDescent="0.2">
      <c r="A70" s="306" t="s">
        <v>305</v>
      </c>
      <c r="B70" s="307" t="s">
        <v>306</v>
      </c>
      <c r="C70" s="308"/>
      <c r="D70" s="113">
        <v>5.3824586691510587</v>
      </c>
      <c r="E70" s="115">
        <v>12248</v>
      </c>
      <c r="F70" s="114">
        <v>12199</v>
      </c>
      <c r="G70" s="114">
        <v>12043</v>
      </c>
      <c r="H70" s="114">
        <v>11676</v>
      </c>
      <c r="I70" s="140">
        <v>11626</v>
      </c>
      <c r="J70" s="115">
        <v>622</v>
      </c>
      <c r="K70" s="116">
        <v>5.3500774126956818</v>
      </c>
    </row>
    <row r="71" spans="1:11" ht="14.1" customHeight="1" x14ac:dyDescent="0.2">
      <c r="A71" s="306"/>
      <c r="B71" s="307" t="s">
        <v>307</v>
      </c>
      <c r="C71" s="308"/>
      <c r="D71" s="113">
        <v>2.7945015249127678</v>
      </c>
      <c r="E71" s="115">
        <v>6359</v>
      </c>
      <c r="F71" s="114">
        <v>6382</v>
      </c>
      <c r="G71" s="114">
        <v>6288</v>
      </c>
      <c r="H71" s="114">
        <v>6037</v>
      </c>
      <c r="I71" s="140">
        <v>6037</v>
      </c>
      <c r="J71" s="115">
        <v>322</v>
      </c>
      <c r="K71" s="116">
        <v>5.3337750538346862</v>
      </c>
    </row>
    <row r="72" spans="1:11" ht="14.1" customHeight="1" x14ac:dyDescent="0.2">
      <c r="A72" s="306">
        <v>84</v>
      </c>
      <c r="B72" s="307" t="s">
        <v>308</v>
      </c>
      <c r="C72" s="308"/>
      <c r="D72" s="113">
        <v>2.3049473971013472</v>
      </c>
      <c r="E72" s="115">
        <v>5245</v>
      </c>
      <c r="F72" s="114">
        <v>5218</v>
      </c>
      <c r="G72" s="114">
        <v>5090</v>
      </c>
      <c r="H72" s="114">
        <v>5135</v>
      </c>
      <c r="I72" s="140">
        <v>5084</v>
      </c>
      <c r="J72" s="115">
        <v>161</v>
      </c>
      <c r="K72" s="116">
        <v>3.1667977970102283</v>
      </c>
    </row>
    <row r="73" spans="1:11" ht="14.1" customHeight="1" x14ac:dyDescent="0.2">
      <c r="A73" s="306" t="s">
        <v>309</v>
      </c>
      <c r="B73" s="307" t="s">
        <v>310</v>
      </c>
      <c r="C73" s="308"/>
      <c r="D73" s="113">
        <v>0.76333529623737661</v>
      </c>
      <c r="E73" s="115">
        <v>1737</v>
      </c>
      <c r="F73" s="114">
        <v>1685</v>
      </c>
      <c r="G73" s="114">
        <v>1653</v>
      </c>
      <c r="H73" s="114">
        <v>1741</v>
      </c>
      <c r="I73" s="140">
        <v>1738</v>
      </c>
      <c r="J73" s="115">
        <v>-1</v>
      </c>
      <c r="K73" s="116">
        <v>-5.7537399309551207E-2</v>
      </c>
    </row>
    <row r="74" spans="1:11" ht="14.1" customHeight="1" x14ac:dyDescent="0.2">
      <c r="A74" s="306" t="s">
        <v>311</v>
      </c>
      <c r="B74" s="307" t="s">
        <v>312</v>
      </c>
      <c r="C74" s="308"/>
      <c r="D74" s="113">
        <v>0.30674037810805349</v>
      </c>
      <c r="E74" s="115">
        <v>698</v>
      </c>
      <c r="F74" s="114">
        <v>696</v>
      </c>
      <c r="G74" s="114">
        <v>705</v>
      </c>
      <c r="H74" s="114">
        <v>705</v>
      </c>
      <c r="I74" s="140">
        <v>707</v>
      </c>
      <c r="J74" s="115">
        <v>-9</v>
      </c>
      <c r="K74" s="116">
        <v>-1.272984441301273</v>
      </c>
    </row>
    <row r="75" spans="1:11" ht="14.1" customHeight="1" x14ac:dyDescent="0.2">
      <c r="A75" s="306" t="s">
        <v>313</v>
      </c>
      <c r="B75" s="307" t="s">
        <v>314</v>
      </c>
      <c r="C75" s="308"/>
      <c r="D75" s="113">
        <v>0.82441969818153049</v>
      </c>
      <c r="E75" s="115">
        <v>1876</v>
      </c>
      <c r="F75" s="114">
        <v>1917</v>
      </c>
      <c r="G75" s="114">
        <v>1801</v>
      </c>
      <c r="H75" s="114">
        <v>1782</v>
      </c>
      <c r="I75" s="140">
        <v>1740</v>
      </c>
      <c r="J75" s="115">
        <v>136</v>
      </c>
      <c r="K75" s="116">
        <v>7.8160919540229887</v>
      </c>
    </row>
    <row r="76" spans="1:11" ht="14.1" customHeight="1" x14ac:dyDescent="0.2">
      <c r="A76" s="306">
        <v>91</v>
      </c>
      <c r="B76" s="307" t="s">
        <v>315</v>
      </c>
      <c r="C76" s="308"/>
      <c r="D76" s="113">
        <v>0.22148588906369476</v>
      </c>
      <c r="E76" s="115">
        <v>504</v>
      </c>
      <c r="F76" s="114">
        <v>501</v>
      </c>
      <c r="G76" s="114">
        <v>487</v>
      </c>
      <c r="H76" s="114">
        <v>493</v>
      </c>
      <c r="I76" s="140">
        <v>480</v>
      </c>
      <c r="J76" s="115">
        <v>24</v>
      </c>
      <c r="K76" s="116">
        <v>5</v>
      </c>
    </row>
    <row r="77" spans="1:11" ht="14.1" customHeight="1" x14ac:dyDescent="0.2">
      <c r="A77" s="306">
        <v>92</v>
      </c>
      <c r="B77" s="307" t="s">
        <v>316</v>
      </c>
      <c r="C77" s="308"/>
      <c r="D77" s="113">
        <v>1.6079699763572604</v>
      </c>
      <c r="E77" s="115">
        <v>3659</v>
      </c>
      <c r="F77" s="114">
        <v>3561</v>
      </c>
      <c r="G77" s="114">
        <v>3543</v>
      </c>
      <c r="H77" s="114">
        <v>3542</v>
      </c>
      <c r="I77" s="140">
        <v>3537</v>
      </c>
      <c r="J77" s="115">
        <v>122</v>
      </c>
      <c r="K77" s="116">
        <v>3.4492507774950525</v>
      </c>
    </row>
    <row r="78" spans="1:11" ht="14.1" customHeight="1" x14ac:dyDescent="0.2">
      <c r="A78" s="306">
        <v>93</v>
      </c>
      <c r="B78" s="307" t="s">
        <v>317</v>
      </c>
      <c r="C78" s="308"/>
      <c r="D78" s="113">
        <v>0.20302873164172019</v>
      </c>
      <c r="E78" s="115">
        <v>462</v>
      </c>
      <c r="F78" s="114">
        <v>466</v>
      </c>
      <c r="G78" s="114">
        <v>468</v>
      </c>
      <c r="H78" s="114">
        <v>451</v>
      </c>
      <c r="I78" s="140">
        <v>458</v>
      </c>
      <c r="J78" s="115">
        <v>4</v>
      </c>
      <c r="K78" s="116">
        <v>0.8733624454148472</v>
      </c>
    </row>
    <row r="79" spans="1:11" ht="14.1" customHeight="1" x14ac:dyDescent="0.2">
      <c r="A79" s="306">
        <v>94</v>
      </c>
      <c r="B79" s="307" t="s">
        <v>318</v>
      </c>
      <c r="C79" s="308"/>
      <c r="D79" s="113">
        <v>0.35552000843755766</v>
      </c>
      <c r="E79" s="115">
        <v>809</v>
      </c>
      <c r="F79" s="114">
        <v>821</v>
      </c>
      <c r="G79" s="114">
        <v>827</v>
      </c>
      <c r="H79" s="114">
        <v>803</v>
      </c>
      <c r="I79" s="140">
        <v>818</v>
      </c>
      <c r="J79" s="115">
        <v>-9</v>
      </c>
      <c r="K79" s="116">
        <v>-1.1002444987775062</v>
      </c>
    </row>
    <row r="80" spans="1:11" ht="14.1" customHeight="1" x14ac:dyDescent="0.2">
      <c r="A80" s="306" t="s">
        <v>319</v>
      </c>
      <c r="B80" s="307" t="s">
        <v>320</v>
      </c>
      <c r="C80" s="308"/>
      <c r="D80" s="113">
        <v>9.6680348400819145E-3</v>
      </c>
      <c r="E80" s="115">
        <v>22</v>
      </c>
      <c r="F80" s="114">
        <v>10</v>
      </c>
      <c r="G80" s="114">
        <v>9</v>
      </c>
      <c r="H80" s="114">
        <v>11</v>
      </c>
      <c r="I80" s="140">
        <v>11</v>
      </c>
      <c r="J80" s="115">
        <v>11</v>
      </c>
      <c r="K80" s="116">
        <v>100</v>
      </c>
    </row>
    <row r="81" spans="1:11" ht="14.1" customHeight="1" x14ac:dyDescent="0.2">
      <c r="A81" s="310" t="s">
        <v>321</v>
      </c>
      <c r="B81" s="311" t="s">
        <v>224</v>
      </c>
      <c r="C81" s="312"/>
      <c r="D81" s="125">
        <v>0.30454309746258029</v>
      </c>
      <c r="E81" s="143">
        <v>693</v>
      </c>
      <c r="F81" s="144">
        <v>709</v>
      </c>
      <c r="G81" s="144">
        <v>715</v>
      </c>
      <c r="H81" s="144">
        <v>684</v>
      </c>
      <c r="I81" s="145">
        <v>681</v>
      </c>
      <c r="J81" s="143">
        <v>12</v>
      </c>
      <c r="K81" s="146">
        <v>1.7621145374449338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56417</v>
      </c>
      <c r="E12" s="114">
        <v>58462</v>
      </c>
      <c r="F12" s="114">
        <v>58396</v>
      </c>
      <c r="G12" s="114">
        <v>58646</v>
      </c>
      <c r="H12" s="140">
        <v>58120</v>
      </c>
      <c r="I12" s="115">
        <v>-1703</v>
      </c>
      <c r="J12" s="116">
        <v>-2.9301445285615966</v>
      </c>
      <c r="K12"/>
      <c r="L12"/>
      <c r="M12"/>
      <c r="N12"/>
      <c r="O12"/>
      <c r="P12"/>
    </row>
    <row r="13" spans="1:16" s="110" customFormat="1" ht="14.45" customHeight="1" x14ac:dyDescent="0.2">
      <c r="A13" s="120" t="s">
        <v>105</v>
      </c>
      <c r="B13" s="119" t="s">
        <v>106</v>
      </c>
      <c r="C13" s="113">
        <v>41.297835758725206</v>
      </c>
      <c r="D13" s="115">
        <v>23299</v>
      </c>
      <c r="E13" s="114">
        <v>24062</v>
      </c>
      <c r="F13" s="114">
        <v>24003</v>
      </c>
      <c r="G13" s="114">
        <v>24003</v>
      </c>
      <c r="H13" s="140">
        <v>23724</v>
      </c>
      <c r="I13" s="115">
        <v>-425</v>
      </c>
      <c r="J13" s="116">
        <v>-1.7914348339234532</v>
      </c>
      <c r="K13"/>
      <c r="L13"/>
      <c r="M13"/>
      <c r="N13"/>
      <c r="O13"/>
      <c r="P13"/>
    </row>
    <row r="14" spans="1:16" s="110" customFormat="1" ht="14.45" customHeight="1" x14ac:dyDescent="0.2">
      <c r="A14" s="120"/>
      <c r="B14" s="119" t="s">
        <v>107</v>
      </c>
      <c r="C14" s="113">
        <v>58.702164241274794</v>
      </c>
      <c r="D14" s="115">
        <v>33118</v>
      </c>
      <c r="E14" s="114">
        <v>34400</v>
      </c>
      <c r="F14" s="114">
        <v>34393</v>
      </c>
      <c r="G14" s="114">
        <v>34643</v>
      </c>
      <c r="H14" s="140">
        <v>34396</v>
      </c>
      <c r="I14" s="115">
        <v>-1278</v>
      </c>
      <c r="J14" s="116">
        <v>-3.7155483195720431</v>
      </c>
      <c r="K14"/>
      <c r="L14"/>
      <c r="M14"/>
      <c r="N14"/>
      <c r="O14"/>
      <c r="P14"/>
    </row>
    <row r="15" spans="1:16" s="110" customFormat="1" ht="14.45" customHeight="1" x14ac:dyDescent="0.2">
      <c r="A15" s="118" t="s">
        <v>105</v>
      </c>
      <c r="B15" s="121" t="s">
        <v>108</v>
      </c>
      <c r="C15" s="113">
        <v>16.83889607742347</v>
      </c>
      <c r="D15" s="115">
        <v>9500</v>
      </c>
      <c r="E15" s="114">
        <v>10008</v>
      </c>
      <c r="F15" s="114">
        <v>9958</v>
      </c>
      <c r="G15" s="114">
        <v>10183</v>
      </c>
      <c r="H15" s="140">
        <v>9779</v>
      </c>
      <c r="I15" s="115">
        <v>-279</v>
      </c>
      <c r="J15" s="116">
        <v>-2.8530524593516717</v>
      </c>
      <c r="K15"/>
      <c r="L15"/>
      <c r="M15"/>
      <c r="N15"/>
      <c r="O15"/>
      <c r="P15"/>
    </row>
    <row r="16" spans="1:16" s="110" customFormat="1" ht="14.45" customHeight="1" x14ac:dyDescent="0.2">
      <c r="A16" s="118"/>
      <c r="B16" s="121" t="s">
        <v>109</v>
      </c>
      <c r="C16" s="113">
        <v>51.339135366999308</v>
      </c>
      <c r="D16" s="115">
        <v>28964</v>
      </c>
      <c r="E16" s="114">
        <v>30133</v>
      </c>
      <c r="F16" s="114">
        <v>30189</v>
      </c>
      <c r="G16" s="114">
        <v>30418</v>
      </c>
      <c r="H16" s="140">
        <v>30413</v>
      </c>
      <c r="I16" s="115">
        <v>-1449</v>
      </c>
      <c r="J16" s="116">
        <v>-4.7644099562687012</v>
      </c>
      <c r="K16"/>
      <c r="L16"/>
      <c r="M16"/>
      <c r="N16"/>
      <c r="O16"/>
      <c r="P16"/>
    </row>
    <row r="17" spans="1:16" s="110" customFormat="1" ht="14.45" customHeight="1" x14ac:dyDescent="0.2">
      <c r="A17" s="118"/>
      <c r="B17" s="121" t="s">
        <v>110</v>
      </c>
      <c r="C17" s="113">
        <v>17.950263218533422</v>
      </c>
      <c r="D17" s="115">
        <v>10127</v>
      </c>
      <c r="E17" s="114">
        <v>10214</v>
      </c>
      <c r="F17" s="114">
        <v>10166</v>
      </c>
      <c r="G17" s="114">
        <v>10090</v>
      </c>
      <c r="H17" s="140">
        <v>10090</v>
      </c>
      <c r="I17" s="115">
        <v>37</v>
      </c>
      <c r="J17" s="116">
        <v>0.36669970267591673</v>
      </c>
      <c r="K17"/>
      <c r="L17"/>
      <c r="M17"/>
      <c r="N17"/>
      <c r="O17"/>
      <c r="P17"/>
    </row>
    <row r="18" spans="1:16" s="110" customFormat="1" ht="14.45" customHeight="1" x14ac:dyDescent="0.2">
      <c r="A18" s="120"/>
      <c r="B18" s="121" t="s">
        <v>111</v>
      </c>
      <c r="C18" s="113">
        <v>13.871705337043799</v>
      </c>
      <c r="D18" s="115">
        <v>7826</v>
      </c>
      <c r="E18" s="114">
        <v>8107</v>
      </c>
      <c r="F18" s="114">
        <v>8083</v>
      </c>
      <c r="G18" s="114">
        <v>7955</v>
      </c>
      <c r="H18" s="140">
        <v>7838</v>
      </c>
      <c r="I18" s="115">
        <v>-12</v>
      </c>
      <c r="J18" s="116">
        <v>-0.15310028068384793</v>
      </c>
      <c r="K18"/>
      <c r="L18"/>
      <c r="M18"/>
      <c r="N18"/>
      <c r="O18"/>
      <c r="P18"/>
    </row>
    <row r="19" spans="1:16" s="110" customFormat="1" ht="14.45" customHeight="1" x14ac:dyDescent="0.2">
      <c r="A19" s="120"/>
      <c r="B19" s="121" t="s">
        <v>112</v>
      </c>
      <c r="C19" s="113">
        <v>1.2691210096247585</v>
      </c>
      <c r="D19" s="115">
        <v>716</v>
      </c>
      <c r="E19" s="114">
        <v>772</v>
      </c>
      <c r="F19" s="114">
        <v>767</v>
      </c>
      <c r="G19" s="114">
        <v>639</v>
      </c>
      <c r="H19" s="140">
        <v>567</v>
      </c>
      <c r="I19" s="115">
        <v>149</v>
      </c>
      <c r="J19" s="116">
        <v>26.278659611992946</v>
      </c>
      <c r="K19"/>
      <c r="L19"/>
      <c r="M19"/>
      <c r="N19"/>
      <c r="O19"/>
      <c r="P19"/>
    </row>
    <row r="20" spans="1:16" s="110" customFormat="1" ht="14.45" customHeight="1" x14ac:dyDescent="0.2">
      <c r="A20" s="120" t="s">
        <v>113</v>
      </c>
      <c r="B20" s="119" t="s">
        <v>116</v>
      </c>
      <c r="C20" s="113">
        <v>82.38474218763848</v>
      </c>
      <c r="D20" s="115">
        <v>46479</v>
      </c>
      <c r="E20" s="114">
        <v>48111</v>
      </c>
      <c r="F20" s="114">
        <v>48142</v>
      </c>
      <c r="G20" s="114">
        <v>48379</v>
      </c>
      <c r="H20" s="140">
        <v>47918</v>
      </c>
      <c r="I20" s="115">
        <v>-1439</v>
      </c>
      <c r="J20" s="116">
        <v>-3.0030468717392211</v>
      </c>
      <c r="K20"/>
      <c r="L20"/>
      <c r="M20"/>
      <c r="N20"/>
      <c r="O20"/>
      <c r="P20"/>
    </row>
    <row r="21" spans="1:16" s="110" customFormat="1" ht="14.45" customHeight="1" x14ac:dyDescent="0.2">
      <c r="A21" s="123"/>
      <c r="B21" s="124" t="s">
        <v>117</v>
      </c>
      <c r="C21" s="125">
        <v>17.356470567382171</v>
      </c>
      <c r="D21" s="143">
        <v>9792</v>
      </c>
      <c r="E21" s="144">
        <v>10180</v>
      </c>
      <c r="F21" s="144">
        <v>10086</v>
      </c>
      <c r="G21" s="144">
        <v>10095</v>
      </c>
      <c r="H21" s="145">
        <v>10034</v>
      </c>
      <c r="I21" s="143">
        <v>-242</v>
      </c>
      <c r="J21" s="146">
        <v>-2.4117998804066176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58984</v>
      </c>
      <c r="E56" s="114">
        <v>61069</v>
      </c>
      <c r="F56" s="114">
        <v>60972</v>
      </c>
      <c r="G56" s="114">
        <v>61257</v>
      </c>
      <c r="H56" s="140">
        <v>60726</v>
      </c>
      <c r="I56" s="115">
        <v>-1742</v>
      </c>
      <c r="J56" s="116">
        <v>-2.8686229950927116</v>
      </c>
      <c r="K56"/>
      <c r="L56"/>
      <c r="M56"/>
      <c r="N56"/>
      <c r="O56"/>
      <c r="P56"/>
    </row>
    <row r="57" spans="1:16" s="110" customFormat="1" ht="14.45" customHeight="1" x14ac:dyDescent="0.2">
      <c r="A57" s="120" t="s">
        <v>105</v>
      </c>
      <c r="B57" s="119" t="s">
        <v>106</v>
      </c>
      <c r="C57" s="113">
        <v>42.60307880103079</v>
      </c>
      <c r="D57" s="115">
        <v>25129</v>
      </c>
      <c r="E57" s="114">
        <v>25890</v>
      </c>
      <c r="F57" s="114">
        <v>25815</v>
      </c>
      <c r="G57" s="114">
        <v>25754</v>
      </c>
      <c r="H57" s="140">
        <v>25499</v>
      </c>
      <c r="I57" s="115">
        <v>-370</v>
      </c>
      <c r="J57" s="116">
        <v>-1.4510372955802189</v>
      </c>
    </row>
    <row r="58" spans="1:16" s="110" customFormat="1" ht="14.45" customHeight="1" x14ac:dyDescent="0.2">
      <c r="A58" s="120"/>
      <c r="B58" s="119" t="s">
        <v>107</v>
      </c>
      <c r="C58" s="113">
        <v>57.39692119896921</v>
      </c>
      <c r="D58" s="115">
        <v>33855</v>
      </c>
      <c r="E58" s="114">
        <v>35179</v>
      </c>
      <c r="F58" s="114">
        <v>35157</v>
      </c>
      <c r="G58" s="114">
        <v>35503</v>
      </c>
      <c r="H58" s="140">
        <v>35227</v>
      </c>
      <c r="I58" s="115">
        <v>-1372</v>
      </c>
      <c r="J58" s="116">
        <v>-3.894739830243847</v>
      </c>
    </row>
    <row r="59" spans="1:16" s="110" customFormat="1" ht="14.45" customHeight="1" x14ac:dyDescent="0.2">
      <c r="A59" s="118" t="s">
        <v>105</v>
      </c>
      <c r="B59" s="121" t="s">
        <v>108</v>
      </c>
      <c r="C59" s="113">
        <v>17.650549301505492</v>
      </c>
      <c r="D59" s="115">
        <v>10411</v>
      </c>
      <c r="E59" s="114">
        <v>10797</v>
      </c>
      <c r="F59" s="114">
        <v>10711</v>
      </c>
      <c r="G59" s="114">
        <v>10920</v>
      </c>
      <c r="H59" s="140">
        <v>10581</v>
      </c>
      <c r="I59" s="115">
        <v>-170</v>
      </c>
      <c r="J59" s="116">
        <v>-1.606653435403081</v>
      </c>
    </row>
    <row r="60" spans="1:16" s="110" customFormat="1" ht="14.45" customHeight="1" x14ac:dyDescent="0.2">
      <c r="A60" s="118"/>
      <c r="B60" s="121" t="s">
        <v>109</v>
      </c>
      <c r="C60" s="113">
        <v>51.773362267733624</v>
      </c>
      <c r="D60" s="115">
        <v>30538</v>
      </c>
      <c r="E60" s="114">
        <v>31843</v>
      </c>
      <c r="F60" s="114">
        <v>31900</v>
      </c>
      <c r="G60" s="114">
        <v>32068</v>
      </c>
      <c r="H60" s="140">
        <v>32066</v>
      </c>
      <c r="I60" s="115">
        <v>-1528</v>
      </c>
      <c r="J60" s="116">
        <v>-4.765171833094243</v>
      </c>
    </row>
    <row r="61" spans="1:16" s="110" customFormat="1" ht="14.45" customHeight="1" x14ac:dyDescent="0.2">
      <c r="A61" s="118"/>
      <c r="B61" s="121" t="s">
        <v>110</v>
      </c>
      <c r="C61" s="113">
        <v>17.318255798182559</v>
      </c>
      <c r="D61" s="115">
        <v>10215</v>
      </c>
      <c r="E61" s="114">
        <v>10336</v>
      </c>
      <c r="F61" s="114">
        <v>10265</v>
      </c>
      <c r="G61" s="114">
        <v>10282</v>
      </c>
      <c r="H61" s="140">
        <v>10249</v>
      </c>
      <c r="I61" s="115">
        <v>-34</v>
      </c>
      <c r="J61" s="116">
        <v>-0.33173968192018732</v>
      </c>
    </row>
    <row r="62" spans="1:16" s="110" customFormat="1" ht="14.45" customHeight="1" x14ac:dyDescent="0.2">
      <c r="A62" s="120"/>
      <c r="B62" s="121" t="s">
        <v>111</v>
      </c>
      <c r="C62" s="113">
        <v>13.257832632578326</v>
      </c>
      <c r="D62" s="115">
        <v>7820</v>
      </c>
      <c r="E62" s="114">
        <v>8093</v>
      </c>
      <c r="F62" s="114">
        <v>8096</v>
      </c>
      <c r="G62" s="114">
        <v>7987</v>
      </c>
      <c r="H62" s="140">
        <v>7830</v>
      </c>
      <c r="I62" s="115">
        <v>-10</v>
      </c>
      <c r="J62" s="116">
        <v>-0.1277139208173691</v>
      </c>
    </row>
    <row r="63" spans="1:16" s="110" customFormat="1" ht="14.45" customHeight="1" x14ac:dyDescent="0.2">
      <c r="A63" s="120"/>
      <c r="B63" s="121" t="s">
        <v>112</v>
      </c>
      <c r="C63" s="113">
        <v>1.1647226366472263</v>
      </c>
      <c r="D63" s="115">
        <v>687</v>
      </c>
      <c r="E63" s="114">
        <v>750</v>
      </c>
      <c r="F63" s="114">
        <v>774</v>
      </c>
      <c r="G63" s="114">
        <v>650</v>
      </c>
      <c r="H63" s="140">
        <v>597</v>
      </c>
      <c r="I63" s="115">
        <v>90</v>
      </c>
      <c r="J63" s="116">
        <v>15.075376884422111</v>
      </c>
    </row>
    <row r="64" spans="1:16" s="110" customFormat="1" ht="14.45" customHeight="1" x14ac:dyDescent="0.2">
      <c r="A64" s="120" t="s">
        <v>113</v>
      </c>
      <c r="B64" s="119" t="s">
        <v>116</v>
      </c>
      <c r="C64" s="113">
        <v>80.704936932049364</v>
      </c>
      <c r="D64" s="115">
        <v>47603</v>
      </c>
      <c r="E64" s="114">
        <v>49236</v>
      </c>
      <c r="F64" s="114">
        <v>49247</v>
      </c>
      <c r="G64" s="114">
        <v>49726</v>
      </c>
      <c r="H64" s="140">
        <v>49300</v>
      </c>
      <c r="I64" s="115">
        <v>-1697</v>
      </c>
      <c r="J64" s="116">
        <v>-3.4421906693711968</v>
      </c>
    </row>
    <row r="65" spans="1:10" s="110" customFormat="1" ht="14.45" customHeight="1" x14ac:dyDescent="0.2">
      <c r="A65" s="123"/>
      <c r="B65" s="124" t="s">
        <v>117</v>
      </c>
      <c r="C65" s="125">
        <v>18.969551064695512</v>
      </c>
      <c r="D65" s="143">
        <v>11189</v>
      </c>
      <c r="E65" s="144">
        <v>11617</v>
      </c>
      <c r="F65" s="144">
        <v>11517</v>
      </c>
      <c r="G65" s="144">
        <v>11312</v>
      </c>
      <c r="H65" s="145">
        <v>11209</v>
      </c>
      <c r="I65" s="143">
        <v>-20</v>
      </c>
      <c r="J65" s="146">
        <v>-0.1784280488892854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56417</v>
      </c>
      <c r="G11" s="114">
        <v>58462</v>
      </c>
      <c r="H11" s="114">
        <v>58396</v>
      </c>
      <c r="I11" s="114">
        <v>58646</v>
      </c>
      <c r="J11" s="140">
        <v>58120</v>
      </c>
      <c r="K11" s="114">
        <v>-1703</v>
      </c>
      <c r="L11" s="116">
        <v>-2.9301445285615966</v>
      </c>
    </row>
    <row r="12" spans="1:17" s="110" customFormat="1" ht="24" customHeight="1" x14ac:dyDescent="0.2">
      <c r="A12" s="606" t="s">
        <v>185</v>
      </c>
      <c r="B12" s="607"/>
      <c r="C12" s="607"/>
      <c r="D12" s="608"/>
      <c r="E12" s="113">
        <v>41.297835758725206</v>
      </c>
      <c r="F12" s="115">
        <v>23299</v>
      </c>
      <c r="G12" s="114">
        <v>24062</v>
      </c>
      <c r="H12" s="114">
        <v>24003</v>
      </c>
      <c r="I12" s="114">
        <v>24003</v>
      </c>
      <c r="J12" s="140">
        <v>23724</v>
      </c>
      <c r="K12" s="114">
        <v>-425</v>
      </c>
      <c r="L12" s="116">
        <v>-1.7914348339234532</v>
      </c>
    </row>
    <row r="13" spans="1:17" s="110" customFormat="1" ht="15" customHeight="1" x14ac:dyDescent="0.2">
      <c r="A13" s="120"/>
      <c r="B13" s="609" t="s">
        <v>107</v>
      </c>
      <c r="C13" s="609"/>
      <c r="E13" s="113">
        <v>58.702164241274794</v>
      </c>
      <c r="F13" s="115">
        <v>33118</v>
      </c>
      <c r="G13" s="114">
        <v>34400</v>
      </c>
      <c r="H13" s="114">
        <v>34393</v>
      </c>
      <c r="I13" s="114">
        <v>34643</v>
      </c>
      <c r="J13" s="140">
        <v>34396</v>
      </c>
      <c r="K13" s="114">
        <v>-1278</v>
      </c>
      <c r="L13" s="116">
        <v>-3.7155483195720431</v>
      </c>
    </row>
    <row r="14" spans="1:17" s="110" customFormat="1" ht="22.5" customHeight="1" x14ac:dyDescent="0.2">
      <c r="A14" s="606" t="s">
        <v>186</v>
      </c>
      <c r="B14" s="607"/>
      <c r="C14" s="607"/>
      <c r="D14" s="608"/>
      <c r="E14" s="113">
        <v>16.83889607742347</v>
      </c>
      <c r="F14" s="115">
        <v>9500</v>
      </c>
      <c r="G14" s="114">
        <v>10008</v>
      </c>
      <c r="H14" s="114">
        <v>9958</v>
      </c>
      <c r="I14" s="114">
        <v>10183</v>
      </c>
      <c r="J14" s="140">
        <v>9779</v>
      </c>
      <c r="K14" s="114">
        <v>-279</v>
      </c>
      <c r="L14" s="116">
        <v>-2.8530524593516717</v>
      </c>
    </row>
    <row r="15" spans="1:17" s="110" customFormat="1" ht="15" customHeight="1" x14ac:dyDescent="0.2">
      <c r="A15" s="120"/>
      <c r="B15" s="119"/>
      <c r="C15" s="258" t="s">
        <v>106</v>
      </c>
      <c r="E15" s="113">
        <v>48.231578947368419</v>
      </c>
      <c r="F15" s="115">
        <v>4582</v>
      </c>
      <c r="G15" s="114">
        <v>4714</v>
      </c>
      <c r="H15" s="114">
        <v>4648</v>
      </c>
      <c r="I15" s="114">
        <v>4805</v>
      </c>
      <c r="J15" s="140">
        <v>4648</v>
      </c>
      <c r="K15" s="114">
        <v>-66</v>
      </c>
      <c r="L15" s="116">
        <v>-1.4199655765920827</v>
      </c>
    </row>
    <row r="16" spans="1:17" s="110" customFormat="1" ht="15" customHeight="1" x14ac:dyDescent="0.2">
      <c r="A16" s="120"/>
      <c r="B16" s="119"/>
      <c r="C16" s="258" t="s">
        <v>107</v>
      </c>
      <c r="E16" s="113">
        <v>51.768421052631581</v>
      </c>
      <c r="F16" s="115">
        <v>4918</v>
      </c>
      <c r="G16" s="114">
        <v>5294</v>
      </c>
      <c r="H16" s="114">
        <v>5310</v>
      </c>
      <c r="I16" s="114">
        <v>5378</v>
      </c>
      <c r="J16" s="140">
        <v>5131</v>
      </c>
      <c r="K16" s="114">
        <v>-213</v>
      </c>
      <c r="L16" s="116">
        <v>-4.1512375755213409</v>
      </c>
    </row>
    <row r="17" spans="1:12" s="110" customFormat="1" ht="15" customHeight="1" x14ac:dyDescent="0.2">
      <c r="A17" s="120"/>
      <c r="B17" s="121" t="s">
        <v>109</v>
      </c>
      <c r="C17" s="258"/>
      <c r="E17" s="113">
        <v>51.339135366999308</v>
      </c>
      <c r="F17" s="115">
        <v>28964</v>
      </c>
      <c r="G17" s="114">
        <v>30133</v>
      </c>
      <c r="H17" s="114">
        <v>30189</v>
      </c>
      <c r="I17" s="114">
        <v>30418</v>
      </c>
      <c r="J17" s="140">
        <v>30413</v>
      </c>
      <c r="K17" s="114">
        <v>-1449</v>
      </c>
      <c r="L17" s="116">
        <v>-4.7644099562687012</v>
      </c>
    </row>
    <row r="18" spans="1:12" s="110" customFormat="1" ht="15" customHeight="1" x14ac:dyDescent="0.2">
      <c r="A18" s="120"/>
      <c r="B18" s="119"/>
      <c r="C18" s="258" t="s">
        <v>106</v>
      </c>
      <c r="E18" s="113">
        <v>38.368319292915345</v>
      </c>
      <c r="F18" s="115">
        <v>11113</v>
      </c>
      <c r="G18" s="114">
        <v>11542</v>
      </c>
      <c r="H18" s="114">
        <v>11573</v>
      </c>
      <c r="I18" s="114">
        <v>11534</v>
      </c>
      <c r="J18" s="140">
        <v>11438</v>
      </c>
      <c r="K18" s="114">
        <v>-325</v>
      </c>
      <c r="L18" s="116">
        <v>-2.8414058401818498</v>
      </c>
    </row>
    <row r="19" spans="1:12" s="110" customFormat="1" ht="15" customHeight="1" x14ac:dyDescent="0.2">
      <c r="A19" s="120"/>
      <c r="B19" s="119"/>
      <c r="C19" s="258" t="s">
        <v>107</v>
      </c>
      <c r="E19" s="113">
        <v>61.631680707084655</v>
      </c>
      <c r="F19" s="115">
        <v>17851</v>
      </c>
      <c r="G19" s="114">
        <v>18591</v>
      </c>
      <c r="H19" s="114">
        <v>18616</v>
      </c>
      <c r="I19" s="114">
        <v>18884</v>
      </c>
      <c r="J19" s="140">
        <v>18975</v>
      </c>
      <c r="K19" s="114">
        <v>-1124</v>
      </c>
      <c r="L19" s="116">
        <v>-5.9235836627140976</v>
      </c>
    </row>
    <row r="20" spans="1:12" s="110" customFormat="1" ht="15" customHeight="1" x14ac:dyDescent="0.2">
      <c r="A20" s="120"/>
      <c r="B20" s="121" t="s">
        <v>110</v>
      </c>
      <c r="C20" s="258"/>
      <c r="E20" s="113">
        <v>17.950263218533422</v>
      </c>
      <c r="F20" s="115">
        <v>10127</v>
      </c>
      <c r="G20" s="114">
        <v>10214</v>
      </c>
      <c r="H20" s="114">
        <v>10166</v>
      </c>
      <c r="I20" s="114">
        <v>10090</v>
      </c>
      <c r="J20" s="140">
        <v>10090</v>
      </c>
      <c r="K20" s="114">
        <v>37</v>
      </c>
      <c r="L20" s="116">
        <v>0.36669970267591673</v>
      </c>
    </row>
    <row r="21" spans="1:12" s="110" customFormat="1" ht="15" customHeight="1" x14ac:dyDescent="0.2">
      <c r="A21" s="120"/>
      <c r="B21" s="119"/>
      <c r="C21" s="258" t="s">
        <v>106</v>
      </c>
      <c r="E21" s="113">
        <v>35.380665547546165</v>
      </c>
      <c r="F21" s="115">
        <v>3583</v>
      </c>
      <c r="G21" s="114">
        <v>3625</v>
      </c>
      <c r="H21" s="114">
        <v>3597</v>
      </c>
      <c r="I21" s="114">
        <v>3541</v>
      </c>
      <c r="J21" s="140">
        <v>3544</v>
      </c>
      <c r="K21" s="114">
        <v>39</v>
      </c>
      <c r="L21" s="116">
        <v>1.100451467268623</v>
      </c>
    </row>
    <row r="22" spans="1:12" s="110" customFormat="1" ht="15" customHeight="1" x14ac:dyDescent="0.2">
      <c r="A22" s="120"/>
      <c r="B22" s="119"/>
      <c r="C22" s="258" t="s">
        <v>107</v>
      </c>
      <c r="E22" s="113">
        <v>64.619334452453842</v>
      </c>
      <c r="F22" s="115">
        <v>6544</v>
      </c>
      <c r="G22" s="114">
        <v>6589</v>
      </c>
      <c r="H22" s="114">
        <v>6569</v>
      </c>
      <c r="I22" s="114">
        <v>6549</v>
      </c>
      <c r="J22" s="140">
        <v>6546</v>
      </c>
      <c r="K22" s="114">
        <v>-2</v>
      </c>
      <c r="L22" s="116">
        <v>-3.0553009471432937E-2</v>
      </c>
    </row>
    <row r="23" spans="1:12" s="110" customFormat="1" ht="15" customHeight="1" x14ac:dyDescent="0.2">
      <c r="A23" s="120"/>
      <c r="B23" s="121" t="s">
        <v>111</v>
      </c>
      <c r="C23" s="258"/>
      <c r="E23" s="113">
        <v>13.871705337043799</v>
      </c>
      <c r="F23" s="115">
        <v>7826</v>
      </c>
      <c r="G23" s="114">
        <v>8107</v>
      </c>
      <c r="H23" s="114">
        <v>8083</v>
      </c>
      <c r="I23" s="114">
        <v>7955</v>
      </c>
      <c r="J23" s="140">
        <v>7838</v>
      </c>
      <c r="K23" s="114">
        <v>-12</v>
      </c>
      <c r="L23" s="116">
        <v>-0.15310028068384793</v>
      </c>
    </row>
    <row r="24" spans="1:12" s="110" customFormat="1" ht="15" customHeight="1" x14ac:dyDescent="0.2">
      <c r="A24" s="120"/>
      <c r="B24" s="119"/>
      <c r="C24" s="258" t="s">
        <v>106</v>
      </c>
      <c r="E24" s="113">
        <v>51.380015333503707</v>
      </c>
      <c r="F24" s="115">
        <v>4021</v>
      </c>
      <c r="G24" s="114">
        <v>4181</v>
      </c>
      <c r="H24" s="114">
        <v>4185</v>
      </c>
      <c r="I24" s="114">
        <v>4123</v>
      </c>
      <c r="J24" s="140">
        <v>4094</v>
      </c>
      <c r="K24" s="114">
        <v>-73</v>
      </c>
      <c r="L24" s="116">
        <v>-1.7830972154372251</v>
      </c>
    </row>
    <row r="25" spans="1:12" s="110" customFormat="1" ht="15" customHeight="1" x14ac:dyDescent="0.2">
      <c r="A25" s="120"/>
      <c r="B25" s="119"/>
      <c r="C25" s="258" t="s">
        <v>107</v>
      </c>
      <c r="E25" s="113">
        <v>48.619984666496293</v>
      </c>
      <c r="F25" s="115">
        <v>3805</v>
      </c>
      <c r="G25" s="114">
        <v>3926</v>
      </c>
      <c r="H25" s="114">
        <v>3898</v>
      </c>
      <c r="I25" s="114">
        <v>3832</v>
      </c>
      <c r="J25" s="140">
        <v>3744</v>
      </c>
      <c r="K25" s="114">
        <v>61</v>
      </c>
      <c r="L25" s="116">
        <v>1.6292735042735043</v>
      </c>
    </row>
    <row r="26" spans="1:12" s="110" customFormat="1" ht="15" customHeight="1" x14ac:dyDescent="0.2">
      <c r="A26" s="120"/>
      <c r="C26" s="121" t="s">
        <v>187</v>
      </c>
      <c r="D26" s="110" t="s">
        <v>188</v>
      </c>
      <c r="E26" s="113">
        <v>1.2691210096247585</v>
      </c>
      <c r="F26" s="115">
        <v>716</v>
      </c>
      <c r="G26" s="114">
        <v>772</v>
      </c>
      <c r="H26" s="114">
        <v>767</v>
      </c>
      <c r="I26" s="114">
        <v>639</v>
      </c>
      <c r="J26" s="140">
        <v>567</v>
      </c>
      <c r="K26" s="114">
        <v>149</v>
      </c>
      <c r="L26" s="116">
        <v>26.278659611992946</v>
      </c>
    </row>
    <row r="27" spans="1:12" s="110" customFormat="1" ht="15" customHeight="1" x14ac:dyDescent="0.2">
      <c r="A27" s="120"/>
      <c r="B27" s="119"/>
      <c r="D27" s="259" t="s">
        <v>106</v>
      </c>
      <c r="E27" s="113">
        <v>44.692737430167597</v>
      </c>
      <c r="F27" s="115">
        <v>320</v>
      </c>
      <c r="G27" s="114">
        <v>334</v>
      </c>
      <c r="H27" s="114">
        <v>346</v>
      </c>
      <c r="I27" s="114">
        <v>299</v>
      </c>
      <c r="J27" s="140">
        <v>291</v>
      </c>
      <c r="K27" s="114">
        <v>29</v>
      </c>
      <c r="L27" s="116">
        <v>9.9656357388316152</v>
      </c>
    </row>
    <row r="28" spans="1:12" s="110" customFormat="1" ht="15" customHeight="1" x14ac:dyDescent="0.2">
      <c r="A28" s="120"/>
      <c r="B28" s="119"/>
      <c r="D28" s="259" t="s">
        <v>107</v>
      </c>
      <c r="E28" s="113">
        <v>55.307262569832403</v>
      </c>
      <c r="F28" s="115">
        <v>396</v>
      </c>
      <c r="G28" s="114">
        <v>438</v>
      </c>
      <c r="H28" s="114">
        <v>421</v>
      </c>
      <c r="I28" s="114">
        <v>340</v>
      </c>
      <c r="J28" s="140">
        <v>276</v>
      </c>
      <c r="K28" s="114">
        <v>120</v>
      </c>
      <c r="L28" s="116">
        <v>43.478260869565219</v>
      </c>
    </row>
    <row r="29" spans="1:12" s="110" customFormat="1" ht="24" customHeight="1" x14ac:dyDescent="0.2">
      <c r="A29" s="606" t="s">
        <v>189</v>
      </c>
      <c r="B29" s="607"/>
      <c r="C29" s="607"/>
      <c r="D29" s="608"/>
      <c r="E29" s="113">
        <v>82.38474218763848</v>
      </c>
      <c r="F29" s="115">
        <v>46479</v>
      </c>
      <c r="G29" s="114">
        <v>48111</v>
      </c>
      <c r="H29" s="114">
        <v>48142</v>
      </c>
      <c r="I29" s="114">
        <v>48379</v>
      </c>
      <c r="J29" s="140">
        <v>47918</v>
      </c>
      <c r="K29" s="114">
        <v>-1439</v>
      </c>
      <c r="L29" s="116">
        <v>-3.0030468717392211</v>
      </c>
    </row>
    <row r="30" spans="1:12" s="110" customFormat="1" ht="15" customHeight="1" x14ac:dyDescent="0.2">
      <c r="A30" s="120"/>
      <c r="B30" s="119"/>
      <c r="C30" s="258" t="s">
        <v>106</v>
      </c>
      <c r="E30" s="113">
        <v>41.055100152757156</v>
      </c>
      <c r="F30" s="115">
        <v>19082</v>
      </c>
      <c r="G30" s="114">
        <v>19667</v>
      </c>
      <c r="H30" s="114">
        <v>19665</v>
      </c>
      <c r="I30" s="114">
        <v>19675</v>
      </c>
      <c r="J30" s="140">
        <v>19422</v>
      </c>
      <c r="K30" s="114">
        <v>-340</v>
      </c>
      <c r="L30" s="116">
        <v>-1.7505921120378951</v>
      </c>
    </row>
    <row r="31" spans="1:12" s="110" customFormat="1" ht="15" customHeight="1" x14ac:dyDescent="0.2">
      <c r="A31" s="120"/>
      <c r="B31" s="119"/>
      <c r="C31" s="258" t="s">
        <v>107</v>
      </c>
      <c r="E31" s="113">
        <v>58.944899847242844</v>
      </c>
      <c r="F31" s="115">
        <v>27397</v>
      </c>
      <c r="G31" s="114">
        <v>28444</v>
      </c>
      <c r="H31" s="114">
        <v>28477</v>
      </c>
      <c r="I31" s="114">
        <v>28704</v>
      </c>
      <c r="J31" s="140">
        <v>28496</v>
      </c>
      <c r="K31" s="114">
        <v>-1099</v>
      </c>
      <c r="L31" s="116">
        <v>-3.8566816395283547</v>
      </c>
    </row>
    <row r="32" spans="1:12" s="110" customFormat="1" ht="15" customHeight="1" x14ac:dyDescent="0.2">
      <c r="A32" s="120"/>
      <c r="B32" s="119" t="s">
        <v>117</v>
      </c>
      <c r="C32" s="258"/>
      <c r="E32" s="113">
        <v>17.356470567382171</v>
      </c>
      <c r="F32" s="114">
        <v>9792</v>
      </c>
      <c r="G32" s="114">
        <v>10180</v>
      </c>
      <c r="H32" s="114">
        <v>10086</v>
      </c>
      <c r="I32" s="114">
        <v>10095</v>
      </c>
      <c r="J32" s="140">
        <v>10034</v>
      </c>
      <c r="K32" s="114">
        <v>-242</v>
      </c>
      <c r="L32" s="116">
        <v>-2.4117998804066176</v>
      </c>
    </row>
    <row r="33" spans="1:12" s="110" customFormat="1" ht="15" customHeight="1" x14ac:dyDescent="0.2">
      <c r="A33" s="120"/>
      <c r="B33" s="119"/>
      <c r="C33" s="258" t="s">
        <v>106</v>
      </c>
      <c r="E33" s="113">
        <v>42.555147058823529</v>
      </c>
      <c r="F33" s="114">
        <v>4167</v>
      </c>
      <c r="G33" s="114">
        <v>4332</v>
      </c>
      <c r="H33" s="114">
        <v>4285</v>
      </c>
      <c r="I33" s="114">
        <v>4279</v>
      </c>
      <c r="J33" s="140">
        <v>4252</v>
      </c>
      <c r="K33" s="114">
        <v>-85</v>
      </c>
      <c r="L33" s="116">
        <v>-1.9990592662276576</v>
      </c>
    </row>
    <row r="34" spans="1:12" s="110" customFormat="1" ht="15" customHeight="1" x14ac:dyDescent="0.2">
      <c r="A34" s="120"/>
      <c r="B34" s="119"/>
      <c r="C34" s="258" t="s">
        <v>107</v>
      </c>
      <c r="E34" s="113">
        <v>57.444852941176471</v>
      </c>
      <c r="F34" s="114">
        <v>5625</v>
      </c>
      <c r="G34" s="114">
        <v>5848</v>
      </c>
      <c r="H34" s="114">
        <v>5801</v>
      </c>
      <c r="I34" s="114">
        <v>5816</v>
      </c>
      <c r="J34" s="140">
        <v>5782</v>
      </c>
      <c r="K34" s="114">
        <v>-157</v>
      </c>
      <c r="L34" s="116">
        <v>-2.7153234175025944</v>
      </c>
    </row>
    <row r="35" spans="1:12" s="110" customFormat="1" ht="24" customHeight="1" x14ac:dyDescent="0.2">
      <c r="A35" s="606" t="s">
        <v>192</v>
      </c>
      <c r="B35" s="607"/>
      <c r="C35" s="607"/>
      <c r="D35" s="608"/>
      <c r="E35" s="113">
        <v>24.531612811741141</v>
      </c>
      <c r="F35" s="114">
        <v>13840</v>
      </c>
      <c r="G35" s="114">
        <v>14300</v>
      </c>
      <c r="H35" s="114">
        <v>14209</v>
      </c>
      <c r="I35" s="114">
        <v>14568</v>
      </c>
      <c r="J35" s="114">
        <v>14096</v>
      </c>
      <c r="K35" s="318">
        <v>-256</v>
      </c>
      <c r="L35" s="319">
        <v>-1.8161180476730987</v>
      </c>
    </row>
    <row r="36" spans="1:12" s="110" customFormat="1" ht="15" customHeight="1" x14ac:dyDescent="0.2">
      <c r="A36" s="120"/>
      <c r="B36" s="119"/>
      <c r="C36" s="258" t="s">
        <v>106</v>
      </c>
      <c r="E36" s="113">
        <v>44.804913294797686</v>
      </c>
      <c r="F36" s="114">
        <v>6201</v>
      </c>
      <c r="G36" s="114">
        <v>6335</v>
      </c>
      <c r="H36" s="114">
        <v>6254</v>
      </c>
      <c r="I36" s="114">
        <v>6423</v>
      </c>
      <c r="J36" s="114">
        <v>6242</v>
      </c>
      <c r="K36" s="318">
        <v>-41</v>
      </c>
      <c r="L36" s="116">
        <v>-0.65684075616789495</v>
      </c>
    </row>
    <row r="37" spans="1:12" s="110" customFormat="1" ht="15" customHeight="1" x14ac:dyDescent="0.2">
      <c r="A37" s="120"/>
      <c r="B37" s="119"/>
      <c r="C37" s="258" t="s">
        <v>107</v>
      </c>
      <c r="E37" s="113">
        <v>55.195086705202314</v>
      </c>
      <c r="F37" s="114">
        <v>7639</v>
      </c>
      <c r="G37" s="114">
        <v>7965</v>
      </c>
      <c r="H37" s="114">
        <v>7955</v>
      </c>
      <c r="I37" s="114">
        <v>8145</v>
      </c>
      <c r="J37" s="140">
        <v>7854</v>
      </c>
      <c r="K37" s="114">
        <v>-215</v>
      </c>
      <c r="L37" s="116">
        <v>-2.7374586198115609</v>
      </c>
    </row>
    <row r="38" spans="1:12" s="110" customFormat="1" ht="15" customHeight="1" x14ac:dyDescent="0.2">
      <c r="A38" s="120"/>
      <c r="B38" s="119" t="s">
        <v>329</v>
      </c>
      <c r="C38" s="258"/>
      <c r="E38" s="113">
        <v>45.606820639169044</v>
      </c>
      <c r="F38" s="114">
        <v>25730</v>
      </c>
      <c r="G38" s="114">
        <v>26468</v>
      </c>
      <c r="H38" s="114">
        <v>26436</v>
      </c>
      <c r="I38" s="114">
        <v>26277</v>
      </c>
      <c r="J38" s="140">
        <v>26109</v>
      </c>
      <c r="K38" s="114">
        <v>-379</v>
      </c>
      <c r="L38" s="116">
        <v>-1.451606725650159</v>
      </c>
    </row>
    <row r="39" spans="1:12" s="110" customFormat="1" ht="15" customHeight="1" x14ac:dyDescent="0.2">
      <c r="A39" s="120"/>
      <c r="B39" s="119"/>
      <c r="C39" s="258" t="s">
        <v>106</v>
      </c>
      <c r="E39" s="113">
        <v>41.756704236300038</v>
      </c>
      <c r="F39" s="115">
        <v>10744</v>
      </c>
      <c r="G39" s="114">
        <v>11027</v>
      </c>
      <c r="H39" s="114">
        <v>11056</v>
      </c>
      <c r="I39" s="114">
        <v>10859</v>
      </c>
      <c r="J39" s="140">
        <v>10756</v>
      </c>
      <c r="K39" s="114">
        <v>-12</v>
      </c>
      <c r="L39" s="116">
        <v>-0.11156563778356267</v>
      </c>
    </row>
    <row r="40" spans="1:12" s="110" customFormat="1" ht="15" customHeight="1" x14ac:dyDescent="0.2">
      <c r="A40" s="120"/>
      <c r="B40" s="119"/>
      <c r="C40" s="258" t="s">
        <v>107</v>
      </c>
      <c r="E40" s="113">
        <v>58.243295763699962</v>
      </c>
      <c r="F40" s="115">
        <v>14986</v>
      </c>
      <c r="G40" s="114">
        <v>15441</v>
      </c>
      <c r="H40" s="114">
        <v>15380</v>
      </c>
      <c r="I40" s="114">
        <v>15418</v>
      </c>
      <c r="J40" s="140">
        <v>15353</v>
      </c>
      <c r="K40" s="114">
        <v>-367</v>
      </c>
      <c r="L40" s="116">
        <v>-2.3904122972708919</v>
      </c>
    </row>
    <row r="41" spans="1:12" s="110" customFormat="1" ht="15" customHeight="1" x14ac:dyDescent="0.2">
      <c r="A41" s="120"/>
      <c r="B41" s="320" t="s">
        <v>516</v>
      </c>
      <c r="C41" s="258"/>
      <c r="E41" s="113">
        <v>6.8206391690447914</v>
      </c>
      <c r="F41" s="115">
        <v>3848</v>
      </c>
      <c r="G41" s="114">
        <v>3979</v>
      </c>
      <c r="H41" s="114">
        <v>4011</v>
      </c>
      <c r="I41" s="114">
        <v>3946</v>
      </c>
      <c r="J41" s="140">
        <v>3844</v>
      </c>
      <c r="K41" s="114">
        <v>4</v>
      </c>
      <c r="L41" s="116">
        <v>0.1040582726326743</v>
      </c>
    </row>
    <row r="42" spans="1:12" s="110" customFormat="1" ht="15" customHeight="1" x14ac:dyDescent="0.2">
      <c r="A42" s="120"/>
      <c r="B42" s="119"/>
      <c r="C42" s="268" t="s">
        <v>106</v>
      </c>
      <c r="D42" s="182"/>
      <c r="E42" s="113">
        <v>43.321205821205822</v>
      </c>
      <c r="F42" s="115">
        <v>1667</v>
      </c>
      <c r="G42" s="114">
        <v>1723</v>
      </c>
      <c r="H42" s="114">
        <v>1757</v>
      </c>
      <c r="I42" s="114">
        <v>1758</v>
      </c>
      <c r="J42" s="140">
        <v>1708</v>
      </c>
      <c r="K42" s="114">
        <v>-41</v>
      </c>
      <c r="L42" s="116">
        <v>-2.4004683840749412</v>
      </c>
    </row>
    <row r="43" spans="1:12" s="110" customFormat="1" ht="15" customHeight="1" x14ac:dyDescent="0.2">
      <c r="A43" s="120"/>
      <c r="B43" s="119"/>
      <c r="C43" s="268" t="s">
        <v>107</v>
      </c>
      <c r="D43" s="182"/>
      <c r="E43" s="113">
        <v>56.678794178794178</v>
      </c>
      <c r="F43" s="115">
        <v>2181</v>
      </c>
      <c r="G43" s="114">
        <v>2256</v>
      </c>
      <c r="H43" s="114">
        <v>2254</v>
      </c>
      <c r="I43" s="114">
        <v>2188</v>
      </c>
      <c r="J43" s="140">
        <v>2136</v>
      </c>
      <c r="K43" s="114">
        <v>45</v>
      </c>
      <c r="L43" s="116">
        <v>2.106741573033708</v>
      </c>
    </row>
    <row r="44" spans="1:12" s="110" customFormat="1" ht="15" customHeight="1" x14ac:dyDescent="0.2">
      <c r="A44" s="120"/>
      <c r="B44" s="119" t="s">
        <v>205</v>
      </c>
      <c r="C44" s="268"/>
      <c r="D44" s="182"/>
      <c r="E44" s="113">
        <v>23.040927380045023</v>
      </c>
      <c r="F44" s="115">
        <v>12999</v>
      </c>
      <c r="G44" s="114">
        <v>13715</v>
      </c>
      <c r="H44" s="114">
        <v>13740</v>
      </c>
      <c r="I44" s="114">
        <v>13855</v>
      </c>
      <c r="J44" s="140">
        <v>14071</v>
      </c>
      <c r="K44" s="114">
        <v>-1072</v>
      </c>
      <c r="L44" s="116">
        <v>-7.6185061473953519</v>
      </c>
    </row>
    <row r="45" spans="1:12" s="110" customFormat="1" ht="15" customHeight="1" x14ac:dyDescent="0.2">
      <c r="A45" s="120"/>
      <c r="B45" s="119"/>
      <c r="C45" s="268" t="s">
        <v>106</v>
      </c>
      <c r="D45" s="182"/>
      <c r="E45" s="113">
        <v>36.05661973998</v>
      </c>
      <c r="F45" s="115">
        <v>4687</v>
      </c>
      <c r="G45" s="114">
        <v>4977</v>
      </c>
      <c r="H45" s="114">
        <v>4936</v>
      </c>
      <c r="I45" s="114">
        <v>4963</v>
      </c>
      <c r="J45" s="140">
        <v>5018</v>
      </c>
      <c r="K45" s="114">
        <v>-331</v>
      </c>
      <c r="L45" s="116">
        <v>-6.596253487445197</v>
      </c>
    </row>
    <row r="46" spans="1:12" s="110" customFormat="1" ht="15" customHeight="1" x14ac:dyDescent="0.2">
      <c r="A46" s="123"/>
      <c r="B46" s="124"/>
      <c r="C46" s="260" t="s">
        <v>107</v>
      </c>
      <c r="D46" s="261"/>
      <c r="E46" s="125">
        <v>63.94338026002</v>
      </c>
      <c r="F46" s="143">
        <v>8312</v>
      </c>
      <c r="G46" s="144">
        <v>8738</v>
      </c>
      <c r="H46" s="144">
        <v>8804</v>
      </c>
      <c r="I46" s="144">
        <v>8892</v>
      </c>
      <c r="J46" s="145">
        <v>9053</v>
      </c>
      <c r="K46" s="144">
        <v>-741</v>
      </c>
      <c r="L46" s="146">
        <v>-8.1851320004418433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56417</v>
      </c>
      <c r="E11" s="114">
        <v>58462</v>
      </c>
      <c r="F11" s="114">
        <v>58396</v>
      </c>
      <c r="G11" s="114">
        <v>58646</v>
      </c>
      <c r="H11" s="140">
        <v>58120</v>
      </c>
      <c r="I11" s="115">
        <v>-1703</v>
      </c>
      <c r="J11" s="116">
        <v>-2.9301445285615966</v>
      </c>
    </row>
    <row r="12" spans="1:15" s="110" customFormat="1" ht="24.95" customHeight="1" x14ac:dyDescent="0.2">
      <c r="A12" s="193" t="s">
        <v>132</v>
      </c>
      <c r="B12" s="194" t="s">
        <v>133</v>
      </c>
      <c r="C12" s="113">
        <v>0.17547902228051829</v>
      </c>
      <c r="D12" s="115">
        <v>99</v>
      </c>
      <c r="E12" s="114">
        <v>108</v>
      </c>
      <c r="F12" s="114">
        <v>109</v>
      </c>
      <c r="G12" s="114">
        <v>111</v>
      </c>
      <c r="H12" s="140">
        <v>114</v>
      </c>
      <c r="I12" s="115">
        <v>-15</v>
      </c>
      <c r="J12" s="116">
        <v>-13.157894736842104</v>
      </c>
    </row>
    <row r="13" spans="1:15" s="110" customFormat="1" ht="24.95" customHeight="1" x14ac:dyDescent="0.2">
      <c r="A13" s="193" t="s">
        <v>134</v>
      </c>
      <c r="B13" s="199" t="s">
        <v>214</v>
      </c>
      <c r="C13" s="113">
        <v>0.21801939131821968</v>
      </c>
      <c r="D13" s="115">
        <v>123</v>
      </c>
      <c r="E13" s="114">
        <v>131</v>
      </c>
      <c r="F13" s="114">
        <v>123</v>
      </c>
      <c r="G13" s="114">
        <v>148</v>
      </c>
      <c r="H13" s="140">
        <v>137</v>
      </c>
      <c r="I13" s="115">
        <v>-14</v>
      </c>
      <c r="J13" s="116">
        <v>-10.218978102189782</v>
      </c>
    </row>
    <row r="14" spans="1:15" s="287" customFormat="1" ht="24.95" customHeight="1" x14ac:dyDescent="0.2">
      <c r="A14" s="193" t="s">
        <v>215</v>
      </c>
      <c r="B14" s="199" t="s">
        <v>137</v>
      </c>
      <c r="C14" s="113">
        <v>8.9157523441515849</v>
      </c>
      <c r="D14" s="115">
        <v>5030</v>
      </c>
      <c r="E14" s="114">
        <v>5205</v>
      </c>
      <c r="F14" s="114">
        <v>5397</v>
      </c>
      <c r="G14" s="114">
        <v>5532</v>
      </c>
      <c r="H14" s="140">
        <v>5593</v>
      </c>
      <c r="I14" s="115">
        <v>-563</v>
      </c>
      <c r="J14" s="116">
        <v>-10.066154121222958</v>
      </c>
      <c r="K14" s="110"/>
      <c r="L14" s="110"/>
      <c r="M14" s="110"/>
      <c r="N14" s="110"/>
      <c r="O14" s="110"/>
    </row>
    <row r="15" spans="1:15" s="110" customFormat="1" ht="24.95" customHeight="1" x14ac:dyDescent="0.2">
      <c r="A15" s="193" t="s">
        <v>216</v>
      </c>
      <c r="B15" s="199" t="s">
        <v>217</v>
      </c>
      <c r="C15" s="113">
        <v>2.0188950139142459</v>
      </c>
      <c r="D15" s="115">
        <v>1139</v>
      </c>
      <c r="E15" s="114">
        <v>1221</v>
      </c>
      <c r="F15" s="114">
        <v>1213</v>
      </c>
      <c r="G15" s="114">
        <v>1231</v>
      </c>
      <c r="H15" s="140">
        <v>1237</v>
      </c>
      <c r="I15" s="115">
        <v>-98</v>
      </c>
      <c r="J15" s="116">
        <v>-7.9223928860145509</v>
      </c>
    </row>
    <row r="16" spans="1:15" s="287" customFormat="1" ht="24.95" customHeight="1" x14ac:dyDescent="0.2">
      <c r="A16" s="193" t="s">
        <v>218</v>
      </c>
      <c r="B16" s="199" t="s">
        <v>141</v>
      </c>
      <c r="C16" s="113">
        <v>6.1346757183118568</v>
      </c>
      <c r="D16" s="115">
        <v>3461</v>
      </c>
      <c r="E16" s="114">
        <v>3571</v>
      </c>
      <c r="F16" s="114">
        <v>3762</v>
      </c>
      <c r="G16" s="114">
        <v>3858</v>
      </c>
      <c r="H16" s="140">
        <v>3899</v>
      </c>
      <c r="I16" s="115">
        <v>-438</v>
      </c>
      <c r="J16" s="116">
        <v>-11.233649653757373</v>
      </c>
      <c r="K16" s="110"/>
      <c r="L16" s="110"/>
      <c r="M16" s="110"/>
      <c r="N16" s="110"/>
      <c r="O16" s="110"/>
    </row>
    <row r="17" spans="1:15" s="110" customFormat="1" ht="24.95" customHeight="1" x14ac:dyDescent="0.2">
      <c r="A17" s="193" t="s">
        <v>142</v>
      </c>
      <c r="B17" s="199" t="s">
        <v>220</v>
      </c>
      <c r="C17" s="113">
        <v>0.7621816119254835</v>
      </c>
      <c r="D17" s="115">
        <v>430</v>
      </c>
      <c r="E17" s="114">
        <v>413</v>
      </c>
      <c r="F17" s="114">
        <v>422</v>
      </c>
      <c r="G17" s="114">
        <v>443</v>
      </c>
      <c r="H17" s="140">
        <v>457</v>
      </c>
      <c r="I17" s="115">
        <v>-27</v>
      </c>
      <c r="J17" s="116">
        <v>-5.908096280087527</v>
      </c>
    </row>
    <row r="18" spans="1:15" s="287" customFormat="1" ht="24.95" customHeight="1" x14ac:dyDescent="0.2">
      <c r="A18" s="201" t="s">
        <v>144</v>
      </c>
      <c r="B18" s="202" t="s">
        <v>145</v>
      </c>
      <c r="C18" s="113">
        <v>3.5804810606732014</v>
      </c>
      <c r="D18" s="115">
        <v>2020</v>
      </c>
      <c r="E18" s="114">
        <v>2008</v>
      </c>
      <c r="F18" s="114">
        <v>2023</v>
      </c>
      <c r="G18" s="114">
        <v>2021</v>
      </c>
      <c r="H18" s="140">
        <v>2020</v>
      </c>
      <c r="I18" s="115">
        <v>0</v>
      </c>
      <c r="J18" s="116">
        <v>0</v>
      </c>
      <c r="K18" s="110"/>
      <c r="L18" s="110"/>
      <c r="M18" s="110"/>
      <c r="N18" s="110"/>
      <c r="O18" s="110"/>
    </row>
    <row r="19" spans="1:15" s="110" customFormat="1" ht="24.95" customHeight="1" x14ac:dyDescent="0.2">
      <c r="A19" s="193" t="s">
        <v>146</v>
      </c>
      <c r="B19" s="199" t="s">
        <v>147</v>
      </c>
      <c r="C19" s="113">
        <v>16.032401581083715</v>
      </c>
      <c r="D19" s="115">
        <v>9045</v>
      </c>
      <c r="E19" s="114">
        <v>9399</v>
      </c>
      <c r="F19" s="114">
        <v>9280</v>
      </c>
      <c r="G19" s="114">
        <v>9223</v>
      </c>
      <c r="H19" s="140">
        <v>9139</v>
      </c>
      <c r="I19" s="115">
        <v>-94</v>
      </c>
      <c r="J19" s="116">
        <v>-1.0285589232957655</v>
      </c>
    </row>
    <row r="20" spans="1:15" s="287" customFormat="1" ht="24.95" customHeight="1" x14ac:dyDescent="0.2">
      <c r="A20" s="193" t="s">
        <v>148</v>
      </c>
      <c r="B20" s="199" t="s">
        <v>149</v>
      </c>
      <c r="C20" s="113">
        <v>5.1580197458212949</v>
      </c>
      <c r="D20" s="115">
        <v>2910</v>
      </c>
      <c r="E20" s="114">
        <v>2950</v>
      </c>
      <c r="F20" s="114">
        <v>2962</v>
      </c>
      <c r="G20" s="114">
        <v>2895</v>
      </c>
      <c r="H20" s="140">
        <v>2999</v>
      </c>
      <c r="I20" s="115">
        <v>-89</v>
      </c>
      <c r="J20" s="116">
        <v>-2.9676558852950983</v>
      </c>
      <c r="K20" s="110"/>
      <c r="L20" s="110"/>
      <c r="M20" s="110"/>
      <c r="N20" s="110"/>
      <c r="O20" s="110"/>
    </row>
    <row r="21" spans="1:15" s="110" customFormat="1" ht="24.95" customHeight="1" x14ac:dyDescent="0.2">
      <c r="A21" s="201" t="s">
        <v>150</v>
      </c>
      <c r="B21" s="202" t="s">
        <v>151</v>
      </c>
      <c r="C21" s="113">
        <v>9.995214208483258</v>
      </c>
      <c r="D21" s="115">
        <v>5639</v>
      </c>
      <c r="E21" s="114">
        <v>6400</v>
      </c>
      <c r="F21" s="114">
        <v>6570</v>
      </c>
      <c r="G21" s="114">
        <v>6642</v>
      </c>
      <c r="H21" s="140">
        <v>6395</v>
      </c>
      <c r="I21" s="115">
        <v>-756</v>
      </c>
      <c r="J21" s="116">
        <v>-11.821735731039874</v>
      </c>
    </row>
    <row r="22" spans="1:15" s="110" customFormat="1" ht="24.95" customHeight="1" x14ac:dyDescent="0.2">
      <c r="A22" s="201" t="s">
        <v>152</v>
      </c>
      <c r="B22" s="199" t="s">
        <v>153</v>
      </c>
      <c r="C22" s="113">
        <v>2.2705921973873124</v>
      </c>
      <c r="D22" s="115">
        <v>1281</v>
      </c>
      <c r="E22" s="114">
        <v>1310</v>
      </c>
      <c r="F22" s="114">
        <v>1232</v>
      </c>
      <c r="G22" s="114">
        <v>1206</v>
      </c>
      <c r="H22" s="140">
        <v>1202</v>
      </c>
      <c r="I22" s="115">
        <v>79</v>
      </c>
      <c r="J22" s="116">
        <v>6.5723793677204663</v>
      </c>
    </row>
    <row r="23" spans="1:15" s="110" customFormat="1" ht="24.95" customHeight="1" x14ac:dyDescent="0.2">
      <c r="A23" s="193" t="s">
        <v>154</v>
      </c>
      <c r="B23" s="199" t="s">
        <v>155</v>
      </c>
      <c r="C23" s="113">
        <v>0.80649449633975578</v>
      </c>
      <c r="D23" s="115">
        <v>455</v>
      </c>
      <c r="E23" s="114">
        <v>448</v>
      </c>
      <c r="F23" s="114">
        <v>433</v>
      </c>
      <c r="G23" s="114">
        <v>456</v>
      </c>
      <c r="H23" s="140">
        <v>465</v>
      </c>
      <c r="I23" s="115">
        <v>-10</v>
      </c>
      <c r="J23" s="116">
        <v>-2.150537634408602</v>
      </c>
    </row>
    <row r="24" spans="1:15" s="110" customFormat="1" ht="24.95" customHeight="1" x14ac:dyDescent="0.2">
      <c r="A24" s="193" t="s">
        <v>156</v>
      </c>
      <c r="B24" s="199" t="s">
        <v>221</v>
      </c>
      <c r="C24" s="113">
        <v>9.5839906411188114</v>
      </c>
      <c r="D24" s="115">
        <v>5407</v>
      </c>
      <c r="E24" s="114">
        <v>5482</v>
      </c>
      <c r="F24" s="114">
        <v>5419</v>
      </c>
      <c r="G24" s="114">
        <v>5407</v>
      </c>
      <c r="H24" s="140">
        <v>5404</v>
      </c>
      <c r="I24" s="115">
        <v>3</v>
      </c>
      <c r="J24" s="116">
        <v>5.5514433752775719E-2</v>
      </c>
    </row>
    <row r="25" spans="1:15" s="110" customFormat="1" ht="24.95" customHeight="1" x14ac:dyDescent="0.2">
      <c r="A25" s="193" t="s">
        <v>222</v>
      </c>
      <c r="B25" s="204" t="s">
        <v>159</v>
      </c>
      <c r="C25" s="113">
        <v>14.118084974387152</v>
      </c>
      <c r="D25" s="115">
        <v>7965</v>
      </c>
      <c r="E25" s="114">
        <v>8065</v>
      </c>
      <c r="F25" s="114">
        <v>8068</v>
      </c>
      <c r="G25" s="114">
        <v>7980</v>
      </c>
      <c r="H25" s="140">
        <v>7896</v>
      </c>
      <c r="I25" s="115">
        <v>69</v>
      </c>
      <c r="J25" s="116">
        <v>0.87386018237082064</v>
      </c>
    </row>
    <row r="26" spans="1:15" s="110" customFormat="1" ht="24.95" customHeight="1" x14ac:dyDescent="0.2">
      <c r="A26" s="201">
        <v>782.78300000000002</v>
      </c>
      <c r="B26" s="203" t="s">
        <v>160</v>
      </c>
      <c r="C26" s="113">
        <v>1.0528741336831098</v>
      </c>
      <c r="D26" s="115">
        <v>594</v>
      </c>
      <c r="E26" s="114">
        <v>645</v>
      </c>
      <c r="F26" s="114">
        <v>616</v>
      </c>
      <c r="G26" s="114">
        <v>548</v>
      </c>
      <c r="H26" s="140">
        <v>543</v>
      </c>
      <c r="I26" s="115">
        <v>51</v>
      </c>
      <c r="J26" s="116">
        <v>9.3922651933701662</v>
      </c>
    </row>
    <row r="27" spans="1:15" s="110" customFormat="1" ht="24.95" customHeight="1" x14ac:dyDescent="0.2">
      <c r="A27" s="193" t="s">
        <v>161</v>
      </c>
      <c r="B27" s="199" t="s">
        <v>162</v>
      </c>
      <c r="C27" s="113">
        <v>0.86321498839002431</v>
      </c>
      <c r="D27" s="115">
        <v>487</v>
      </c>
      <c r="E27" s="114">
        <v>500</v>
      </c>
      <c r="F27" s="114">
        <v>481</v>
      </c>
      <c r="G27" s="114">
        <v>428</v>
      </c>
      <c r="H27" s="140">
        <v>424</v>
      </c>
      <c r="I27" s="115">
        <v>63</v>
      </c>
      <c r="J27" s="116">
        <v>14.858490566037736</v>
      </c>
    </row>
    <row r="28" spans="1:15" s="110" customFormat="1" ht="24.95" customHeight="1" x14ac:dyDescent="0.2">
      <c r="A28" s="193" t="s">
        <v>163</v>
      </c>
      <c r="B28" s="199" t="s">
        <v>164</v>
      </c>
      <c r="C28" s="113">
        <v>3.2880160235390044</v>
      </c>
      <c r="D28" s="115">
        <v>1855</v>
      </c>
      <c r="E28" s="114">
        <v>1979</v>
      </c>
      <c r="F28" s="114">
        <v>1911</v>
      </c>
      <c r="G28" s="114">
        <v>1961</v>
      </c>
      <c r="H28" s="140">
        <v>1854</v>
      </c>
      <c r="I28" s="115">
        <v>1</v>
      </c>
      <c r="J28" s="116">
        <v>5.3937432578209279E-2</v>
      </c>
    </row>
    <row r="29" spans="1:15" s="110" customFormat="1" ht="24.95" customHeight="1" x14ac:dyDescent="0.2">
      <c r="A29" s="193">
        <v>86</v>
      </c>
      <c r="B29" s="199" t="s">
        <v>165</v>
      </c>
      <c r="C29" s="113">
        <v>5.5054327596291897</v>
      </c>
      <c r="D29" s="115">
        <v>3106</v>
      </c>
      <c r="E29" s="114">
        <v>3134</v>
      </c>
      <c r="F29" s="114">
        <v>3107</v>
      </c>
      <c r="G29" s="114">
        <v>3155</v>
      </c>
      <c r="H29" s="140">
        <v>3162</v>
      </c>
      <c r="I29" s="115">
        <v>-56</v>
      </c>
      <c r="J29" s="116">
        <v>-1.7710309930423782</v>
      </c>
    </row>
    <row r="30" spans="1:15" s="110" customFormat="1" ht="24.95" customHeight="1" x14ac:dyDescent="0.2">
      <c r="A30" s="193">
        <v>87.88</v>
      </c>
      <c r="B30" s="204" t="s">
        <v>166</v>
      </c>
      <c r="C30" s="113">
        <v>7.5296453196731479</v>
      </c>
      <c r="D30" s="115">
        <v>4248</v>
      </c>
      <c r="E30" s="114">
        <v>4257</v>
      </c>
      <c r="F30" s="114">
        <v>4241</v>
      </c>
      <c r="G30" s="114">
        <v>4330</v>
      </c>
      <c r="H30" s="140">
        <v>4360</v>
      </c>
      <c r="I30" s="115">
        <v>-112</v>
      </c>
      <c r="J30" s="116">
        <v>-2.5688073394495414</v>
      </c>
    </row>
    <row r="31" spans="1:15" s="110" customFormat="1" ht="24.95" customHeight="1" x14ac:dyDescent="0.2">
      <c r="A31" s="193" t="s">
        <v>167</v>
      </c>
      <c r="B31" s="199" t="s">
        <v>168</v>
      </c>
      <c r="C31" s="113">
        <v>10.904514596664127</v>
      </c>
      <c r="D31" s="115">
        <v>6152</v>
      </c>
      <c r="E31" s="114">
        <v>6440</v>
      </c>
      <c r="F31" s="114">
        <v>6423</v>
      </c>
      <c r="G31" s="114">
        <v>6602</v>
      </c>
      <c r="H31" s="140">
        <v>6412</v>
      </c>
      <c r="I31" s="115">
        <v>-260</v>
      </c>
      <c r="J31" s="116">
        <v>-4.0548970679975049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0.17547902228051829</v>
      </c>
      <c r="D34" s="115">
        <v>99</v>
      </c>
      <c r="E34" s="114">
        <v>108</v>
      </c>
      <c r="F34" s="114">
        <v>109</v>
      </c>
      <c r="G34" s="114">
        <v>111</v>
      </c>
      <c r="H34" s="140">
        <v>114</v>
      </c>
      <c r="I34" s="115">
        <v>-15</v>
      </c>
      <c r="J34" s="116">
        <v>-13.157894736842104</v>
      </c>
    </row>
    <row r="35" spans="1:10" s="110" customFormat="1" ht="24.95" customHeight="1" x14ac:dyDescent="0.2">
      <c r="A35" s="292" t="s">
        <v>171</v>
      </c>
      <c r="B35" s="293" t="s">
        <v>172</v>
      </c>
      <c r="C35" s="113">
        <v>12.714252796143006</v>
      </c>
      <c r="D35" s="115">
        <v>7173</v>
      </c>
      <c r="E35" s="114">
        <v>7344</v>
      </c>
      <c r="F35" s="114">
        <v>7543</v>
      </c>
      <c r="G35" s="114">
        <v>7701</v>
      </c>
      <c r="H35" s="140">
        <v>7750</v>
      </c>
      <c r="I35" s="115">
        <v>-577</v>
      </c>
      <c r="J35" s="116">
        <v>-7.4451612903225808</v>
      </c>
    </row>
    <row r="36" spans="1:10" s="110" customFormat="1" ht="24.95" customHeight="1" x14ac:dyDescent="0.2">
      <c r="A36" s="294" t="s">
        <v>173</v>
      </c>
      <c r="B36" s="295" t="s">
        <v>174</v>
      </c>
      <c r="C36" s="125">
        <v>87.1084956661999</v>
      </c>
      <c r="D36" s="143">
        <v>49144</v>
      </c>
      <c r="E36" s="144">
        <v>51009</v>
      </c>
      <c r="F36" s="144">
        <v>50743</v>
      </c>
      <c r="G36" s="144">
        <v>50833</v>
      </c>
      <c r="H36" s="145">
        <v>50255</v>
      </c>
      <c r="I36" s="143">
        <v>-1111</v>
      </c>
      <c r="J36" s="146">
        <v>-2.2107253009650782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56417</v>
      </c>
      <c r="F11" s="264">
        <v>58462</v>
      </c>
      <c r="G11" s="264">
        <v>58396</v>
      </c>
      <c r="H11" s="264">
        <v>58646</v>
      </c>
      <c r="I11" s="265">
        <v>58120</v>
      </c>
      <c r="J11" s="263">
        <v>-1703</v>
      </c>
      <c r="K11" s="266">
        <v>-2.9301445285615966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46.578159065529896</v>
      </c>
      <c r="E13" s="115">
        <v>26278</v>
      </c>
      <c r="F13" s="114">
        <v>26993</v>
      </c>
      <c r="G13" s="114">
        <v>27062</v>
      </c>
      <c r="H13" s="114">
        <v>27193</v>
      </c>
      <c r="I13" s="140">
        <v>27076</v>
      </c>
      <c r="J13" s="115">
        <v>-798</v>
      </c>
      <c r="K13" s="116">
        <v>-2.9472595656670113</v>
      </c>
    </row>
    <row r="14" spans="1:15" ht="15.95" customHeight="1" x14ac:dyDescent="0.2">
      <c r="A14" s="306" t="s">
        <v>230</v>
      </c>
      <c r="B14" s="307"/>
      <c r="C14" s="308"/>
      <c r="D14" s="113">
        <v>40.707588138327097</v>
      </c>
      <c r="E14" s="115">
        <v>22966</v>
      </c>
      <c r="F14" s="114">
        <v>24047</v>
      </c>
      <c r="G14" s="114">
        <v>24039</v>
      </c>
      <c r="H14" s="114">
        <v>24129</v>
      </c>
      <c r="I14" s="140">
        <v>23896</v>
      </c>
      <c r="J14" s="115">
        <v>-930</v>
      </c>
      <c r="K14" s="116">
        <v>-3.8918647472380314</v>
      </c>
    </row>
    <row r="15" spans="1:15" ht="15.95" customHeight="1" x14ac:dyDescent="0.2">
      <c r="A15" s="306" t="s">
        <v>231</v>
      </c>
      <c r="B15" s="307"/>
      <c r="C15" s="308"/>
      <c r="D15" s="113">
        <v>4.9329102929967918</v>
      </c>
      <c r="E15" s="115">
        <v>2783</v>
      </c>
      <c r="F15" s="114">
        <v>2820</v>
      </c>
      <c r="G15" s="114">
        <v>2773</v>
      </c>
      <c r="H15" s="114">
        <v>2663</v>
      </c>
      <c r="I15" s="140">
        <v>2669</v>
      </c>
      <c r="J15" s="115">
        <v>114</v>
      </c>
      <c r="K15" s="116">
        <v>4.2712626451854625</v>
      </c>
    </row>
    <row r="16" spans="1:15" ht="15.95" customHeight="1" x14ac:dyDescent="0.2">
      <c r="A16" s="306" t="s">
        <v>232</v>
      </c>
      <c r="B16" s="307"/>
      <c r="C16" s="308"/>
      <c r="D16" s="113">
        <v>3.9225765283513834</v>
      </c>
      <c r="E16" s="115">
        <v>2213</v>
      </c>
      <c r="F16" s="114">
        <v>2330</v>
      </c>
      <c r="G16" s="114">
        <v>2238</v>
      </c>
      <c r="H16" s="114">
        <v>2307</v>
      </c>
      <c r="I16" s="140">
        <v>2208</v>
      </c>
      <c r="J16" s="115">
        <v>5</v>
      </c>
      <c r="K16" s="116">
        <v>0.22644927536231885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0.21979190669479057</v>
      </c>
      <c r="E18" s="115">
        <v>124</v>
      </c>
      <c r="F18" s="114">
        <v>130</v>
      </c>
      <c r="G18" s="114">
        <v>129</v>
      </c>
      <c r="H18" s="114">
        <v>128</v>
      </c>
      <c r="I18" s="140">
        <v>135</v>
      </c>
      <c r="J18" s="115">
        <v>-11</v>
      </c>
      <c r="K18" s="116">
        <v>-8.1481481481481488</v>
      </c>
    </row>
    <row r="19" spans="1:11" ht="14.1" customHeight="1" x14ac:dyDescent="0.2">
      <c r="A19" s="306" t="s">
        <v>235</v>
      </c>
      <c r="B19" s="307" t="s">
        <v>236</v>
      </c>
      <c r="C19" s="308"/>
      <c r="D19" s="113">
        <v>9.0398284205115476E-2</v>
      </c>
      <c r="E19" s="115">
        <v>51</v>
      </c>
      <c r="F19" s="114">
        <v>47</v>
      </c>
      <c r="G19" s="114">
        <v>52</v>
      </c>
      <c r="H19" s="114">
        <v>46</v>
      </c>
      <c r="I19" s="140">
        <v>49</v>
      </c>
      <c r="J19" s="115">
        <v>2</v>
      </c>
      <c r="K19" s="116">
        <v>4.0816326530612246</v>
      </c>
    </row>
    <row r="20" spans="1:11" ht="14.1" customHeight="1" x14ac:dyDescent="0.2">
      <c r="A20" s="306">
        <v>12</v>
      </c>
      <c r="B20" s="307" t="s">
        <v>237</v>
      </c>
      <c r="C20" s="308"/>
      <c r="D20" s="113">
        <v>0.93588811882943079</v>
      </c>
      <c r="E20" s="115">
        <v>528</v>
      </c>
      <c r="F20" s="114">
        <v>551</v>
      </c>
      <c r="G20" s="114">
        <v>575</v>
      </c>
      <c r="H20" s="114">
        <v>592</v>
      </c>
      <c r="I20" s="140">
        <v>555</v>
      </c>
      <c r="J20" s="115">
        <v>-27</v>
      </c>
      <c r="K20" s="116">
        <v>-4.8648648648648649</v>
      </c>
    </row>
    <row r="21" spans="1:11" ht="14.1" customHeight="1" x14ac:dyDescent="0.2">
      <c r="A21" s="306">
        <v>21</v>
      </c>
      <c r="B21" s="307" t="s">
        <v>238</v>
      </c>
      <c r="C21" s="308"/>
      <c r="D21" s="113">
        <v>5.3175461297126754E-2</v>
      </c>
      <c r="E21" s="115">
        <v>30</v>
      </c>
      <c r="F21" s="114">
        <v>32</v>
      </c>
      <c r="G21" s="114">
        <v>36</v>
      </c>
      <c r="H21" s="114">
        <v>32</v>
      </c>
      <c r="I21" s="140">
        <v>27</v>
      </c>
      <c r="J21" s="115">
        <v>3</v>
      </c>
      <c r="K21" s="116">
        <v>11.111111111111111</v>
      </c>
    </row>
    <row r="22" spans="1:11" ht="14.1" customHeight="1" x14ac:dyDescent="0.2">
      <c r="A22" s="306">
        <v>22</v>
      </c>
      <c r="B22" s="307" t="s">
        <v>239</v>
      </c>
      <c r="C22" s="308"/>
      <c r="D22" s="113">
        <v>0.40058847510502155</v>
      </c>
      <c r="E22" s="115">
        <v>226</v>
      </c>
      <c r="F22" s="114">
        <v>230</v>
      </c>
      <c r="G22" s="114">
        <v>237</v>
      </c>
      <c r="H22" s="114">
        <v>237</v>
      </c>
      <c r="I22" s="140">
        <v>250</v>
      </c>
      <c r="J22" s="115">
        <v>-24</v>
      </c>
      <c r="K22" s="116">
        <v>-9.6</v>
      </c>
    </row>
    <row r="23" spans="1:11" ht="14.1" customHeight="1" x14ac:dyDescent="0.2">
      <c r="A23" s="306">
        <v>23</v>
      </c>
      <c r="B23" s="307" t="s">
        <v>240</v>
      </c>
      <c r="C23" s="308"/>
      <c r="D23" s="113">
        <v>0.47857915167414078</v>
      </c>
      <c r="E23" s="115">
        <v>270</v>
      </c>
      <c r="F23" s="114">
        <v>285</v>
      </c>
      <c r="G23" s="114">
        <v>282</v>
      </c>
      <c r="H23" s="114">
        <v>270</v>
      </c>
      <c r="I23" s="140">
        <v>278</v>
      </c>
      <c r="J23" s="115">
        <v>-8</v>
      </c>
      <c r="K23" s="116">
        <v>-2.8776978417266186</v>
      </c>
    </row>
    <row r="24" spans="1:11" ht="14.1" customHeight="1" x14ac:dyDescent="0.2">
      <c r="A24" s="306">
        <v>24</v>
      </c>
      <c r="B24" s="307" t="s">
        <v>241</v>
      </c>
      <c r="C24" s="308"/>
      <c r="D24" s="113">
        <v>2.4762039810695358</v>
      </c>
      <c r="E24" s="115">
        <v>1397</v>
      </c>
      <c r="F24" s="114">
        <v>1429</v>
      </c>
      <c r="G24" s="114">
        <v>1534</v>
      </c>
      <c r="H24" s="114">
        <v>1586</v>
      </c>
      <c r="I24" s="140">
        <v>1629</v>
      </c>
      <c r="J24" s="115">
        <v>-232</v>
      </c>
      <c r="K24" s="116">
        <v>-14.241866175567832</v>
      </c>
    </row>
    <row r="25" spans="1:11" ht="14.1" customHeight="1" x14ac:dyDescent="0.2">
      <c r="A25" s="306">
        <v>25</v>
      </c>
      <c r="B25" s="307" t="s">
        <v>242</v>
      </c>
      <c r="C25" s="308"/>
      <c r="D25" s="113">
        <v>1.3878795398550083</v>
      </c>
      <c r="E25" s="115">
        <v>783</v>
      </c>
      <c r="F25" s="114">
        <v>826</v>
      </c>
      <c r="G25" s="114">
        <v>856</v>
      </c>
      <c r="H25" s="114">
        <v>839</v>
      </c>
      <c r="I25" s="140">
        <v>835</v>
      </c>
      <c r="J25" s="115">
        <v>-52</v>
      </c>
      <c r="K25" s="116">
        <v>-6.227544910179641</v>
      </c>
    </row>
    <row r="26" spans="1:11" ht="14.1" customHeight="1" x14ac:dyDescent="0.2">
      <c r="A26" s="306">
        <v>26</v>
      </c>
      <c r="B26" s="307" t="s">
        <v>243</v>
      </c>
      <c r="C26" s="308"/>
      <c r="D26" s="113">
        <v>0.63278798943580838</v>
      </c>
      <c r="E26" s="115">
        <v>357</v>
      </c>
      <c r="F26" s="114">
        <v>357</v>
      </c>
      <c r="G26" s="114">
        <v>369</v>
      </c>
      <c r="H26" s="114">
        <v>381</v>
      </c>
      <c r="I26" s="140">
        <v>381</v>
      </c>
      <c r="J26" s="115">
        <v>-24</v>
      </c>
      <c r="K26" s="116">
        <v>-6.2992125984251972</v>
      </c>
    </row>
    <row r="27" spans="1:11" ht="14.1" customHeight="1" x14ac:dyDescent="0.2">
      <c r="A27" s="306">
        <v>27</v>
      </c>
      <c r="B27" s="307" t="s">
        <v>244</v>
      </c>
      <c r="C27" s="308"/>
      <c r="D27" s="113">
        <v>0.33677792154846942</v>
      </c>
      <c r="E27" s="115">
        <v>190</v>
      </c>
      <c r="F27" s="114">
        <v>184</v>
      </c>
      <c r="G27" s="114">
        <v>202</v>
      </c>
      <c r="H27" s="114">
        <v>221</v>
      </c>
      <c r="I27" s="140">
        <v>231</v>
      </c>
      <c r="J27" s="115">
        <v>-41</v>
      </c>
      <c r="K27" s="116">
        <v>-17.748917748917748</v>
      </c>
    </row>
    <row r="28" spans="1:11" ht="14.1" customHeight="1" x14ac:dyDescent="0.2">
      <c r="A28" s="306">
        <v>28</v>
      </c>
      <c r="B28" s="307" t="s">
        <v>245</v>
      </c>
      <c r="C28" s="308"/>
      <c r="D28" s="113">
        <v>0.41122356736444687</v>
      </c>
      <c r="E28" s="115">
        <v>232</v>
      </c>
      <c r="F28" s="114">
        <v>257</v>
      </c>
      <c r="G28" s="114">
        <v>270</v>
      </c>
      <c r="H28" s="114">
        <v>269</v>
      </c>
      <c r="I28" s="140">
        <v>267</v>
      </c>
      <c r="J28" s="115">
        <v>-35</v>
      </c>
      <c r="K28" s="116">
        <v>-13.108614232209737</v>
      </c>
    </row>
    <row r="29" spans="1:11" ht="14.1" customHeight="1" x14ac:dyDescent="0.2">
      <c r="A29" s="306">
        <v>29</v>
      </c>
      <c r="B29" s="307" t="s">
        <v>246</v>
      </c>
      <c r="C29" s="308"/>
      <c r="D29" s="113">
        <v>2.9193328252122588</v>
      </c>
      <c r="E29" s="115">
        <v>1647</v>
      </c>
      <c r="F29" s="114">
        <v>1868</v>
      </c>
      <c r="G29" s="114">
        <v>1876</v>
      </c>
      <c r="H29" s="114">
        <v>1850</v>
      </c>
      <c r="I29" s="140">
        <v>1818</v>
      </c>
      <c r="J29" s="115">
        <v>-171</v>
      </c>
      <c r="K29" s="116">
        <v>-9.4059405940594054</v>
      </c>
    </row>
    <row r="30" spans="1:11" ht="14.1" customHeight="1" x14ac:dyDescent="0.2">
      <c r="A30" s="306" t="s">
        <v>247</v>
      </c>
      <c r="B30" s="307" t="s">
        <v>248</v>
      </c>
      <c r="C30" s="308"/>
      <c r="D30" s="113" t="s">
        <v>514</v>
      </c>
      <c r="E30" s="115" t="s">
        <v>514</v>
      </c>
      <c r="F30" s="114" t="s">
        <v>514</v>
      </c>
      <c r="G30" s="114" t="s">
        <v>514</v>
      </c>
      <c r="H30" s="114">
        <v>267</v>
      </c>
      <c r="I30" s="140" t="s">
        <v>514</v>
      </c>
      <c r="J30" s="115" t="s">
        <v>514</v>
      </c>
      <c r="K30" s="116" t="s">
        <v>514</v>
      </c>
    </row>
    <row r="31" spans="1:11" ht="14.1" customHeight="1" x14ac:dyDescent="0.2">
      <c r="A31" s="306" t="s">
        <v>249</v>
      </c>
      <c r="B31" s="307" t="s">
        <v>250</v>
      </c>
      <c r="C31" s="308"/>
      <c r="D31" s="113">
        <v>2.5010191963415283</v>
      </c>
      <c r="E31" s="115">
        <v>1411</v>
      </c>
      <c r="F31" s="114">
        <v>1609</v>
      </c>
      <c r="G31" s="114">
        <v>1624</v>
      </c>
      <c r="H31" s="114">
        <v>1583</v>
      </c>
      <c r="I31" s="140">
        <v>1554</v>
      </c>
      <c r="J31" s="115">
        <v>-143</v>
      </c>
      <c r="K31" s="116">
        <v>-9.2020592020592016</v>
      </c>
    </row>
    <row r="32" spans="1:11" ht="14.1" customHeight="1" x14ac:dyDescent="0.2">
      <c r="A32" s="306">
        <v>31</v>
      </c>
      <c r="B32" s="307" t="s">
        <v>251</v>
      </c>
      <c r="C32" s="308"/>
      <c r="D32" s="113">
        <v>0.13471116861938778</v>
      </c>
      <c r="E32" s="115">
        <v>76</v>
      </c>
      <c r="F32" s="114">
        <v>75</v>
      </c>
      <c r="G32" s="114">
        <v>72</v>
      </c>
      <c r="H32" s="114">
        <v>80</v>
      </c>
      <c r="I32" s="140">
        <v>72</v>
      </c>
      <c r="J32" s="115">
        <v>4</v>
      </c>
      <c r="K32" s="116">
        <v>5.5555555555555554</v>
      </c>
    </row>
    <row r="33" spans="1:11" ht="14.1" customHeight="1" x14ac:dyDescent="0.2">
      <c r="A33" s="306">
        <v>32</v>
      </c>
      <c r="B33" s="307" t="s">
        <v>252</v>
      </c>
      <c r="C33" s="308"/>
      <c r="D33" s="113">
        <v>0.7816792810677633</v>
      </c>
      <c r="E33" s="115">
        <v>441</v>
      </c>
      <c r="F33" s="114">
        <v>436</v>
      </c>
      <c r="G33" s="114">
        <v>424</v>
      </c>
      <c r="H33" s="114">
        <v>424</v>
      </c>
      <c r="I33" s="140">
        <v>423</v>
      </c>
      <c r="J33" s="115">
        <v>18</v>
      </c>
      <c r="K33" s="116">
        <v>4.2553191489361701</v>
      </c>
    </row>
    <row r="34" spans="1:11" ht="14.1" customHeight="1" x14ac:dyDescent="0.2">
      <c r="A34" s="306">
        <v>33</v>
      </c>
      <c r="B34" s="307" t="s">
        <v>253</v>
      </c>
      <c r="C34" s="308"/>
      <c r="D34" s="113">
        <v>0.52820958221812575</v>
      </c>
      <c r="E34" s="115">
        <v>298</v>
      </c>
      <c r="F34" s="114">
        <v>308</v>
      </c>
      <c r="G34" s="114">
        <v>315</v>
      </c>
      <c r="H34" s="114">
        <v>326</v>
      </c>
      <c r="I34" s="140">
        <v>323</v>
      </c>
      <c r="J34" s="115">
        <v>-25</v>
      </c>
      <c r="K34" s="116">
        <v>-7.7399380804953557</v>
      </c>
    </row>
    <row r="35" spans="1:11" ht="14.1" customHeight="1" x14ac:dyDescent="0.2">
      <c r="A35" s="306">
        <v>34</v>
      </c>
      <c r="B35" s="307" t="s">
        <v>254</v>
      </c>
      <c r="C35" s="308"/>
      <c r="D35" s="113">
        <v>3.8977613130793909</v>
      </c>
      <c r="E35" s="115">
        <v>2199</v>
      </c>
      <c r="F35" s="114">
        <v>2247</v>
      </c>
      <c r="G35" s="114">
        <v>2248</v>
      </c>
      <c r="H35" s="114">
        <v>2222</v>
      </c>
      <c r="I35" s="140">
        <v>2230</v>
      </c>
      <c r="J35" s="115">
        <v>-31</v>
      </c>
      <c r="K35" s="116">
        <v>-1.3901345291479821</v>
      </c>
    </row>
    <row r="36" spans="1:11" ht="14.1" customHeight="1" x14ac:dyDescent="0.2">
      <c r="A36" s="306">
        <v>41</v>
      </c>
      <c r="B36" s="307" t="s">
        <v>255</v>
      </c>
      <c r="C36" s="308"/>
      <c r="D36" s="113">
        <v>0.12939362248967509</v>
      </c>
      <c r="E36" s="115">
        <v>73</v>
      </c>
      <c r="F36" s="114">
        <v>69</v>
      </c>
      <c r="G36" s="114">
        <v>71</v>
      </c>
      <c r="H36" s="114">
        <v>85</v>
      </c>
      <c r="I36" s="140">
        <v>76</v>
      </c>
      <c r="J36" s="115">
        <v>-3</v>
      </c>
      <c r="K36" s="116">
        <v>-3.9473684210526314</v>
      </c>
    </row>
    <row r="37" spans="1:11" ht="14.1" customHeight="1" x14ac:dyDescent="0.2">
      <c r="A37" s="306">
        <v>42</v>
      </c>
      <c r="B37" s="307" t="s">
        <v>256</v>
      </c>
      <c r="C37" s="308"/>
      <c r="D37" s="113">
        <v>1.5952638389138026E-2</v>
      </c>
      <c r="E37" s="115">
        <v>9</v>
      </c>
      <c r="F37" s="114">
        <v>9</v>
      </c>
      <c r="G37" s="114">
        <v>7</v>
      </c>
      <c r="H37" s="114">
        <v>8</v>
      </c>
      <c r="I37" s="140">
        <v>9</v>
      </c>
      <c r="J37" s="115">
        <v>0</v>
      </c>
      <c r="K37" s="116">
        <v>0</v>
      </c>
    </row>
    <row r="38" spans="1:11" ht="14.1" customHeight="1" x14ac:dyDescent="0.2">
      <c r="A38" s="306">
        <v>43</v>
      </c>
      <c r="B38" s="307" t="s">
        <v>257</v>
      </c>
      <c r="C38" s="308"/>
      <c r="D38" s="113">
        <v>0.4679440594147154</v>
      </c>
      <c r="E38" s="115">
        <v>264</v>
      </c>
      <c r="F38" s="114">
        <v>289</v>
      </c>
      <c r="G38" s="114">
        <v>259</v>
      </c>
      <c r="H38" s="114">
        <v>265</v>
      </c>
      <c r="I38" s="140">
        <v>247</v>
      </c>
      <c r="J38" s="115">
        <v>17</v>
      </c>
      <c r="K38" s="116">
        <v>6.8825910931174086</v>
      </c>
    </row>
    <row r="39" spans="1:11" ht="14.1" customHeight="1" x14ac:dyDescent="0.2">
      <c r="A39" s="306">
        <v>51</v>
      </c>
      <c r="B39" s="307" t="s">
        <v>258</v>
      </c>
      <c r="C39" s="308"/>
      <c r="D39" s="113">
        <v>7.1432369675806937</v>
      </c>
      <c r="E39" s="115">
        <v>4030</v>
      </c>
      <c r="F39" s="114">
        <v>4154</v>
      </c>
      <c r="G39" s="114">
        <v>4110</v>
      </c>
      <c r="H39" s="114">
        <v>4199</v>
      </c>
      <c r="I39" s="140">
        <v>4128</v>
      </c>
      <c r="J39" s="115">
        <v>-98</v>
      </c>
      <c r="K39" s="116">
        <v>-2.3740310077519382</v>
      </c>
    </row>
    <row r="40" spans="1:11" ht="14.1" customHeight="1" x14ac:dyDescent="0.2">
      <c r="A40" s="306" t="s">
        <v>259</v>
      </c>
      <c r="B40" s="307" t="s">
        <v>260</v>
      </c>
      <c r="C40" s="308"/>
      <c r="D40" s="113">
        <v>7.0085257989613057</v>
      </c>
      <c r="E40" s="115">
        <v>3954</v>
      </c>
      <c r="F40" s="114">
        <v>4073</v>
      </c>
      <c r="G40" s="114">
        <v>4025</v>
      </c>
      <c r="H40" s="114">
        <v>4114</v>
      </c>
      <c r="I40" s="140">
        <v>4046</v>
      </c>
      <c r="J40" s="115">
        <v>-92</v>
      </c>
      <c r="K40" s="116">
        <v>-2.2738507167572912</v>
      </c>
    </row>
    <row r="41" spans="1:11" ht="14.1" customHeight="1" x14ac:dyDescent="0.2">
      <c r="A41" s="306"/>
      <c r="B41" s="307" t="s">
        <v>261</v>
      </c>
      <c r="C41" s="308"/>
      <c r="D41" s="113">
        <v>4.2150415654855804</v>
      </c>
      <c r="E41" s="115">
        <v>2378</v>
      </c>
      <c r="F41" s="114">
        <v>2442</v>
      </c>
      <c r="G41" s="114">
        <v>2412</v>
      </c>
      <c r="H41" s="114">
        <v>2497</v>
      </c>
      <c r="I41" s="140">
        <v>2407</v>
      </c>
      <c r="J41" s="115">
        <v>-29</v>
      </c>
      <c r="K41" s="116">
        <v>-1.2048192771084338</v>
      </c>
    </row>
    <row r="42" spans="1:11" ht="14.1" customHeight="1" x14ac:dyDescent="0.2">
      <c r="A42" s="306">
        <v>52</v>
      </c>
      <c r="B42" s="307" t="s">
        <v>262</v>
      </c>
      <c r="C42" s="308"/>
      <c r="D42" s="113">
        <v>4.5766347023060421</v>
      </c>
      <c r="E42" s="115">
        <v>2582</v>
      </c>
      <c r="F42" s="114">
        <v>2629</v>
      </c>
      <c r="G42" s="114">
        <v>2608</v>
      </c>
      <c r="H42" s="114">
        <v>2555</v>
      </c>
      <c r="I42" s="140">
        <v>2657</v>
      </c>
      <c r="J42" s="115">
        <v>-75</v>
      </c>
      <c r="K42" s="116">
        <v>-2.8227324049680091</v>
      </c>
    </row>
    <row r="43" spans="1:11" ht="14.1" customHeight="1" x14ac:dyDescent="0.2">
      <c r="A43" s="306" t="s">
        <v>263</v>
      </c>
      <c r="B43" s="307" t="s">
        <v>264</v>
      </c>
      <c r="C43" s="308"/>
      <c r="D43" s="113">
        <v>4.5482744562809083</v>
      </c>
      <c r="E43" s="115">
        <v>2566</v>
      </c>
      <c r="F43" s="114">
        <v>2615</v>
      </c>
      <c r="G43" s="114">
        <v>2591</v>
      </c>
      <c r="H43" s="114">
        <v>2534</v>
      </c>
      <c r="I43" s="140">
        <v>2637</v>
      </c>
      <c r="J43" s="115">
        <v>-71</v>
      </c>
      <c r="K43" s="116">
        <v>-2.6924535456958667</v>
      </c>
    </row>
    <row r="44" spans="1:11" ht="14.1" customHeight="1" x14ac:dyDescent="0.2">
      <c r="A44" s="306">
        <v>53</v>
      </c>
      <c r="B44" s="307" t="s">
        <v>265</v>
      </c>
      <c r="C44" s="308"/>
      <c r="D44" s="113">
        <v>2.2900898665295921</v>
      </c>
      <c r="E44" s="115">
        <v>1292</v>
      </c>
      <c r="F44" s="114">
        <v>1218</v>
      </c>
      <c r="G44" s="114">
        <v>1188</v>
      </c>
      <c r="H44" s="114">
        <v>1166</v>
      </c>
      <c r="I44" s="140">
        <v>1097</v>
      </c>
      <c r="J44" s="115">
        <v>195</v>
      </c>
      <c r="K44" s="116">
        <v>17.775752051048315</v>
      </c>
    </row>
    <row r="45" spans="1:11" ht="14.1" customHeight="1" x14ac:dyDescent="0.2">
      <c r="A45" s="306" t="s">
        <v>266</v>
      </c>
      <c r="B45" s="307" t="s">
        <v>267</v>
      </c>
      <c r="C45" s="308"/>
      <c r="D45" s="113">
        <v>2.2617296205044579</v>
      </c>
      <c r="E45" s="115">
        <v>1276</v>
      </c>
      <c r="F45" s="114">
        <v>1199</v>
      </c>
      <c r="G45" s="114">
        <v>1169</v>
      </c>
      <c r="H45" s="114">
        <v>1151</v>
      </c>
      <c r="I45" s="140">
        <v>1079</v>
      </c>
      <c r="J45" s="115">
        <v>197</v>
      </c>
      <c r="K45" s="116">
        <v>18.257645968489342</v>
      </c>
    </row>
    <row r="46" spans="1:11" ht="14.1" customHeight="1" x14ac:dyDescent="0.2">
      <c r="A46" s="306">
        <v>54</v>
      </c>
      <c r="B46" s="307" t="s">
        <v>268</v>
      </c>
      <c r="C46" s="308"/>
      <c r="D46" s="113">
        <v>18.290586170835031</v>
      </c>
      <c r="E46" s="115">
        <v>10319</v>
      </c>
      <c r="F46" s="114">
        <v>10532</v>
      </c>
      <c r="G46" s="114">
        <v>10601</v>
      </c>
      <c r="H46" s="114">
        <v>10539</v>
      </c>
      <c r="I46" s="140">
        <v>10613</v>
      </c>
      <c r="J46" s="115">
        <v>-294</v>
      </c>
      <c r="K46" s="116">
        <v>-2.770187505889004</v>
      </c>
    </row>
    <row r="47" spans="1:11" ht="14.1" customHeight="1" x14ac:dyDescent="0.2">
      <c r="A47" s="306">
        <v>61</v>
      </c>
      <c r="B47" s="307" t="s">
        <v>269</v>
      </c>
      <c r="C47" s="308"/>
      <c r="D47" s="113">
        <v>0.7621816119254835</v>
      </c>
      <c r="E47" s="115">
        <v>430</v>
      </c>
      <c r="F47" s="114">
        <v>421</v>
      </c>
      <c r="G47" s="114">
        <v>422</v>
      </c>
      <c r="H47" s="114">
        <v>417</v>
      </c>
      <c r="I47" s="140">
        <v>415</v>
      </c>
      <c r="J47" s="115">
        <v>15</v>
      </c>
      <c r="K47" s="116">
        <v>3.6144578313253013</v>
      </c>
    </row>
    <row r="48" spans="1:11" ht="14.1" customHeight="1" x14ac:dyDescent="0.2">
      <c r="A48" s="306">
        <v>62</v>
      </c>
      <c r="B48" s="307" t="s">
        <v>270</v>
      </c>
      <c r="C48" s="308"/>
      <c r="D48" s="113">
        <v>9.6088058563908039</v>
      </c>
      <c r="E48" s="115">
        <v>5421</v>
      </c>
      <c r="F48" s="114">
        <v>5667</v>
      </c>
      <c r="G48" s="114">
        <v>5571</v>
      </c>
      <c r="H48" s="114">
        <v>5550</v>
      </c>
      <c r="I48" s="140">
        <v>5480</v>
      </c>
      <c r="J48" s="115">
        <v>-59</v>
      </c>
      <c r="K48" s="116">
        <v>-1.0766423357664234</v>
      </c>
    </row>
    <row r="49" spans="1:11" ht="14.1" customHeight="1" x14ac:dyDescent="0.2">
      <c r="A49" s="306">
        <v>63</v>
      </c>
      <c r="B49" s="307" t="s">
        <v>271</v>
      </c>
      <c r="C49" s="308"/>
      <c r="D49" s="113">
        <v>7.5952283886062713</v>
      </c>
      <c r="E49" s="115">
        <v>4285</v>
      </c>
      <c r="F49" s="114">
        <v>4955</v>
      </c>
      <c r="G49" s="114">
        <v>5059</v>
      </c>
      <c r="H49" s="114">
        <v>5212</v>
      </c>
      <c r="I49" s="140">
        <v>4895</v>
      </c>
      <c r="J49" s="115">
        <v>-610</v>
      </c>
      <c r="K49" s="116">
        <v>-12.461695607763023</v>
      </c>
    </row>
    <row r="50" spans="1:11" ht="14.1" customHeight="1" x14ac:dyDescent="0.2">
      <c r="A50" s="306" t="s">
        <v>272</v>
      </c>
      <c r="B50" s="307" t="s">
        <v>273</v>
      </c>
      <c r="C50" s="308"/>
      <c r="D50" s="113">
        <v>0.35627559069074927</v>
      </c>
      <c r="E50" s="115">
        <v>201</v>
      </c>
      <c r="F50" s="114">
        <v>231</v>
      </c>
      <c r="G50" s="114">
        <v>242</v>
      </c>
      <c r="H50" s="114">
        <v>292</v>
      </c>
      <c r="I50" s="140">
        <v>236</v>
      </c>
      <c r="J50" s="115">
        <v>-35</v>
      </c>
      <c r="K50" s="116">
        <v>-14.830508474576272</v>
      </c>
    </row>
    <row r="51" spans="1:11" ht="14.1" customHeight="1" x14ac:dyDescent="0.2">
      <c r="A51" s="306" t="s">
        <v>274</v>
      </c>
      <c r="B51" s="307" t="s">
        <v>275</v>
      </c>
      <c r="C51" s="308"/>
      <c r="D51" s="113">
        <v>6.8330467766807876</v>
      </c>
      <c r="E51" s="115">
        <v>3855</v>
      </c>
      <c r="F51" s="114">
        <v>4463</v>
      </c>
      <c r="G51" s="114">
        <v>4573</v>
      </c>
      <c r="H51" s="114">
        <v>4672</v>
      </c>
      <c r="I51" s="140">
        <v>4416</v>
      </c>
      <c r="J51" s="115">
        <v>-561</v>
      </c>
      <c r="K51" s="116">
        <v>-12.703804347826088</v>
      </c>
    </row>
    <row r="52" spans="1:11" ht="14.1" customHeight="1" x14ac:dyDescent="0.2">
      <c r="A52" s="306">
        <v>71</v>
      </c>
      <c r="B52" s="307" t="s">
        <v>276</v>
      </c>
      <c r="C52" s="308"/>
      <c r="D52" s="113">
        <v>12.246308736728292</v>
      </c>
      <c r="E52" s="115">
        <v>6909</v>
      </c>
      <c r="F52" s="114">
        <v>7015</v>
      </c>
      <c r="G52" s="114">
        <v>7019</v>
      </c>
      <c r="H52" s="114">
        <v>7067</v>
      </c>
      <c r="I52" s="140">
        <v>7100</v>
      </c>
      <c r="J52" s="115">
        <v>-191</v>
      </c>
      <c r="K52" s="116">
        <v>-2.6901408450704225</v>
      </c>
    </row>
    <row r="53" spans="1:11" ht="14.1" customHeight="1" x14ac:dyDescent="0.2">
      <c r="A53" s="306" t="s">
        <v>277</v>
      </c>
      <c r="B53" s="307" t="s">
        <v>278</v>
      </c>
      <c r="C53" s="308"/>
      <c r="D53" s="113">
        <v>1.0422390414236844</v>
      </c>
      <c r="E53" s="115">
        <v>588</v>
      </c>
      <c r="F53" s="114">
        <v>626</v>
      </c>
      <c r="G53" s="114">
        <v>609</v>
      </c>
      <c r="H53" s="114">
        <v>610</v>
      </c>
      <c r="I53" s="140">
        <v>633</v>
      </c>
      <c r="J53" s="115">
        <v>-45</v>
      </c>
      <c r="K53" s="116">
        <v>-7.109004739336493</v>
      </c>
    </row>
    <row r="54" spans="1:11" ht="14.1" customHeight="1" x14ac:dyDescent="0.2">
      <c r="A54" s="306" t="s">
        <v>279</v>
      </c>
      <c r="B54" s="307" t="s">
        <v>280</v>
      </c>
      <c r="C54" s="308"/>
      <c r="D54" s="113">
        <v>10.803481220199584</v>
      </c>
      <c r="E54" s="115">
        <v>6095</v>
      </c>
      <c r="F54" s="114">
        <v>6160</v>
      </c>
      <c r="G54" s="114">
        <v>6182</v>
      </c>
      <c r="H54" s="114">
        <v>6231</v>
      </c>
      <c r="I54" s="140">
        <v>6240</v>
      </c>
      <c r="J54" s="115">
        <v>-145</v>
      </c>
      <c r="K54" s="116">
        <v>-2.3237179487179489</v>
      </c>
    </row>
    <row r="55" spans="1:11" ht="14.1" customHeight="1" x14ac:dyDescent="0.2">
      <c r="A55" s="306">
        <v>72</v>
      </c>
      <c r="B55" s="307" t="s">
        <v>281</v>
      </c>
      <c r="C55" s="308"/>
      <c r="D55" s="113">
        <v>1.2549408866121914</v>
      </c>
      <c r="E55" s="115">
        <v>708</v>
      </c>
      <c r="F55" s="114">
        <v>716</v>
      </c>
      <c r="G55" s="114">
        <v>721</v>
      </c>
      <c r="H55" s="114">
        <v>722</v>
      </c>
      <c r="I55" s="140">
        <v>722</v>
      </c>
      <c r="J55" s="115">
        <v>-14</v>
      </c>
      <c r="K55" s="116">
        <v>-1.9390581717451523</v>
      </c>
    </row>
    <row r="56" spans="1:11" ht="14.1" customHeight="1" x14ac:dyDescent="0.2">
      <c r="A56" s="306" t="s">
        <v>282</v>
      </c>
      <c r="B56" s="307" t="s">
        <v>283</v>
      </c>
      <c r="C56" s="308"/>
      <c r="D56" s="113">
        <v>0.15420883776166758</v>
      </c>
      <c r="E56" s="115">
        <v>87</v>
      </c>
      <c r="F56" s="114">
        <v>87</v>
      </c>
      <c r="G56" s="114">
        <v>87</v>
      </c>
      <c r="H56" s="114">
        <v>92</v>
      </c>
      <c r="I56" s="140">
        <v>93</v>
      </c>
      <c r="J56" s="115">
        <v>-6</v>
      </c>
      <c r="K56" s="116">
        <v>-6.4516129032258061</v>
      </c>
    </row>
    <row r="57" spans="1:11" ht="14.1" customHeight="1" x14ac:dyDescent="0.2">
      <c r="A57" s="306" t="s">
        <v>284</v>
      </c>
      <c r="B57" s="307" t="s">
        <v>285</v>
      </c>
      <c r="C57" s="308"/>
      <c r="D57" s="113">
        <v>0.77281670418490878</v>
      </c>
      <c r="E57" s="115">
        <v>436</v>
      </c>
      <c r="F57" s="114">
        <v>447</v>
      </c>
      <c r="G57" s="114">
        <v>459</v>
      </c>
      <c r="H57" s="114">
        <v>460</v>
      </c>
      <c r="I57" s="140">
        <v>445</v>
      </c>
      <c r="J57" s="115">
        <v>-9</v>
      </c>
      <c r="K57" s="116">
        <v>-2.0224719101123596</v>
      </c>
    </row>
    <row r="58" spans="1:11" ht="14.1" customHeight="1" x14ac:dyDescent="0.2">
      <c r="A58" s="306">
        <v>73</v>
      </c>
      <c r="B58" s="307" t="s">
        <v>286</v>
      </c>
      <c r="C58" s="308"/>
      <c r="D58" s="113">
        <v>0.87385008064944958</v>
      </c>
      <c r="E58" s="115">
        <v>493</v>
      </c>
      <c r="F58" s="114">
        <v>497</v>
      </c>
      <c r="G58" s="114">
        <v>501</v>
      </c>
      <c r="H58" s="114">
        <v>494</v>
      </c>
      <c r="I58" s="140">
        <v>489</v>
      </c>
      <c r="J58" s="115">
        <v>4</v>
      </c>
      <c r="K58" s="116">
        <v>0.81799591002044991</v>
      </c>
    </row>
    <row r="59" spans="1:11" ht="14.1" customHeight="1" x14ac:dyDescent="0.2">
      <c r="A59" s="306" t="s">
        <v>287</v>
      </c>
      <c r="B59" s="307" t="s">
        <v>288</v>
      </c>
      <c r="C59" s="308"/>
      <c r="D59" s="113">
        <v>0.56188737437297265</v>
      </c>
      <c r="E59" s="115">
        <v>317</v>
      </c>
      <c r="F59" s="114">
        <v>327</v>
      </c>
      <c r="G59" s="114">
        <v>340</v>
      </c>
      <c r="H59" s="114">
        <v>329</v>
      </c>
      <c r="I59" s="140">
        <v>322</v>
      </c>
      <c r="J59" s="115">
        <v>-5</v>
      </c>
      <c r="K59" s="116">
        <v>-1.5527950310559007</v>
      </c>
    </row>
    <row r="60" spans="1:11" ht="14.1" customHeight="1" x14ac:dyDescent="0.2">
      <c r="A60" s="306">
        <v>81</v>
      </c>
      <c r="B60" s="307" t="s">
        <v>289</v>
      </c>
      <c r="C60" s="308"/>
      <c r="D60" s="113">
        <v>4.4436960490632256</v>
      </c>
      <c r="E60" s="115">
        <v>2507</v>
      </c>
      <c r="F60" s="114">
        <v>2536</v>
      </c>
      <c r="G60" s="114">
        <v>2540</v>
      </c>
      <c r="H60" s="114">
        <v>2539</v>
      </c>
      <c r="I60" s="140">
        <v>2560</v>
      </c>
      <c r="J60" s="115">
        <v>-53</v>
      </c>
      <c r="K60" s="116">
        <v>-2.0703125</v>
      </c>
    </row>
    <row r="61" spans="1:11" ht="14.1" customHeight="1" x14ac:dyDescent="0.2">
      <c r="A61" s="306" t="s">
        <v>290</v>
      </c>
      <c r="B61" s="307" t="s">
        <v>291</v>
      </c>
      <c r="C61" s="308"/>
      <c r="D61" s="113">
        <v>1.1982203945619228</v>
      </c>
      <c r="E61" s="115">
        <v>676</v>
      </c>
      <c r="F61" s="114">
        <v>681</v>
      </c>
      <c r="G61" s="114">
        <v>691</v>
      </c>
      <c r="H61" s="114">
        <v>719</v>
      </c>
      <c r="I61" s="140">
        <v>737</v>
      </c>
      <c r="J61" s="115">
        <v>-61</v>
      </c>
      <c r="K61" s="116">
        <v>-8.2767978290366351</v>
      </c>
    </row>
    <row r="62" spans="1:11" ht="14.1" customHeight="1" x14ac:dyDescent="0.2">
      <c r="A62" s="306" t="s">
        <v>292</v>
      </c>
      <c r="B62" s="307" t="s">
        <v>293</v>
      </c>
      <c r="C62" s="308"/>
      <c r="D62" s="113">
        <v>2.3007249587890173</v>
      </c>
      <c r="E62" s="115">
        <v>1298</v>
      </c>
      <c r="F62" s="114">
        <v>1311</v>
      </c>
      <c r="G62" s="114">
        <v>1319</v>
      </c>
      <c r="H62" s="114">
        <v>1283</v>
      </c>
      <c r="I62" s="140">
        <v>1276</v>
      </c>
      <c r="J62" s="115">
        <v>22</v>
      </c>
      <c r="K62" s="116">
        <v>1.7241379310344827</v>
      </c>
    </row>
    <row r="63" spans="1:11" ht="14.1" customHeight="1" x14ac:dyDescent="0.2">
      <c r="A63" s="306"/>
      <c r="B63" s="307" t="s">
        <v>294</v>
      </c>
      <c r="C63" s="308"/>
      <c r="D63" s="113">
        <v>2.1376535441444955</v>
      </c>
      <c r="E63" s="115">
        <v>1206</v>
      </c>
      <c r="F63" s="114">
        <v>1219</v>
      </c>
      <c r="G63" s="114">
        <v>1224</v>
      </c>
      <c r="H63" s="114">
        <v>1190</v>
      </c>
      <c r="I63" s="140">
        <v>1182</v>
      </c>
      <c r="J63" s="115">
        <v>24</v>
      </c>
      <c r="K63" s="116">
        <v>2.030456852791878</v>
      </c>
    </row>
    <row r="64" spans="1:11" ht="14.1" customHeight="1" x14ac:dyDescent="0.2">
      <c r="A64" s="306" t="s">
        <v>295</v>
      </c>
      <c r="B64" s="307" t="s">
        <v>296</v>
      </c>
      <c r="C64" s="308"/>
      <c r="D64" s="113">
        <v>7.2673130439406555E-2</v>
      </c>
      <c r="E64" s="115">
        <v>41</v>
      </c>
      <c r="F64" s="114">
        <v>40</v>
      </c>
      <c r="G64" s="114">
        <v>37</v>
      </c>
      <c r="H64" s="114">
        <v>39</v>
      </c>
      <c r="I64" s="140">
        <v>37</v>
      </c>
      <c r="J64" s="115">
        <v>4</v>
      </c>
      <c r="K64" s="116">
        <v>10.810810810810811</v>
      </c>
    </row>
    <row r="65" spans="1:11" ht="14.1" customHeight="1" x14ac:dyDescent="0.2">
      <c r="A65" s="306" t="s">
        <v>297</v>
      </c>
      <c r="B65" s="307" t="s">
        <v>298</v>
      </c>
      <c r="C65" s="308"/>
      <c r="D65" s="113">
        <v>0.51757448995870037</v>
      </c>
      <c r="E65" s="115">
        <v>292</v>
      </c>
      <c r="F65" s="114">
        <v>305</v>
      </c>
      <c r="G65" s="114">
        <v>294</v>
      </c>
      <c r="H65" s="114">
        <v>296</v>
      </c>
      <c r="I65" s="140">
        <v>313</v>
      </c>
      <c r="J65" s="115">
        <v>-21</v>
      </c>
      <c r="K65" s="116">
        <v>-6.7092651757188495</v>
      </c>
    </row>
    <row r="66" spans="1:11" ht="14.1" customHeight="1" x14ac:dyDescent="0.2">
      <c r="A66" s="306">
        <v>82</v>
      </c>
      <c r="B66" s="307" t="s">
        <v>299</v>
      </c>
      <c r="C66" s="308"/>
      <c r="D66" s="113">
        <v>2.7934842334757253</v>
      </c>
      <c r="E66" s="115">
        <v>1576</v>
      </c>
      <c r="F66" s="114">
        <v>1594</v>
      </c>
      <c r="G66" s="114">
        <v>1559</v>
      </c>
      <c r="H66" s="114">
        <v>1562</v>
      </c>
      <c r="I66" s="140">
        <v>1567</v>
      </c>
      <c r="J66" s="115">
        <v>9</v>
      </c>
      <c r="K66" s="116">
        <v>0.57434588385449903</v>
      </c>
    </row>
    <row r="67" spans="1:11" ht="14.1" customHeight="1" x14ac:dyDescent="0.2">
      <c r="A67" s="306" t="s">
        <v>300</v>
      </c>
      <c r="B67" s="307" t="s">
        <v>301</v>
      </c>
      <c r="C67" s="308"/>
      <c r="D67" s="113">
        <v>1.4960029778258326</v>
      </c>
      <c r="E67" s="115">
        <v>844</v>
      </c>
      <c r="F67" s="114">
        <v>829</v>
      </c>
      <c r="G67" s="114">
        <v>817</v>
      </c>
      <c r="H67" s="114">
        <v>814</v>
      </c>
      <c r="I67" s="140">
        <v>813</v>
      </c>
      <c r="J67" s="115">
        <v>31</v>
      </c>
      <c r="K67" s="116">
        <v>3.8130381303813037</v>
      </c>
    </row>
    <row r="68" spans="1:11" ht="14.1" customHeight="1" x14ac:dyDescent="0.2">
      <c r="A68" s="306" t="s">
        <v>302</v>
      </c>
      <c r="B68" s="307" t="s">
        <v>303</v>
      </c>
      <c r="C68" s="308"/>
      <c r="D68" s="113">
        <v>0.80826701171632664</v>
      </c>
      <c r="E68" s="115">
        <v>456</v>
      </c>
      <c r="F68" s="114">
        <v>493</v>
      </c>
      <c r="G68" s="114">
        <v>473</v>
      </c>
      <c r="H68" s="114">
        <v>473</v>
      </c>
      <c r="I68" s="140">
        <v>481</v>
      </c>
      <c r="J68" s="115">
        <v>-25</v>
      </c>
      <c r="K68" s="116">
        <v>-5.1975051975051976</v>
      </c>
    </row>
    <row r="69" spans="1:11" ht="14.1" customHeight="1" x14ac:dyDescent="0.2">
      <c r="A69" s="306">
        <v>83</v>
      </c>
      <c r="B69" s="307" t="s">
        <v>304</v>
      </c>
      <c r="C69" s="308"/>
      <c r="D69" s="113">
        <v>4.0572876969707714</v>
      </c>
      <c r="E69" s="115">
        <v>2289</v>
      </c>
      <c r="F69" s="114">
        <v>2253</v>
      </c>
      <c r="G69" s="114">
        <v>2178</v>
      </c>
      <c r="H69" s="114">
        <v>2210</v>
      </c>
      <c r="I69" s="140">
        <v>2173</v>
      </c>
      <c r="J69" s="115">
        <v>116</v>
      </c>
      <c r="K69" s="116">
        <v>5.3382420616659001</v>
      </c>
    </row>
    <row r="70" spans="1:11" ht="14.1" customHeight="1" x14ac:dyDescent="0.2">
      <c r="A70" s="306" t="s">
        <v>305</v>
      </c>
      <c r="B70" s="307" t="s">
        <v>306</v>
      </c>
      <c r="C70" s="308"/>
      <c r="D70" s="113">
        <v>2.8661573639151321</v>
      </c>
      <c r="E70" s="115">
        <v>1617</v>
      </c>
      <c r="F70" s="114">
        <v>1601</v>
      </c>
      <c r="G70" s="114">
        <v>1544</v>
      </c>
      <c r="H70" s="114">
        <v>1576</v>
      </c>
      <c r="I70" s="140">
        <v>1567</v>
      </c>
      <c r="J70" s="115">
        <v>50</v>
      </c>
      <c r="K70" s="116">
        <v>3.1908104658583278</v>
      </c>
    </row>
    <row r="71" spans="1:11" ht="14.1" customHeight="1" x14ac:dyDescent="0.2">
      <c r="A71" s="306"/>
      <c r="B71" s="307" t="s">
        <v>307</v>
      </c>
      <c r="C71" s="308"/>
      <c r="D71" s="113">
        <v>1.472960277930411</v>
      </c>
      <c r="E71" s="115">
        <v>831</v>
      </c>
      <c r="F71" s="114">
        <v>828</v>
      </c>
      <c r="G71" s="114">
        <v>788</v>
      </c>
      <c r="H71" s="114">
        <v>818</v>
      </c>
      <c r="I71" s="140">
        <v>835</v>
      </c>
      <c r="J71" s="115">
        <v>-4</v>
      </c>
      <c r="K71" s="116">
        <v>-0.47904191616766467</v>
      </c>
    </row>
    <row r="72" spans="1:11" ht="14.1" customHeight="1" x14ac:dyDescent="0.2">
      <c r="A72" s="306">
        <v>84</v>
      </c>
      <c r="B72" s="307" t="s">
        <v>308</v>
      </c>
      <c r="C72" s="308"/>
      <c r="D72" s="113">
        <v>2.4283460659021219</v>
      </c>
      <c r="E72" s="115">
        <v>1370</v>
      </c>
      <c r="F72" s="114">
        <v>1461</v>
      </c>
      <c r="G72" s="114">
        <v>1376</v>
      </c>
      <c r="H72" s="114">
        <v>1402</v>
      </c>
      <c r="I72" s="140">
        <v>1308</v>
      </c>
      <c r="J72" s="115">
        <v>62</v>
      </c>
      <c r="K72" s="116">
        <v>4.7400611620795106</v>
      </c>
    </row>
    <row r="73" spans="1:11" ht="14.1" customHeight="1" x14ac:dyDescent="0.2">
      <c r="A73" s="306" t="s">
        <v>309</v>
      </c>
      <c r="B73" s="307" t="s">
        <v>310</v>
      </c>
      <c r="C73" s="308"/>
      <c r="D73" s="113">
        <v>0.16484393002109293</v>
      </c>
      <c r="E73" s="115">
        <v>93</v>
      </c>
      <c r="F73" s="114">
        <v>104</v>
      </c>
      <c r="G73" s="114">
        <v>92</v>
      </c>
      <c r="H73" s="114">
        <v>105</v>
      </c>
      <c r="I73" s="140">
        <v>105</v>
      </c>
      <c r="J73" s="115">
        <v>-12</v>
      </c>
      <c r="K73" s="116">
        <v>-11.428571428571429</v>
      </c>
    </row>
    <row r="74" spans="1:11" ht="14.1" customHeight="1" x14ac:dyDescent="0.2">
      <c r="A74" s="306" t="s">
        <v>311</v>
      </c>
      <c r="B74" s="307" t="s">
        <v>312</v>
      </c>
      <c r="C74" s="308"/>
      <c r="D74" s="113">
        <v>5.4947976673697642E-2</v>
      </c>
      <c r="E74" s="115">
        <v>31</v>
      </c>
      <c r="F74" s="114">
        <v>34</v>
      </c>
      <c r="G74" s="114">
        <v>32</v>
      </c>
      <c r="H74" s="114">
        <v>35</v>
      </c>
      <c r="I74" s="140">
        <v>37</v>
      </c>
      <c r="J74" s="115">
        <v>-6</v>
      </c>
      <c r="K74" s="116">
        <v>-16.216216216216218</v>
      </c>
    </row>
    <row r="75" spans="1:11" ht="14.1" customHeight="1" x14ac:dyDescent="0.2">
      <c r="A75" s="306" t="s">
        <v>313</v>
      </c>
      <c r="B75" s="307" t="s">
        <v>314</v>
      </c>
      <c r="C75" s="308"/>
      <c r="D75" s="113">
        <v>1.1202297179928036</v>
      </c>
      <c r="E75" s="115">
        <v>632</v>
      </c>
      <c r="F75" s="114">
        <v>710</v>
      </c>
      <c r="G75" s="114">
        <v>660</v>
      </c>
      <c r="H75" s="114">
        <v>709</v>
      </c>
      <c r="I75" s="140">
        <v>623</v>
      </c>
      <c r="J75" s="115">
        <v>9</v>
      </c>
      <c r="K75" s="116">
        <v>1.4446227929373996</v>
      </c>
    </row>
    <row r="76" spans="1:11" ht="14.1" customHeight="1" x14ac:dyDescent="0.2">
      <c r="A76" s="306">
        <v>91</v>
      </c>
      <c r="B76" s="307" t="s">
        <v>315</v>
      </c>
      <c r="C76" s="308"/>
      <c r="D76" s="113">
        <v>0.23574454508392861</v>
      </c>
      <c r="E76" s="115">
        <v>133</v>
      </c>
      <c r="F76" s="114">
        <v>122</v>
      </c>
      <c r="G76" s="114">
        <v>117</v>
      </c>
      <c r="H76" s="114">
        <v>114</v>
      </c>
      <c r="I76" s="140">
        <v>112</v>
      </c>
      <c r="J76" s="115">
        <v>21</v>
      </c>
      <c r="K76" s="116">
        <v>18.75</v>
      </c>
    </row>
    <row r="77" spans="1:11" ht="14.1" customHeight="1" x14ac:dyDescent="0.2">
      <c r="A77" s="306">
        <v>92</v>
      </c>
      <c r="B77" s="307" t="s">
        <v>316</v>
      </c>
      <c r="C77" s="308"/>
      <c r="D77" s="113">
        <v>0.64342308169523366</v>
      </c>
      <c r="E77" s="115">
        <v>363</v>
      </c>
      <c r="F77" s="114">
        <v>380</v>
      </c>
      <c r="G77" s="114">
        <v>339</v>
      </c>
      <c r="H77" s="114">
        <v>336</v>
      </c>
      <c r="I77" s="140">
        <v>326</v>
      </c>
      <c r="J77" s="115">
        <v>37</v>
      </c>
      <c r="K77" s="116">
        <v>11.349693251533742</v>
      </c>
    </row>
    <row r="78" spans="1:11" ht="14.1" customHeight="1" x14ac:dyDescent="0.2">
      <c r="A78" s="306">
        <v>93</v>
      </c>
      <c r="B78" s="307" t="s">
        <v>317</v>
      </c>
      <c r="C78" s="308"/>
      <c r="D78" s="113">
        <v>0.1081234379708244</v>
      </c>
      <c r="E78" s="115">
        <v>61</v>
      </c>
      <c r="F78" s="114">
        <v>71</v>
      </c>
      <c r="G78" s="114">
        <v>67</v>
      </c>
      <c r="H78" s="114">
        <v>70</v>
      </c>
      <c r="I78" s="140">
        <v>70</v>
      </c>
      <c r="J78" s="115">
        <v>-9</v>
      </c>
      <c r="K78" s="116">
        <v>-12.857142857142858</v>
      </c>
    </row>
    <row r="79" spans="1:11" ht="14.1" customHeight="1" x14ac:dyDescent="0.2">
      <c r="A79" s="306">
        <v>94</v>
      </c>
      <c r="B79" s="307" t="s">
        <v>318</v>
      </c>
      <c r="C79" s="308"/>
      <c r="D79" s="113">
        <v>0.57606749738553986</v>
      </c>
      <c r="E79" s="115">
        <v>325</v>
      </c>
      <c r="F79" s="114">
        <v>384</v>
      </c>
      <c r="G79" s="114">
        <v>370</v>
      </c>
      <c r="H79" s="114">
        <v>318</v>
      </c>
      <c r="I79" s="140">
        <v>347</v>
      </c>
      <c r="J79" s="115">
        <v>-22</v>
      </c>
      <c r="K79" s="116">
        <v>-6.3400576368876083</v>
      </c>
    </row>
    <row r="80" spans="1:11" ht="14.1" customHeight="1" x14ac:dyDescent="0.2">
      <c r="A80" s="306" t="s">
        <v>319</v>
      </c>
      <c r="B80" s="307" t="s">
        <v>320</v>
      </c>
      <c r="C80" s="308"/>
      <c r="D80" s="113">
        <v>5.3175461297126749E-3</v>
      </c>
      <c r="E80" s="115">
        <v>3</v>
      </c>
      <c r="F80" s="114">
        <v>3</v>
      </c>
      <c r="G80" s="114">
        <v>4</v>
      </c>
      <c r="H80" s="114">
        <v>5</v>
      </c>
      <c r="I80" s="140">
        <v>4</v>
      </c>
      <c r="J80" s="115">
        <v>-1</v>
      </c>
      <c r="K80" s="116">
        <v>-25</v>
      </c>
    </row>
    <row r="81" spans="1:11" ht="14.1" customHeight="1" x14ac:dyDescent="0.2">
      <c r="A81" s="310" t="s">
        <v>321</v>
      </c>
      <c r="B81" s="311" t="s">
        <v>334</v>
      </c>
      <c r="C81" s="312"/>
      <c r="D81" s="125">
        <v>3.8587659747948315</v>
      </c>
      <c r="E81" s="143">
        <v>2177</v>
      </c>
      <c r="F81" s="144">
        <v>2272</v>
      </c>
      <c r="G81" s="144">
        <v>2284</v>
      </c>
      <c r="H81" s="144">
        <v>2354</v>
      </c>
      <c r="I81" s="145">
        <v>2271</v>
      </c>
      <c r="J81" s="143">
        <v>-94</v>
      </c>
      <c r="K81" s="146">
        <v>-4.1391457507705853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17656</v>
      </c>
      <c r="G12" s="535">
        <v>14505</v>
      </c>
      <c r="H12" s="535">
        <v>23503</v>
      </c>
      <c r="I12" s="535">
        <v>15479</v>
      </c>
      <c r="J12" s="536">
        <v>17091</v>
      </c>
      <c r="K12" s="537">
        <v>565</v>
      </c>
      <c r="L12" s="348">
        <v>3.3058334796091509</v>
      </c>
    </row>
    <row r="13" spans="1:17" s="110" customFormat="1" ht="15" customHeight="1" x14ac:dyDescent="0.2">
      <c r="A13" s="349" t="s">
        <v>345</v>
      </c>
      <c r="B13" s="350" t="s">
        <v>346</v>
      </c>
      <c r="C13" s="346"/>
      <c r="D13" s="346"/>
      <c r="E13" s="347"/>
      <c r="F13" s="535">
        <v>9903</v>
      </c>
      <c r="G13" s="535">
        <v>7524</v>
      </c>
      <c r="H13" s="535">
        <v>13143</v>
      </c>
      <c r="I13" s="535">
        <v>9041</v>
      </c>
      <c r="J13" s="536">
        <v>9908</v>
      </c>
      <c r="K13" s="537">
        <v>-5</v>
      </c>
      <c r="L13" s="348">
        <v>-5.0464271295922486E-2</v>
      </c>
    </row>
    <row r="14" spans="1:17" s="110" customFormat="1" ht="22.5" customHeight="1" x14ac:dyDescent="0.2">
      <c r="A14" s="349"/>
      <c r="B14" s="350" t="s">
        <v>347</v>
      </c>
      <c r="C14" s="346"/>
      <c r="D14" s="346"/>
      <c r="E14" s="347"/>
      <c r="F14" s="535">
        <v>7753</v>
      </c>
      <c r="G14" s="535">
        <v>6981</v>
      </c>
      <c r="H14" s="535">
        <v>10360</v>
      </c>
      <c r="I14" s="535">
        <v>6438</v>
      </c>
      <c r="J14" s="536">
        <v>7183</v>
      </c>
      <c r="K14" s="537">
        <v>570</v>
      </c>
      <c r="L14" s="348">
        <v>7.9354030349436169</v>
      </c>
    </row>
    <row r="15" spans="1:17" s="110" customFormat="1" ht="15" customHeight="1" x14ac:dyDescent="0.2">
      <c r="A15" s="349" t="s">
        <v>348</v>
      </c>
      <c r="B15" s="350" t="s">
        <v>108</v>
      </c>
      <c r="C15" s="346"/>
      <c r="D15" s="346"/>
      <c r="E15" s="347"/>
      <c r="F15" s="535">
        <v>4133</v>
      </c>
      <c r="G15" s="535">
        <v>3639</v>
      </c>
      <c r="H15" s="535">
        <v>8595</v>
      </c>
      <c r="I15" s="535">
        <v>3637</v>
      </c>
      <c r="J15" s="536">
        <v>4034</v>
      </c>
      <c r="K15" s="537">
        <v>99</v>
      </c>
      <c r="L15" s="348">
        <v>2.4541398116013884</v>
      </c>
    </row>
    <row r="16" spans="1:17" s="110" customFormat="1" ht="15" customHeight="1" x14ac:dyDescent="0.2">
      <c r="A16" s="349"/>
      <c r="B16" s="350" t="s">
        <v>109</v>
      </c>
      <c r="C16" s="346"/>
      <c r="D16" s="346"/>
      <c r="E16" s="347"/>
      <c r="F16" s="535">
        <v>11804</v>
      </c>
      <c r="G16" s="535">
        <v>9613</v>
      </c>
      <c r="H16" s="535">
        <v>13136</v>
      </c>
      <c r="I16" s="535">
        <v>10467</v>
      </c>
      <c r="J16" s="536">
        <v>11534</v>
      </c>
      <c r="K16" s="537">
        <v>270</v>
      </c>
      <c r="L16" s="348">
        <v>2.3409051499913298</v>
      </c>
    </row>
    <row r="17" spans="1:12" s="110" customFormat="1" ht="15" customHeight="1" x14ac:dyDescent="0.2">
      <c r="A17" s="349"/>
      <c r="B17" s="350" t="s">
        <v>110</v>
      </c>
      <c r="C17" s="346"/>
      <c r="D17" s="346"/>
      <c r="E17" s="347"/>
      <c r="F17" s="535">
        <v>1527</v>
      </c>
      <c r="G17" s="535">
        <v>1137</v>
      </c>
      <c r="H17" s="535">
        <v>1603</v>
      </c>
      <c r="I17" s="535">
        <v>1202</v>
      </c>
      <c r="J17" s="536">
        <v>1347</v>
      </c>
      <c r="K17" s="537">
        <v>180</v>
      </c>
      <c r="L17" s="348">
        <v>13.363028953229399</v>
      </c>
    </row>
    <row r="18" spans="1:12" s="110" customFormat="1" ht="15" customHeight="1" x14ac:dyDescent="0.2">
      <c r="A18" s="349"/>
      <c r="B18" s="350" t="s">
        <v>111</v>
      </c>
      <c r="C18" s="346"/>
      <c r="D18" s="346"/>
      <c r="E18" s="347"/>
      <c r="F18" s="535">
        <v>192</v>
      </c>
      <c r="G18" s="535">
        <v>116</v>
      </c>
      <c r="H18" s="535">
        <v>169</v>
      </c>
      <c r="I18" s="535">
        <v>173</v>
      </c>
      <c r="J18" s="536">
        <v>176</v>
      </c>
      <c r="K18" s="537">
        <v>16</v>
      </c>
      <c r="L18" s="348">
        <v>9.0909090909090917</v>
      </c>
    </row>
    <row r="19" spans="1:12" s="110" customFormat="1" ht="15" customHeight="1" x14ac:dyDescent="0.2">
      <c r="A19" s="118" t="s">
        <v>113</v>
      </c>
      <c r="B19" s="119" t="s">
        <v>181</v>
      </c>
      <c r="C19" s="346"/>
      <c r="D19" s="346"/>
      <c r="E19" s="347"/>
      <c r="F19" s="535">
        <v>11416</v>
      </c>
      <c r="G19" s="535">
        <v>8757</v>
      </c>
      <c r="H19" s="535">
        <v>16571</v>
      </c>
      <c r="I19" s="535">
        <v>9820</v>
      </c>
      <c r="J19" s="536">
        <v>11221</v>
      </c>
      <c r="K19" s="537">
        <v>195</v>
      </c>
      <c r="L19" s="348">
        <v>1.7378130291417877</v>
      </c>
    </row>
    <row r="20" spans="1:12" s="110" customFormat="1" ht="15" customHeight="1" x14ac:dyDescent="0.2">
      <c r="A20" s="118"/>
      <c r="B20" s="119" t="s">
        <v>182</v>
      </c>
      <c r="C20" s="346"/>
      <c r="D20" s="346"/>
      <c r="E20" s="347"/>
      <c r="F20" s="535">
        <v>6240</v>
      </c>
      <c r="G20" s="535">
        <v>5748</v>
      </c>
      <c r="H20" s="535">
        <v>6932</v>
      </c>
      <c r="I20" s="535">
        <v>5659</v>
      </c>
      <c r="J20" s="536">
        <v>5870</v>
      </c>
      <c r="K20" s="537">
        <v>370</v>
      </c>
      <c r="L20" s="348">
        <v>6.303236797274276</v>
      </c>
    </row>
    <row r="21" spans="1:12" s="110" customFormat="1" ht="15" customHeight="1" x14ac:dyDescent="0.2">
      <c r="A21" s="118" t="s">
        <v>113</v>
      </c>
      <c r="B21" s="119" t="s">
        <v>116</v>
      </c>
      <c r="C21" s="346"/>
      <c r="D21" s="346"/>
      <c r="E21" s="347"/>
      <c r="F21" s="535">
        <v>13032</v>
      </c>
      <c r="G21" s="535">
        <v>10681</v>
      </c>
      <c r="H21" s="535">
        <v>17985</v>
      </c>
      <c r="I21" s="535">
        <v>11077</v>
      </c>
      <c r="J21" s="536">
        <v>12434</v>
      </c>
      <c r="K21" s="537">
        <v>598</v>
      </c>
      <c r="L21" s="348">
        <v>4.8093935981984881</v>
      </c>
    </row>
    <row r="22" spans="1:12" s="110" customFormat="1" ht="15" customHeight="1" x14ac:dyDescent="0.2">
      <c r="A22" s="118"/>
      <c r="B22" s="119" t="s">
        <v>117</v>
      </c>
      <c r="C22" s="346"/>
      <c r="D22" s="346"/>
      <c r="E22" s="347"/>
      <c r="F22" s="535">
        <v>4589</v>
      </c>
      <c r="G22" s="535">
        <v>3801</v>
      </c>
      <c r="H22" s="535">
        <v>5470</v>
      </c>
      <c r="I22" s="535">
        <v>4376</v>
      </c>
      <c r="J22" s="536">
        <v>4622</v>
      </c>
      <c r="K22" s="537">
        <v>-33</v>
      </c>
      <c r="L22" s="348">
        <v>-0.71397663349199481</v>
      </c>
    </row>
    <row r="23" spans="1:12" s="110" customFormat="1" ht="15" customHeight="1" x14ac:dyDescent="0.2">
      <c r="A23" s="351" t="s">
        <v>348</v>
      </c>
      <c r="B23" s="352" t="s">
        <v>193</v>
      </c>
      <c r="C23" s="353"/>
      <c r="D23" s="353"/>
      <c r="E23" s="354"/>
      <c r="F23" s="538">
        <v>655</v>
      </c>
      <c r="G23" s="538">
        <v>758</v>
      </c>
      <c r="H23" s="538">
        <v>4201</v>
      </c>
      <c r="I23" s="538">
        <v>426</v>
      </c>
      <c r="J23" s="539">
        <v>473</v>
      </c>
      <c r="K23" s="540">
        <v>182</v>
      </c>
      <c r="L23" s="355">
        <v>38.477801268498943</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39.6</v>
      </c>
      <c r="G25" s="541">
        <v>41.6</v>
      </c>
      <c r="H25" s="541">
        <v>40.1</v>
      </c>
      <c r="I25" s="541">
        <v>43.2</v>
      </c>
      <c r="J25" s="541">
        <v>40.700000000000003</v>
      </c>
      <c r="K25" s="542" t="s">
        <v>350</v>
      </c>
      <c r="L25" s="363">
        <v>-1.1000000000000014</v>
      </c>
    </row>
    <row r="26" spans="1:12" s="110" customFormat="1" ht="15" customHeight="1" x14ac:dyDescent="0.2">
      <c r="A26" s="364" t="s">
        <v>105</v>
      </c>
      <c r="B26" s="365" t="s">
        <v>346</v>
      </c>
      <c r="C26" s="361"/>
      <c r="D26" s="361"/>
      <c r="E26" s="362"/>
      <c r="F26" s="541">
        <v>38.9</v>
      </c>
      <c r="G26" s="541">
        <v>40.5</v>
      </c>
      <c r="H26" s="541">
        <v>39.700000000000003</v>
      </c>
      <c r="I26" s="541">
        <v>41.4</v>
      </c>
      <c r="J26" s="543">
        <v>40</v>
      </c>
      <c r="K26" s="542" t="s">
        <v>350</v>
      </c>
      <c r="L26" s="363">
        <v>-1.1000000000000014</v>
      </c>
    </row>
    <row r="27" spans="1:12" s="110" customFormat="1" ht="15" customHeight="1" x14ac:dyDescent="0.2">
      <c r="A27" s="364"/>
      <c r="B27" s="365" t="s">
        <v>347</v>
      </c>
      <c r="C27" s="361"/>
      <c r="D27" s="361"/>
      <c r="E27" s="362"/>
      <c r="F27" s="541">
        <v>40.5</v>
      </c>
      <c r="G27" s="541">
        <v>42.7</v>
      </c>
      <c r="H27" s="541">
        <v>40.700000000000003</v>
      </c>
      <c r="I27" s="541">
        <v>45.7</v>
      </c>
      <c r="J27" s="541">
        <v>41.5</v>
      </c>
      <c r="K27" s="542" t="s">
        <v>350</v>
      </c>
      <c r="L27" s="363">
        <v>-1</v>
      </c>
    </row>
    <row r="28" spans="1:12" s="110" customFormat="1" ht="15" customHeight="1" x14ac:dyDescent="0.2">
      <c r="A28" s="364" t="s">
        <v>113</v>
      </c>
      <c r="B28" s="365" t="s">
        <v>108</v>
      </c>
      <c r="C28" s="361"/>
      <c r="D28" s="361"/>
      <c r="E28" s="362"/>
      <c r="F28" s="541">
        <v>54.8</v>
      </c>
      <c r="G28" s="541">
        <v>55.8</v>
      </c>
      <c r="H28" s="541">
        <v>54.3</v>
      </c>
      <c r="I28" s="541">
        <v>55.4</v>
      </c>
      <c r="J28" s="541">
        <v>53</v>
      </c>
      <c r="K28" s="542" t="s">
        <v>350</v>
      </c>
      <c r="L28" s="363">
        <v>1.7999999999999972</v>
      </c>
    </row>
    <row r="29" spans="1:12" s="110" customFormat="1" ht="11.25" x14ac:dyDescent="0.2">
      <c r="A29" s="364"/>
      <c r="B29" s="365" t="s">
        <v>109</v>
      </c>
      <c r="C29" s="361"/>
      <c r="D29" s="361"/>
      <c r="E29" s="362"/>
      <c r="F29" s="541">
        <v>36.5</v>
      </c>
      <c r="G29" s="541">
        <v>38.700000000000003</v>
      </c>
      <c r="H29" s="541">
        <v>37.1</v>
      </c>
      <c r="I29" s="541">
        <v>40.6</v>
      </c>
      <c r="J29" s="543">
        <v>37.9</v>
      </c>
      <c r="K29" s="542" t="s">
        <v>350</v>
      </c>
      <c r="L29" s="363">
        <v>-1.3999999999999986</v>
      </c>
    </row>
    <row r="30" spans="1:12" s="110" customFormat="1" ht="15" customHeight="1" x14ac:dyDescent="0.2">
      <c r="A30" s="364"/>
      <c r="B30" s="365" t="s">
        <v>110</v>
      </c>
      <c r="C30" s="361"/>
      <c r="D30" s="361"/>
      <c r="E30" s="362"/>
      <c r="F30" s="541">
        <v>27.9</v>
      </c>
      <c r="G30" s="541">
        <v>29.2</v>
      </c>
      <c r="H30" s="541">
        <v>27.5</v>
      </c>
      <c r="I30" s="541">
        <v>33.799999999999997</v>
      </c>
      <c r="J30" s="541">
        <v>32.700000000000003</v>
      </c>
      <c r="K30" s="542" t="s">
        <v>350</v>
      </c>
      <c r="L30" s="363">
        <v>-4.8000000000000043</v>
      </c>
    </row>
    <row r="31" spans="1:12" s="110" customFormat="1" ht="15" customHeight="1" x14ac:dyDescent="0.2">
      <c r="A31" s="364"/>
      <c r="B31" s="365" t="s">
        <v>111</v>
      </c>
      <c r="C31" s="361"/>
      <c r="D31" s="361"/>
      <c r="E31" s="362"/>
      <c r="F31" s="541">
        <v>33.9</v>
      </c>
      <c r="G31" s="541">
        <v>39.700000000000003</v>
      </c>
      <c r="H31" s="541">
        <v>33.700000000000003</v>
      </c>
      <c r="I31" s="541">
        <v>32.4</v>
      </c>
      <c r="J31" s="541">
        <v>31.2</v>
      </c>
      <c r="K31" s="542" t="s">
        <v>350</v>
      </c>
      <c r="L31" s="363">
        <v>2.6999999999999993</v>
      </c>
    </row>
    <row r="32" spans="1:12" s="110" customFormat="1" ht="15" customHeight="1" x14ac:dyDescent="0.2">
      <c r="A32" s="366" t="s">
        <v>113</v>
      </c>
      <c r="B32" s="367" t="s">
        <v>181</v>
      </c>
      <c r="C32" s="361"/>
      <c r="D32" s="361"/>
      <c r="E32" s="362"/>
      <c r="F32" s="541">
        <v>36.299999999999997</v>
      </c>
      <c r="G32" s="541">
        <v>35.700000000000003</v>
      </c>
      <c r="H32" s="541">
        <v>36.6</v>
      </c>
      <c r="I32" s="541">
        <v>38.700000000000003</v>
      </c>
      <c r="J32" s="543">
        <v>38</v>
      </c>
      <c r="K32" s="542" t="s">
        <v>350</v>
      </c>
      <c r="L32" s="363">
        <v>-1.7000000000000028</v>
      </c>
    </row>
    <row r="33" spans="1:12" s="110" customFormat="1" ht="15" customHeight="1" x14ac:dyDescent="0.2">
      <c r="A33" s="366"/>
      <c r="B33" s="367" t="s">
        <v>182</v>
      </c>
      <c r="C33" s="361"/>
      <c r="D33" s="361"/>
      <c r="E33" s="362"/>
      <c r="F33" s="541">
        <v>45.2</v>
      </c>
      <c r="G33" s="541">
        <v>49.7</v>
      </c>
      <c r="H33" s="541">
        <v>46.4</v>
      </c>
      <c r="I33" s="541">
        <v>50.5</v>
      </c>
      <c r="J33" s="541">
        <v>45.4</v>
      </c>
      <c r="K33" s="542" t="s">
        <v>350</v>
      </c>
      <c r="L33" s="363">
        <v>-0.19999999999999574</v>
      </c>
    </row>
    <row r="34" spans="1:12" s="368" customFormat="1" ht="15" customHeight="1" x14ac:dyDescent="0.2">
      <c r="A34" s="366" t="s">
        <v>113</v>
      </c>
      <c r="B34" s="367" t="s">
        <v>116</v>
      </c>
      <c r="C34" s="361"/>
      <c r="D34" s="361"/>
      <c r="E34" s="362"/>
      <c r="F34" s="541">
        <v>37.5</v>
      </c>
      <c r="G34" s="541">
        <v>40.1</v>
      </c>
      <c r="H34" s="541">
        <v>37.6</v>
      </c>
      <c r="I34" s="541">
        <v>41.8</v>
      </c>
      <c r="J34" s="541">
        <v>39</v>
      </c>
      <c r="K34" s="542" t="s">
        <v>350</v>
      </c>
      <c r="L34" s="363">
        <v>-1.5</v>
      </c>
    </row>
    <row r="35" spans="1:12" s="368" customFormat="1" ht="11.25" x14ac:dyDescent="0.2">
      <c r="A35" s="369"/>
      <c r="B35" s="370" t="s">
        <v>117</v>
      </c>
      <c r="C35" s="371"/>
      <c r="D35" s="371"/>
      <c r="E35" s="372"/>
      <c r="F35" s="544">
        <v>45.5</v>
      </c>
      <c r="G35" s="544">
        <v>45.5</v>
      </c>
      <c r="H35" s="544">
        <v>47.6</v>
      </c>
      <c r="I35" s="544">
        <v>46.6</v>
      </c>
      <c r="J35" s="545">
        <v>45</v>
      </c>
      <c r="K35" s="546" t="s">
        <v>350</v>
      </c>
      <c r="L35" s="373">
        <v>0.5</v>
      </c>
    </row>
    <row r="36" spans="1:12" s="368" customFormat="1" ht="15.95" customHeight="1" x14ac:dyDescent="0.2">
      <c r="A36" s="374" t="s">
        <v>351</v>
      </c>
      <c r="B36" s="375"/>
      <c r="C36" s="376"/>
      <c r="D36" s="375"/>
      <c r="E36" s="377"/>
      <c r="F36" s="547">
        <v>16901</v>
      </c>
      <c r="G36" s="547">
        <v>13547</v>
      </c>
      <c r="H36" s="547">
        <v>18505</v>
      </c>
      <c r="I36" s="547">
        <v>14940</v>
      </c>
      <c r="J36" s="547">
        <v>16485</v>
      </c>
      <c r="K36" s="548">
        <v>416</v>
      </c>
      <c r="L36" s="379">
        <v>2.5235062177737335</v>
      </c>
    </row>
    <row r="37" spans="1:12" s="368" customFormat="1" ht="15.95" customHeight="1" x14ac:dyDescent="0.2">
      <c r="A37" s="380"/>
      <c r="B37" s="381" t="s">
        <v>113</v>
      </c>
      <c r="C37" s="381" t="s">
        <v>352</v>
      </c>
      <c r="D37" s="381"/>
      <c r="E37" s="382"/>
      <c r="F37" s="547">
        <v>6688</v>
      </c>
      <c r="G37" s="547">
        <v>5631</v>
      </c>
      <c r="H37" s="547">
        <v>7428</v>
      </c>
      <c r="I37" s="547">
        <v>6451</v>
      </c>
      <c r="J37" s="547">
        <v>6703</v>
      </c>
      <c r="K37" s="548">
        <v>-15</v>
      </c>
      <c r="L37" s="379">
        <v>-0.22378039683723705</v>
      </c>
    </row>
    <row r="38" spans="1:12" s="368" customFormat="1" ht="15.95" customHeight="1" x14ac:dyDescent="0.2">
      <c r="A38" s="380"/>
      <c r="B38" s="383" t="s">
        <v>105</v>
      </c>
      <c r="C38" s="383" t="s">
        <v>106</v>
      </c>
      <c r="D38" s="384"/>
      <c r="E38" s="382"/>
      <c r="F38" s="547">
        <v>9583</v>
      </c>
      <c r="G38" s="547">
        <v>7131</v>
      </c>
      <c r="H38" s="547">
        <v>10333</v>
      </c>
      <c r="I38" s="547">
        <v>8799</v>
      </c>
      <c r="J38" s="549">
        <v>9640</v>
      </c>
      <c r="K38" s="548">
        <v>-57</v>
      </c>
      <c r="L38" s="379">
        <v>-0.59128630705394192</v>
      </c>
    </row>
    <row r="39" spans="1:12" s="368" customFormat="1" ht="15.95" customHeight="1" x14ac:dyDescent="0.2">
      <c r="A39" s="380"/>
      <c r="B39" s="384"/>
      <c r="C39" s="381" t="s">
        <v>353</v>
      </c>
      <c r="D39" s="384"/>
      <c r="E39" s="382"/>
      <c r="F39" s="547">
        <v>3723</v>
      </c>
      <c r="G39" s="547">
        <v>2889</v>
      </c>
      <c r="H39" s="547">
        <v>4101</v>
      </c>
      <c r="I39" s="547">
        <v>3645</v>
      </c>
      <c r="J39" s="547">
        <v>3859</v>
      </c>
      <c r="K39" s="548">
        <v>-136</v>
      </c>
      <c r="L39" s="379">
        <v>-3.5242290748898677</v>
      </c>
    </row>
    <row r="40" spans="1:12" s="368" customFormat="1" ht="15.95" customHeight="1" x14ac:dyDescent="0.2">
      <c r="A40" s="380"/>
      <c r="B40" s="383"/>
      <c r="C40" s="383" t="s">
        <v>107</v>
      </c>
      <c r="D40" s="384"/>
      <c r="E40" s="382"/>
      <c r="F40" s="547">
        <v>7318</v>
      </c>
      <c r="G40" s="547">
        <v>6416</v>
      </c>
      <c r="H40" s="547">
        <v>8172</v>
      </c>
      <c r="I40" s="547">
        <v>6141</v>
      </c>
      <c r="J40" s="547">
        <v>6845</v>
      </c>
      <c r="K40" s="548">
        <v>473</v>
      </c>
      <c r="L40" s="379">
        <v>6.9101533966398829</v>
      </c>
    </row>
    <row r="41" spans="1:12" s="368" customFormat="1" ht="24" customHeight="1" x14ac:dyDescent="0.2">
      <c r="A41" s="380"/>
      <c r="B41" s="384"/>
      <c r="C41" s="381" t="s">
        <v>353</v>
      </c>
      <c r="D41" s="384"/>
      <c r="E41" s="382"/>
      <c r="F41" s="547">
        <v>2965</v>
      </c>
      <c r="G41" s="547">
        <v>2742</v>
      </c>
      <c r="H41" s="547">
        <v>3327</v>
      </c>
      <c r="I41" s="547">
        <v>2806</v>
      </c>
      <c r="J41" s="549">
        <v>2844</v>
      </c>
      <c r="K41" s="548">
        <v>121</v>
      </c>
      <c r="L41" s="379">
        <v>4.2545710267229255</v>
      </c>
    </row>
    <row r="42" spans="1:12" s="110" customFormat="1" ht="15" customHeight="1" x14ac:dyDescent="0.2">
      <c r="A42" s="380"/>
      <c r="B42" s="383" t="s">
        <v>113</v>
      </c>
      <c r="C42" s="383" t="s">
        <v>354</v>
      </c>
      <c r="D42" s="384"/>
      <c r="E42" s="382"/>
      <c r="F42" s="547">
        <v>3568</v>
      </c>
      <c r="G42" s="547">
        <v>2892</v>
      </c>
      <c r="H42" s="547">
        <v>4210</v>
      </c>
      <c r="I42" s="547">
        <v>3245</v>
      </c>
      <c r="J42" s="547">
        <v>3581</v>
      </c>
      <c r="K42" s="548">
        <v>-13</v>
      </c>
      <c r="L42" s="379">
        <v>-0.36302708740575257</v>
      </c>
    </row>
    <row r="43" spans="1:12" s="110" customFormat="1" ht="15" customHeight="1" x14ac:dyDescent="0.2">
      <c r="A43" s="380"/>
      <c r="B43" s="384"/>
      <c r="C43" s="381" t="s">
        <v>353</v>
      </c>
      <c r="D43" s="384"/>
      <c r="E43" s="382"/>
      <c r="F43" s="547">
        <v>1956</v>
      </c>
      <c r="G43" s="547">
        <v>1614</v>
      </c>
      <c r="H43" s="547">
        <v>2287</v>
      </c>
      <c r="I43" s="547">
        <v>1798</v>
      </c>
      <c r="J43" s="547">
        <v>1898</v>
      </c>
      <c r="K43" s="548">
        <v>58</v>
      </c>
      <c r="L43" s="379">
        <v>3.0558482613277134</v>
      </c>
    </row>
    <row r="44" spans="1:12" s="110" customFormat="1" ht="15" customHeight="1" x14ac:dyDescent="0.2">
      <c r="A44" s="380"/>
      <c r="B44" s="383"/>
      <c r="C44" s="365" t="s">
        <v>109</v>
      </c>
      <c r="D44" s="384"/>
      <c r="E44" s="382"/>
      <c r="F44" s="547">
        <v>11619</v>
      </c>
      <c r="G44" s="547">
        <v>9407</v>
      </c>
      <c r="H44" s="547">
        <v>12526</v>
      </c>
      <c r="I44" s="547">
        <v>10322</v>
      </c>
      <c r="J44" s="549">
        <v>11383</v>
      </c>
      <c r="K44" s="548">
        <v>236</v>
      </c>
      <c r="L44" s="379">
        <v>2.0732671527716771</v>
      </c>
    </row>
    <row r="45" spans="1:12" s="110" customFormat="1" ht="15" customHeight="1" x14ac:dyDescent="0.2">
      <c r="A45" s="380"/>
      <c r="B45" s="384"/>
      <c r="C45" s="381" t="s">
        <v>353</v>
      </c>
      <c r="D45" s="384"/>
      <c r="E45" s="382"/>
      <c r="F45" s="547">
        <v>4243</v>
      </c>
      <c r="G45" s="547">
        <v>3641</v>
      </c>
      <c r="H45" s="547">
        <v>4644</v>
      </c>
      <c r="I45" s="547">
        <v>4191</v>
      </c>
      <c r="J45" s="547">
        <v>4310</v>
      </c>
      <c r="K45" s="548">
        <v>-67</v>
      </c>
      <c r="L45" s="379">
        <v>-1.5545243619489559</v>
      </c>
    </row>
    <row r="46" spans="1:12" s="110" customFormat="1" ht="15" customHeight="1" x14ac:dyDescent="0.2">
      <c r="A46" s="380"/>
      <c r="B46" s="383"/>
      <c r="C46" s="365" t="s">
        <v>110</v>
      </c>
      <c r="D46" s="384"/>
      <c r="E46" s="382"/>
      <c r="F46" s="547">
        <v>1522</v>
      </c>
      <c r="G46" s="547">
        <v>1132</v>
      </c>
      <c r="H46" s="547">
        <v>1600</v>
      </c>
      <c r="I46" s="547">
        <v>1200</v>
      </c>
      <c r="J46" s="547">
        <v>1345</v>
      </c>
      <c r="K46" s="548">
        <v>177</v>
      </c>
      <c r="L46" s="379">
        <v>13.159851301115241</v>
      </c>
    </row>
    <row r="47" spans="1:12" s="110" customFormat="1" ht="15" customHeight="1" x14ac:dyDescent="0.2">
      <c r="A47" s="380"/>
      <c r="B47" s="384"/>
      <c r="C47" s="381" t="s">
        <v>353</v>
      </c>
      <c r="D47" s="384"/>
      <c r="E47" s="382"/>
      <c r="F47" s="547">
        <v>424</v>
      </c>
      <c r="G47" s="547">
        <v>330</v>
      </c>
      <c r="H47" s="547">
        <v>440</v>
      </c>
      <c r="I47" s="547">
        <v>406</v>
      </c>
      <c r="J47" s="549">
        <v>440</v>
      </c>
      <c r="K47" s="548">
        <v>-16</v>
      </c>
      <c r="L47" s="379">
        <v>-3.6363636363636362</v>
      </c>
    </row>
    <row r="48" spans="1:12" s="110" customFormat="1" ht="15" customHeight="1" x14ac:dyDescent="0.2">
      <c r="A48" s="380"/>
      <c r="B48" s="384"/>
      <c r="C48" s="365" t="s">
        <v>111</v>
      </c>
      <c r="D48" s="385"/>
      <c r="E48" s="386"/>
      <c r="F48" s="547">
        <v>192</v>
      </c>
      <c r="G48" s="547">
        <v>116</v>
      </c>
      <c r="H48" s="547">
        <v>169</v>
      </c>
      <c r="I48" s="547">
        <v>173</v>
      </c>
      <c r="J48" s="547">
        <v>176</v>
      </c>
      <c r="K48" s="548">
        <v>16</v>
      </c>
      <c r="L48" s="379">
        <v>9.0909090909090917</v>
      </c>
    </row>
    <row r="49" spans="1:12" s="110" customFormat="1" ht="15" customHeight="1" x14ac:dyDescent="0.2">
      <c r="A49" s="380"/>
      <c r="B49" s="384"/>
      <c r="C49" s="381" t="s">
        <v>353</v>
      </c>
      <c r="D49" s="384"/>
      <c r="E49" s="382"/>
      <c r="F49" s="547">
        <v>65</v>
      </c>
      <c r="G49" s="547">
        <v>46</v>
      </c>
      <c r="H49" s="547">
        <v>57</v>
      </c>
      <c r="I49" s="547">
        <v>56</v>
      </c>
      <c r="J49" s="547">
        <v>55</v>
      </c>
      <c r="K49" s="548">
        <v>10</v>
      </c>
      <c r="L49" s="379">
        <v>18.181818181818183</v>
      </c>
    </row>
    <row r="50" spans="1:12" s="110" customFormat="1" ht="15" customHeight="1" x14ac:dyDescent="0.2">
      <c r="A50" s="380"/>
      <c r="B50" s="383" t="s">
        <v>113</v>
      </c>
      <c r="C50" s="381" t="s">
        <v>181</v>
      </c>
      <c r="D50" s="384"/>
      <c r="E50" s="382"/>
      <c r="F50" s="547">
        <v>10712</v>
      </c>
      <c r="G50" s="547">
        <v>7861</v>
      </c>
      <c r="H50" s="547">
        <v>11825</v>
      </c>
      <c r="I50" s="547">
        <v>9324</v>
      </c>
      <c r="J50" s="549">
        <v>10652</v>
      </c>
      <c r="K50" s="548">
        <v>60</v>
      </c>
      <c r="L50" s="379">
        <v>0.5632745024408562</v>
      </c>
    </row>
    <row r="51" spans="1:12" s="110" customFormat="1" ht="15" customHeight="1" x14ac:dyDescent="0.2">
      <c r="A51" s="380"/>
      <c r="B51" s="384"/>
      <c r="C51" s="381" t="s">
        <v>353</v>
      </c>
      <c r="D51" s="384"/>
      <c r="E51" s="382"/>
      <c r="F51" s="547">
        <v>3892</v>
      </c>
      <c r="G51" s="547">
        <v>2804</v>
      </c>
      <c r="H51" s="547">
        <v>4328</v>
      </c>
      <c r="I51" s="547">
        <v>3613</v>
      </c>
      <c r="J51" s="547">
        <v>4052</v>
      </c>
      <c r="K51" s="548">
        <v>-160</v>
      </c>
      <c r="L51" s="379">
        <v>-3.9486673247778876</v>
      </c>
    </row>
    <row r="52" spans="1:12" s="110" customFormat="1" ht="15" customHeight="1" x14ac:dyDescent="0.2">
      <c r="A52" s="380"/>
      <c r="B52" s="383"/>
      <c r="C52" s="381" t="s">
        <v>182</v>
      </c>
      <c r="D52" s="384"/>
      <c r="E52" s="382"/>
      <c r="F52" s="547">
        <v>6189</v>
      </c>
      <c r="G52" s="547">
        <v>5686</v>
      </c>
      <c r="H52" s="547">
        <v>6680</v>
      </c>
      <c r="I52" s="547">
        <v>5616</v>
      </c>
      <c r="J52" s="547">
        <v>5833</v>
      </c>
      <c r="K52" s="548">
        <v>356</v>
      </c>
      <c r="L52" s="379">
        <v>6.1032058974798558</v>
      </c>
    </row>
    <row r="53" spans="1:12" s="269" customFormat="1" ht="11.25" customHeight="1" x14ac:dyDescent="0.2">
      <c r="A53" s="380"/>
      <c r="B53" s="384"/>
      <c r="C53" s="381" t="s">
        <v>353</v>
      </c>
      <c r="D53" s="384"/>
      <c r="E53" s="382"/>
      <c r="F53" s="547">
        <v>2796</v>
      </c>
      <c r="G53" s="547">
        <v>2827</v>
      </c>
      <c r="H53" s="547">
        <v>3100</v>
      </c>
      <c r="I53" s="547">
        <v>2838</v>
      </c>
      <c r="J53" s="549">
        <v>2651</v>
      </c>
      <c r="K53" s="548">
        <v>145</v>
      </c>
      <c r="L53" s="379">
        <v>5.4696341003394942</v>
      </c>
    </row>
    <row r="54" spans="1:12" s="151" customFormat="1" ht="12.75" customHeight="1" x14ac:dyDescent="0.2">
      <c r="A54" s="380"/>
      <c r="B54" s="383" t="s">
        <v>113</v>
      </c>
      <c r="C54" s="383" t="s">
        <v>116</v>
      </c>
      <c r="D54" s="384"/>
      <c r="E54" s="382"/>
      <c r="F54" s="547">
        <v>12412</v>
      </c>
      <c r="G54" s="547">
        <v>9917</v>
      </c>
      <c r="H54" s="547">
        <v>13783</v>
      </c>
      <c r="I54" s="547">
        <v>10658</v>
      </c>
      <c r="J54" s="547">
        <v>11942</v>
      </c>
      <c r="K54" s="548">
        <v>470</v>
      </c>
      <c r="L54" s="379">
        <v>3.9356891642940881</v>
      </c>
    </row>
    <row r="55" spans="1:12" ht="11.25" x14ac:dyDescent="0.2">
      <c r="A55" s="380"/>
      <c r="B55" s="384"/>
      <c r="C55" s="381" t="s">
        <v>353</v>
      </c>
      <c r="D55" s="384"/>
      <c r="E55" s="382"/>
      <c r="F55" s="547">
        <v>4651</v>
      </c>
      <c r="G55" s="547">
        <v>3976</v>
      </c>
      <c r="H55" s="547">
        <v>5181</v>
      </c>
      <c r="I55" s="547">
        <v>4456</v>
      </c>
      <c r="J55" s="547">
        <v>4660</v>
      </c>
      <c r="K55" s="548">
        <v>-9</v>
      </c>
      <c r="L55" s="379">
        <v>-0.19313304721030042</v>
      </c>
    </row>
    <row r="56" spans="1:12" ht="14.25" customHeight="1" x14ac:dyDescent="0.2">
      <c r="A56" s="380"/>
      <c r="B56" s="384"/>
      <c r="C56" s="383" t="s">
        <v>117</v>
      </c>
      <c r="D56" s="384"/>
      <c r="E56" s="382"/>
      <c r="F56" s="547">
        <v>4456</v>
      </c>
      <c r="G56" s="547">
        <v>3609</v>
      </c>
      <c r="H56" s="547">
        <v>4686</v>
      </c>
      <c r="I56" s="547">
        <v>4258</v>
      </c>
      <c r="J56" s="547">
        <v>4511</v>
      </c>
      <c r="K56" s="548">
        <v>-55</v>
      </c>
      <c r="L56" s="379">
        <v>-1.219241853247617</v>
      </c>
    </row>
    <row r="57" spans="1:12" ht="18.75" customHeight="1" x14ac:dyDescent="0.2">
      <c r="A57" s="387"/>
      <c r="B57" s="388"/>
      <c r="C57" s="389" t="s">
        <v>353</v>
      </c>
      <c r="D57" s="388"/>
      <c r="E57" s="390"/>
      <c r="F57" s="550">
        <v>2026</v>
      </c>
      <c r="G57" s="551">
        <v>1643</v>
      </c>
      <c r="H57" s="551">
        <v>2232</v>
      </c>
      <c r="I57" s="551">
        <v>1986</v>
      </c>
      <c r="J57" s="551">
        <v>2032</v>
      </c>
      <c r="K57" s="552">
        <f t="shared" ref="K57" si="0">IF(OR(F57=".",J57=".")=TRUE,".",IF(OR(F57="*",J57="*")=TRUE,"*",IF(AND(F57="-",J57="-")=TRUE,"-",IF(AND(ISNUMBER(J57),ISNUMBER(F57))=TRUE,IF(F57-J57=0,0,F57-J57),IF(ISNUMBER(F57)=TRUE,F57,-J57)))))</f>
        <v>-6</v>
      </c>
      <c r="L57" s="391">
        <f t="shared" ref="L57" si="1">IF(K57 =".",".",IF(K57 ="*","*",IF(K57="-","-",IF(K57=0,0,IF(OR(J57="-",J57=".",F57="-",F57=".")=TRUE,"X",IF(J57=0,"0,0",IF(ABS(K57*100/J57)&gt;250,".X",(K57*100/J57))))))))</f>
        <v>-0.29527559055118108</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17656</v>
      </c>
      <c r="E11" s="114">
        <v>14505</v>
      </c>
      <c r="F11" s="114">
        <v>23503</v>
      </c>
      <c r="G11" s="114">
        <v>15479</v>
      </c>
      <c r="H11" s="140">
        <v>17091</v>
      </c>
      <c r="I11" s="115">
        <v>565</v>
      </c>
      <c r="J11" s="116">
        <v>3.3058334796091509</v>
      </c>
    </row>
    <row r="12" spans="1:15" s="110" customFormat="1" ht="24.95" customHeight="1" x14ac:dyDescent="0.2">
      <c r="A12" s="193" t="s">
        <v>132</v>
      </c>
      <c r="B12" s="194" t="s">
        <v>133</v>
      </c>
      <c r="C12" s="113">
        <v>0.11327594019030358</v>
      </c>
      <c r="D12" s="115">
        <v>20</v>
      </c>
      <c r="E12" s="114">
        <v>18</v>
      </c>
      <c r="F12" s="114">
        <v>35</v>
      </c>
      <c r="G12" s="114">
        <v>16</v>
      </c>
      <c r="H12" s="140">
        <v>23</v>
      </c>
      <c r="I12" s="115">
        <v>-3</v>
      </c>
      <c r="J12" s="116">
        <v>-13.043478260869565</v>
      </c>
    </row>
    <row r="13" spans="1:15" s="110" customFormat="1" ht="24.95" customHeight="1" x14ac:dyDescent="0.2">
      <c r="A13" s="193" t="s">
        <v>134</v>
      </c>
      <c r="B13" s="199" t="s">
        <v>214</v>
      </c>
      <c r="C13" s="113">
        <v>0.64567285908473038</v>
      </c>
      <c r="D13" s="115">
        <v>114</v>
      </c>
      <c r="E13" s="114">
        <v>83</v>
      </c>
      <c r="F13" s="114">
        <v>163</v>
      </c>
      <c r="G13" s="114">
        <v>111</v>
      </c>
      <c r="H13" s="140">
        <v>80</v>
      </c>
      <c r="I13" s="115">
        <v>34</v>
      </c>
      <c r="J13" s="116">
        <v>42.5</v>
      </c>
    </row>
    <row r="14" spans="1:15" s="287" customFormat="1" ht="24.95" customHeight="1" x14ac:dyDescent="0.2">
      <c r="A14" s="193" t="s">
        <v>215</v>
      </c>
      <c r="B14" s="199" t="s">
        <v>137</v>
      </c>
      <c r="C14" s="113">
        <v>14.22745808790213</v>
      </c>
      <c r="D14" s="115">
        <v>2512</v>
      </c>
      <c r="E14" s="114">
        <v>1745</v>
      </c>
      <c r="F14" s="114">
        <v>3374</v>
      </c>
      <c r="G14" s="114">
        <v>2127</v>
      </c>
      <c r="H14" s="140">
        <v>2719</v>
      </c>
      <c r="I14" s="115">
        <v>-207</v>
      </c>
      <c r="J14" s="116">
        <v>-7.6130930489150419</v>
      </c>
      <c r="K14" s="110"/>
      <c r="L14" s="110"/>
      <c r="M14" s="110"/>
      <c r="N14" s="110"/>
      <c r="O14" s="110"/>
    </row>
    <row r="15" spans="1:15" s="110" customFormat="1" ht="24.95" customHeight="1" x14ac:dyDescent="0.2">
      <c r="A15" s="193" t="s">
        <v>216</v>
      </c>
      <c r="B15" s="199" t="s">
        <v>217</v>
      </c>
      <c r="C15" s="113">
        <v>1.8237426370638876</v>
      </c>
      <c r="D15" s="115">
        <v>322</v>
      </c>
      <c r="E15" s="114">
        <v>331</v>
      </c>
      <c r="F15" s="114">
        <v>462</v>
      </c>
      <c r="G15" s="114">
        <v>355</v>
      </c>
      <c r="H15" s="140">
        <v>325</v>
      </c>
      <c r="I15" s="115">
        <v>-3</v>
      </c>
      <c r="J15" s="116">
        <v>-0.92307692307692313</v>
      </c>
    </row>
    <row r="16" spans="1:15" s="287" customFormat="1" ht="24.95" customHeight="1" x14ac:dyDescent="0.2">
      <c r="A16" s="193" t="s">
        <v>218</v>
      </c>
      <c r="B16" s="199" t="s">
        <v>141</v>
      </c>
      <c r="C16" s="113">
        <v>11.157680108744902</v>
      </c>
      <c r="D16" s="115">
        <v>1970</v>
      </c>
      <c r="E16" s="114">
        <v>1256</v>
      </c>
      <c r="F16" s="114">
        <v>2566</v>
      </c>
      <c r="G16" s="114">
        <v>1571</v>
      </c>
      <c r="H16" s="140">
        <v>2040</v>
      </c>
      <c r="I16" s="115">
        <v>-70</v>
      </c>
      <c r="J16" s="116">
        <v>-3.4313725490196076</v>
      </c>
      <c r="K16" s="110"/>
      <c r="L16" s="110"/>
      <c r="M16" s="110"/>
      <c r="N16" s="110"/>
      <c r="O16" s="110"/>
    </row>
    <row r="17" spans="1:15" s="110" customFormat="1" ht="24.95" customHeight="1" x14ac:dyDescent="0.2">
      <c r="A17" s="193" t="s">
        <v>142</v>
      </c>
      <c r="B17" s="199" t="s">
        <v>220</v>
      </c>
      <c r="C17" s="113">
        <v>1.2460353420933394</v>
      </c>
      <c r="D17" s="115">
        <v>220</v>
      </c>
      <c r="E17" s="114">
        <v>158</v>
      </c>
      <c r="F17" s="114">
        <v>346</v>
      </c>
      <c r="G17" s="114">
        <v>201</v>
      </c>
      <c r="H17" s="140">
        <v>354</v>
      </c>
      <c r="I17" s="115">
        <v>-134</v>
      </c>
      <c r="J17" s="116">
        <v>-37.853107344632768</v>
      </c>
    </row>
    <row r="18" spans="1:15" s="287" customFormat="1" ht="24.95" customHeight="1" x14ac:dyDescent="0.2">
      <c r="A18" s="201" t="s">
        <v>144</v>
      </c>
      <c r="B18" s="202" t="s">
        <v>145</v>
      </c>
      <c r="C18" s="113">
        <v>5.1200724966017219</v>
      </c>
      <c r="D18" s="115">
        <v>904</v>
      </c>
      <c r="E18" s="114">
        <v>556</v>
      </c>
      <c r="F18" s="114">
        <v>1203</v>
      </c>
      <c r="G18" s="114">
        <v>831</v>
      </c>
      <c r="H18" s="140">
        <v>934</v>
      </c>
      <c r="I18" s="115">
        <v>-30</v>
      </c>
      <c r="J18" s="116">
        <v>-3.2119914346895073</v>
      </c>
      <c r="K18" s="110"/>
      <c r="L18" s="110"/>
      <c r="M18" s="110"/>
      <c r="N18" s="110"/>
      <c r="O18" s="110"/>
    </row>
    <row r="19" spans="1:15" s="110" customFormat="1" ht="24.95" customHeight="1" x14ac:dyDescent="0.2">
      <c r="A19" s="193" t="s">
        <v>146</v>
      </c>
      <c r="B19" s="199" t="s">
        <v>147</v>
      </c>
      <c r="C19" s="113">
        <v>14.623923878568192</v>
      </c>
      <c r="D19" s="115">
        <v>2582</v>
      </c>
      <c r="E19" s="114">
        <v>2004</v>
      </c>
      <c r="F19" s="114">
        <v>2810</v>
      </c>
      <c r="G19" s="114">
        <v>1867</v>
      </c>
      <c r="H19" s="140">
        <v>1984</v>
      </c>
      <c r="I19" s="115">
        <v>598</v>
      </c>
      <c r="J19" s="116">
        <v>30.141129032258064</v>
      </c>
    </row>
    <row r="20" spans="1:15" s="287" customFormat="1" ht="24.95" customHeight="1" x14ac:dyDescent="0.2">
      <c r="A20" s="193" t="s">
        <v>148</v>
      </c>
      <c r="B20" s="199" t="s">
        <v>149</v>
      </c>
      <c r="C20" s="113">
        <v>5.210693248753965</v>
      </c>
      <c r="D20" s="115">
        <v>920</v>
      </c>
      <c r="E20" s="114">
        <v>733</v>
      </c>
      <c r="F20" s="114">
        <v>1155</v>
      </c>
      <c r="G20" s="114">
        <v>1028</v>
      </c>
      <c r="H20" s="140">
        <v>929</v>
      </c>
      <c r="I20" s="115">
        <v>-9</v>
      </c>
      <c r="J20" s="116">
        <v>-0.96878363832077508</v>
      </c>
      <c r="K20" s="110"/>
      <c r="L20" s="110"/>
      <c r="M20" s="110"/>
      <c r="N20" s="110"/>
      <c r="O20" s="110"/>
    </row>
    <row r="21" spans="1:15" s="110" customFormat="1" ht="24.95" customHeight="1" x14ac:dyDescent="0.2">
      <c r="A21" s="201" t="s">
        <v>150</v>
      </c>
      <c r="B21" s="202" t="s">
        <v>151</v>
      </c>
      <c r="C21" s="113">
        <v>4.0326234707748077</v>
      </c>
      <c r="D21" s="115">
        <v>712</v>
      </c>
      <c r="E21" s="114">
        <v>811</v>
      </c>
      <c r="F21" s="114">
        <v>944</v>
      </c>
      <c r="G21" s="114">
        <v>848</v>
      </c>
      <c r="H21" s="140">
        <v>750</v>
      </c>
      <c r="I21" s="115">
        <v>-38</v>
      </c>
      <c r="J21" s="116">
        <v>-5.0666666666666664</v>
      </c>
    </row>
    <row r="22" spans="1:15" s="110" customFormat="1" ht="24.95" customHeight="1" x14ac:dyDescent="0.2">
      <c r="A22" s="201" t="s">
        <v>152</v>
      </c>
      <c r="B22" s="199" t="s">
        <v>153</v>
      </c>
      <c r="C22" s="113">
        <v>2.565700045310376</v>
      </c>
      <c r="D22" s="115">
        <v>453</v>
      </c>
      <c r="E22" s="114">
        <v>436</v>
      </c>
      <c r="F22" s="114">
        <v>447</v>
      </c>
      <c r="G22" s="114">
        <v>306</v>
      </c>
      <c r="H22" s="140">
        <v>420</v>
      </c>
      <c r="I22" s="115">
        <v>33</v>
      </c>
      <c r="J22" s="116">
        <v>7.8571428571428568</v>
      </c>
    </row>
    <row r="23" spans="1:15" s="110" customFormat="1" ht="24.95" customHeight="1" x14ac:dyDescent="0.2">
      <c r="A23" s="193" t="s">
        <v>154</v>
      </c>
      <c r="B23" s="199" t="s">
        <v>155</v>
      </c>
      <c r="C23" s="113">
        <v>1.2573629361123697</v>
      </c>
      <c r="D23" s="115">
        <v>222</v>
      </c>
      <c r="E23" s="114">
        <v>134</v>
      </c>
      <c r="F23" s="114">
        <v>1811</v>
      </c>
      <c r="G23" s="114">
        <v>167</v>
      </c>
      <c r="H23" s="140">
        <v>231</v>
      </c>
      <c r="I23" s="115">
        <v>-9</v>
      </c>
      <c r="J23" s="116">
        <v>-3.8961038961038961</v>
      </c>
    </row>
    <row r="24" spans="1:15" s="110" customFormat="1" ht="24.95" customHeight="1" x14ac:dyDescent="0.2">
      <c r="A24" s="193" t="s">
        <v>156</v>
      </c>
      <c r="B24" s="199" t="s">
        <v>221</v>
      </c>
      <c r="C24" s="113">
        <v>5.2333484367920251</v>
      </c>
      <c r="D24" s="115">
        <v>924</v>
      </c>
      <c r="E24" s="114">
        <v>634</v>
      </c>
      <c r="F24" s="114">
        <v>954</v>
      </c>
      <c r="G24" s="114">
        <v>643</v>
      </c>
      <c r="H24" s="140">
        <v>994</v>
      </c>
      <c r="I24" s="115">
        <v>-70</v>
      </c>
      <c r="J24" s="116">
        <v>-7.042253521126761</v>
      </c>
    </row>
    <row r="25" spans="1:15" s="110" customFormat="1" ht="24.95" customHeight="1" x14ac:dyDescent="0.2">
      <c r="A25" s="193" t="s">
        <v>222</v>
      </c>
      <c r="B25" s="204" t="s">
        <v>159</v>
      </c>
      <c r="C25" s="113">
        <v>7.0967376529225197</v>
      </c>
      <c r="D25" s="115">
        <v>1253</v>
      </c>
      <c r="E25" s="114">
        <v>1036</v>
      </c>
      <c r="F25" s="114">
        <v>1518</v>
      </c>
      <c r="G25" s="114">
        <v>1235</v>
      </c>
      <c r="H25" s="140">
        <v>1243</v>
      </c>
      <c r="I25" s="115">
        <v>10</v>
      </c>
      <c r="J25" s="116">
        <v>0.80450522928399038</v>
      </c>
    </row>
    <row r="26" spans="1:15" s="110" customFormat="1" ht="24.95" customHeight="1" x14ac:dyDescent="0.2">
      <c r="A26" s="201">
        <v>782.78300000000002</v>
      </c>
      <c r="B26" s="203" t="s">
        <v>160</v>
      </c>
      <c r="C26" s="113">
        <v>14.170820117806977</v>
      </c>
      <c r="D26" s="115">
        <v>2502</v>
      </c>
      <c r="E26" s="114">
        <v>1721</v>
      </c>
      <c r="F26" s="114">
        <v>3074</v>
      </c>
      <c r="G26" s="114">
        <v>2606</v>
      </c>
      <c r="H26" s="140">
        <v>2695</v>
      </c>
      <c r="I26" s="115">
        <v>-193</v>
      </c>
      <c r="J26" s="116">
        <v>-7.1614100185528757</v>
      </c>
    </row>
    <row r="27" spans="1:15" s="110" customFormat="1" ht="24.95" customHeight="1" x14ac:dyDescent="0.2">
      <c r="A27" s="193" t="s">
        <v>161</v>
      </c>
      <c r="B27" s="199" t="s">
        <v>162</v>
      </c>
      <c r="C27" s="113">
        <v>2.1918894426823741</v>
      </c>
      <c r="D27" s="115">
        <v>387</v>
      </c>
      <c r="E27" s="114">
        <v>341</v>
      </c>
      <c r="F27" s="114">
        <v>744</v>
      </c>
      <c r="G27" s="114">
        <v>253</v>
      </c>
      <c r="H27" s="140">
        <v>311</v>
      </c>
      <c r="I27" s="115">
        <v>76</v>
      </c>
      <c r="J27" s="116">
        <v>24.437299035369776</v>
      </c>
    </row>
    <row r="28" spans="1:15" s="110" customFormat="1" ht="24.95" customHeight="1" x14ac:dyDescent="0.2">
      <c r="A28" s="193" t="s">
        <v>163</v>
      </c>
      <c r="B28" s="199" t="s">
        <v>164</v>
      </c>
      <c r="C28" s="113">
        <v>3.9986406887177162</v>
      </c>
      <c r="D28" s="115">
        <v>706</v>
      </c>
      <c r="E28" s="114">
        <v>998</v>
      </c>
      <c r="F28" s="114">
        <v>1165</v>
      </c>
      <c r="G28" s="114">
        <v>668</v>
      </c>
      <c r="H28" s="140">
        <v>644</v>
      </c>
      <c r="I28" s="115">
        <v>62</v>
      </c>
      <c r="J28" s="116">
        <v>9.6273291925465845</v>
      </c>
    </row>
    <row r="29" spans="1:15" s="110" customFormat="1" ht="24.95" customHeight="1" x14ac:dyDescent="0.2">
      <c r="A29" s="193">
        <v>86</v>
      </c>
      <c r="B29" s="199" t="s">
        <v>165</v>
      </c>
      <c r="C29" s="113">
        <v>7.3572723153602171</v>
      </c>
      <c r="D29" s="115">
        <v>1299</v>
      </c>
      <c r="E29" s="114">
        <v>1239</v>
      </c>
      <c r="F29" s="114">
        <v>1381</v>
      </c>
      <c r="G29" s="114">
        <v>915</v>
      </c>
      <c r="H29" s="140">
        <v>1130</v>
      </c>
      <c r="I29" s="115">
        <v>169</v>
      </c>
      <c r="J29" s="116">
        <v>14.955752212389381</v>
      </c>
    </row>
    <row r="30" spans="1:15" s="110" customFormat="1" ht="24.95" customHeight="1" x14ac:dyDescent="0.2">
      <c r="A30" s="193">
        <v>87.88</v>
      </c>
      <c r="B30" s="204" t="s">
        <v>166</v>
      </c>
      <c r="C30" s="113">
        <v>8.6656094245582231</v>
      </c>
      <c r="D30" s="115">
        <v>1530</v>
      </c>
      <c r="E30" s="114">
        <v>1476</v>
      </c>
      <c r="F30" s="114">
        <v>2011</v>
      </c>
      <c r="G30" s="114">
        <v>1316</v>
      </c>
      <c r="H30" s="140">
        <v>1432</v>
      </c>
      <c r="I30" s="115">
        <v>98</v>
      </c>
      <c r="J30" s="116">
        <v>6.8435754189944138</v>
      </c>
    </row>
    <row r="31" spans="1:15" s="110" customFormat="1" ht="24.95" customHeight="1" x14ac:dyDescent="0.2">
      <c r="A31" s="193" t="s">
        <v>167</v>
      </c>
      <c r="B31" s="199" t="s">
        <v>168</v>
      </c>
      <c r="C31" s="113">
        <v>3.483235160851835</v>
      </c>
      <c r="D31" s="115">
        <v>615</v>
      </c>
      <c r="E31" s="114">
        <v>540</v>
      </c>
      <c r="F31" s="114">
        <v>714</v>
      </c>
      <c r="G31" s="114">
        <v>542</v>
      </c>
      <c r="H31" s="140">
        <v>572</v>
      </c>
      <c r="I31" s="115">
        <v>43</v>
      </c>
      <c r="J31" s="116">
        <v>7.5174825174825175</v>
      </c>
    </row>
    <row r="32" spans="1:15" s="110" customFormat="1" ht="24.95" customHeight="1" x14ac:dyDescent="0.2">
      <c r="A32" s="193"/>
      <c r="B32" s="204" t="s">
        <v>169</v>
      </c>
      <c r="C32" s="113" t="s">
        <v>514</v>
      </c>
      <c r="D32" s="115" t="s">
        <v>514</v>
      </c>
      <c r="E32" s="114">
        <v>0</v>
      </c>
      <c r="F32" s="114">
        <v>0</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0.11327594019030358</v>
      </c>
      <c r="D34" s="115">
        <v>20</v>
      </c>
      <c r="E34" s="114">
        <v>18</v>
      </c>
      <c r="F34" s="114">
        <v>35</v>
      </c>
      <c r="G34" s="114">
        <v>16</v>
      </c>
      <c r="H34" s="140">
        <v>23</v>
      </c>
      <c r="I34" s="115">
        <v>-3</v>
      </c>
      <c r="J34" s="116">
        <v>-13.043478260869565</v>
      </c>
    </row>
    <row r="35" spans="1:10" s="110" customFormat="1" ht="24.95" customHeight="1" x14ac:dyDescent="0.2">
      <c r="A35" s="292" t="s">
        <v>171</v>
      </c>
      <c r="B35" s="293" t="s">
        <v>172</v>
      </c>
      <c r="C35" s="113">
        <v>19.99320344358858</v>
      </c>
      <c r="D35" s="115">
        <v>3530</v>
      </c>
      <c r="E35" s="114">
        <v>2384</v>
      </c>
      <c r="F35" s="114">
        <v>4740</v>
      </c>
      <c r="G35" s="114">
        <v>3069</v>
      </c>
      <c r="H35" s="140">
        <v>3733</v>
      </c>
      <c r="I35" s="115">
        <v>-203</v>
      </c>
      <c r="J35" s="116">
        <v>-5.4379855344227161</v>
      </c>
    </row>
    <row r="36" spans="1:10" s="110" customFormat="1" ht="24.95" customHeight="1" x14ac:dyDescent="0.2">
      <c r="A36" s="294" t="s">
        <v>173</v>
      </c>
      <c r="B36" s="295" t="s">
        <v>174</v>
      </c>
      <c r="C36" s="125">
        <v>79.887856819211606</v>
      </c>
      <c r="D36" s="143">
        <v>14105</v>
      </c>
      <c r="E36" s="144">
        <v>12103</v>
      </c>
      <c r="F36" s="144">
        <v>18728</v>
      </c>
      <c r="G36" s="144">
        <v>12394</v>
      </c>
      <c r="H36" s="145">
        <v>13335</v>
      </c>
      <c r="I36" s="143">
        <v>770</v>
      </c>
      <c r="J36" s="146">
        <v>5.7742782152230969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17656</v>
      </c>
      <c r="F11" s="264">
        <v>14505</v>
      </c>
      <c r="G11" s="264">
        <v>23503</v>
      </c>
      <c r="H11" s="264">
        <v>15479</v>
      </c>
      <c r="I11" s="265">
        <v>17091</v>
      </c>
      <c r="J11" s="263">
        <v>565</v>
      </c>
      <c r="K11" s="266">
        <v>3.3058334796091509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29.491391028545536</v>
      </c>
      <c r="E13" s="115">
        <v>5207</v>
      </c>
      <c r="F13" s="114">
        <v>4393</v>
      </c>
      <c r="G13" s="114">
        <v>6406</v>
      </c>
      <c r="H13" s="114">
        <v>5283</v>
      </c>
      <c r="I13" s="140">
        <v>5496</v>
      </c>
      <c r="J13" s="115">
        <v>-289</v>
      </c>
      <c r="K13" s="116">
        <v>-5.2583697234352256</v>
      </c>
    </row>
    <row r="14" spans="1:15" ht="15.95" customHeight="1" x14ac:dyDescent="0.2">
      <c r="A14" s="306" t="s">
        <v>230</v>
      </c>
      <c r="B14" s="307"/>
      <c r="C14" s="308"/>
      <c r="D14" s="113">
        <v>51.869053013140011</v>
      </c>
      <c r="E14" s="115">
        <v>9158</v>
      </c>
      <c r="F14" s="114">
        <v>7404</v>
      </c>
      <c r="G14" s="114">
        <v>13428</v>
      </c>
      <c r="H14" s="114">
        <v>7564</v>
      </c>
      <c r="I14" s="140">
        <v>8498</v>
      </c>
      <c r="J14" s="115">
        <v>660</v>
      </c>
      <c r="K14" s="116">
        <v>7.7665333019534009</v>
      </c>
    </row>
    <row r="15" spans="1:15" ht="15.95" customHeight="1" x14ac:dyDescent="0.2">
      <c r="A15" s="306" t="s">
        <v>231</v>
      </c>
      <c r="B15" s="307"/>
      <c r="C15" s="308"/>
      <c r="D15" s="113">
        <v>7.9859537834164023</v>
      </c>
      <c r="E15" s="115">
        <v>1410</v>
      </c>
      <c r="F15" s="114">
        <v>1111</v>
      </c>
      <c r="G15" s="114">
        <v>1592</v>
      </c>
      <c r="H15" s="114">
        <v>1110</v>
      </c>
      <c r="I15" s="140">
        <v>1332</v>
      </c>
      <c r="J15" s="115">
        <v>78</v>
      </c>
      <c r="K15" s="116">
        <v>5.8558558558558556</v>
      </c>
    </row>
    <row r="16" spans="1:15" ht="15.95" customHeight="1" x14ac:dyDescent="0.2">
      <c r="A16" s="306" t="s">
        <v>232</v>
      </c>
      <c r="B16" s="307"/>
      <c r="C16" s="308"/>
      <c r="D16" s="113">
        <v>10.500679655641141</v>
      </c>
      <c r="E16" s="115">
        <v>1854</v>
      </c>
      <c r="F16" s="114">
        <v>1551</v>
      </c>
      <c r="G16" s="114">
        <v>1994</v>
      </c>
      <c r="H16" s="114">
        <v>1497</v>
      </c>
      <c r="I16" s="140">
        <v>1734</v>
      </c>
      <c r="J16" s="115">
        <v>120</v>
      </c>
      <c r="K16" s="116">
        <v>6.9204152249134951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0.17557770729497055</v>
      </c>
      <c r="E18" s="115">
        <v>31</v>
      </c>
      <c r="F18" s="114">
        <v>34</v>
      </c>
      <c r="G18" s="114">
        <v>87</v>
      </c>
      <c r="H18" s="114">
        <v>23</v>
      </c>
      <c r="I18" s="140">
        <v>32</v>
      </c>
      <c r="J18" s="115">
        <v>-1</v>
      </c>
      <c r="K18" s="116">
        <v>-3.125</v>
      </c>
    </row>
    <row r="19" spans="1:11" ht="14.1" customHeight="1" x14ac:dyDescent="0.2">
      <c r="A19" s="306" t="s">
        <v>235</v>
      </c>
      <c r="B19" s="307" t="s">
        <v>236</v>
      </c>
      <c r="C19" s="308"/>
      <c r="D19" s="113">
        <v>7.9293158133212499E-2</v>
      </c>
      <c r="E19" s="115">
        <v>14</v>
      </c>
      <c r="F19" s="114">
        <v>10</v>
      </c>
      <c r="G19" s="114">
        <v>27</v>
      </c>
      <c r="H19" s="114">
        <v>16</v>
      </c>
      <c r="I19" s="140">
        <v>17</v>
      </c>
      <c r="J19" s="115">
        <v>-3</v>
      </c>
      <c r="K19" s="116">
        <v>-17.647058823529413</v>
      </c>
    </row>
    <row r="20" spans="1:11" ht="14.1" customHeight="1" x14ac:dyDescent="0.2">
      <c r="A20" s="306">
        <v>12</v>
      </c>
      <c r="B20" s="307" t="s">
        <v>237</v>
      </c>
      <c r="C20" s="308"/>
      <c r="D20" s="113">
        <v>1.1384231989125511</v>
      </c>
      <c r="E20" s="115">
        <v>201</v>
      </c>
      <c r="F20" s="114">
        <v>111</v>
      </c>
      <c r="G20" s="114">
        <v>214</v>
      </c>
      <c r="H20" s="114">
        <v>222</v>
      </c>
      <c r="I20" s="140">
        <v>202</v>
      </c>
      <c r="J20" s="115">
        <v>-1</v>
      </c>
      <c r="K20" s="116">
        <v>-0.49504950495049505</v>
      </c>
    </row>
    <row r="21" spans="1:11" ht="14.1" customHeight="1" x14ac:dyDescent="0.2">
      <c r="A21" s="306">
        <v>21</v>
      </c>
      <c r="B21" s="307" t="s">
        <v>238</v>
      </c>
      <c r="C21" s="308"/>
      <c r="D21" s="113">
        <v>7.3629361123697321E-2</v>
      </c>
      <c r="E21" s="115">
        <v>13</v>
      </c>
      <c r="F21" s="114">
        <v>11</v>
      </c>
      <c r="G21" s="114">
        <v>21</v>
      </c>
      <c r="H21" s="114">
        <v>10</v>
      </c>
      <c r="I21" s="140" t="s">
        <v>514</v>
      </c>
      <c r="J21" s="115" t="s">
        <v>514</v>
      </c>
      <c r="K21" s="116" t="s">
        <v>514</v>
      </c>
    </row>
    <row r="22" spans="1:11" ht="14.1" customHeight="1" x14ac:dyDescent="0.2">
      <c r="A22" s="306">
        <v>22</v>
      </c>
      <c r="B22" s="307" t="s">
        <v>239</v>
      </c>
      <c r="C22" s="308"/>
      <c r="D22" s="113">
        <v>2.0049841413683733</v>
      </c>
      <c r="E22" s="115">
        <v>354</v>
      </c>
      <c r="F22" s="114">
        <v>248</v>
      </c>
      <c r="G22" s="114">
        <v>394</v>
      </c>
      <c r="H22" s="114">
        <v>331</v>
      </c>
      <c r="I22" s="140">
        <v>335</v>
      </c>
      <c r="J22" s="115">
        <v>19</v>
      </c>
      <c r="K22" s="116">
        <v>5.6716417910447765</v>
      </c>
    </row>
    <row r="23" spans="1:11" ht="14.1" customHeight="1" x14ac:dyDescent="0.2">
      <c r="A23" s="306">
        <v>23</v>
      </c>
      <c r="B23" s="307" t="s">
        <v>240</v>
      </c>
      <c r="C23" s="308"/>
      <c r="D23" s="113">
        <v>0.47009515178975986</v>
      </c>
      <c r="E23" s="115">
        <v>83</v>
      </c>
      <c r="F23" s="114">
        <v>71</v>
      </c>
      <c r="G23" s="114">
        <v>151</v>
      </c>
      <c r="H23" s="114">
        <v>69</v>
      </c>
      <c r="I23" s="140">
        <v>106</v>
      </c>
      <c r="J23" s="115">
        <v>-23</v>
      </c>
      <c r="K23" s="116">
        <v>-21.69811320754717</v>
      </c>
    </row>
    <row r="24" spans="1:11" ht="14.1" customHeight="1" x14ac:dyDescent="0.2">
      <c r="A24" s="306">
        <v>24</v>
      </c>
      <c r="B24" s="307" t="s">
        <v>241</v>
      </c>
      <c r="C24" s="308"/>
      <c r="D24" s="113">
        <v>7.4988672405980967</v>
      </c>
      <c r="E24" s="115">
        <v>1324</v>
      </c>
      <c r="F24" s="114">
        <v>863</v>
      </c>
      <c r="G24" s="114">
        <v>1748</v>
      </c>
      <c r="H24" s="114">
        <v>1278</v>
      </c>
      <c r="I24" s="140">
        <v>1631</v>
      </c>
      <c r="J24" s="115">
        <v>-307</v>
      </c>
      <c r="K24" s="116">
        <v>-18.822808093194361</v>
      </c>
    </row>
    <row r="25" spans="1:11" ht="14.1" customHeight="1" x14ac:dyDescent="0.2">
      <c r="A25" s="306">
        <v>25</v>
      </c>
      <c r="B25" s="307" t="s">
        <v>242</v>
      </c>
      <c r="C25" s="308"/>
      <c r="D25" s="113">
        <v>5.0577707294970544</v>
      </c>
      <c r="E25" s="115">
        <v>893</v>
      </c>
      <c r="F25" s="114">
        <v>550</v>
      </c>
      <c r="G25" s="114">
        <v>1143</v>
      </c>
      <c r="H25" s="114">
        <v>600</v>
      </c>
      <c r="I25" s="140">
        <v>843</v>
      </c>
      <c r="J25" s="115">
        <v>50</v>
      </c>
      <c r="K25" s="116">
        <v>5.9311981020166078</v>
      </c>
    </row>
    <row r="26" spans="1:11" ht="14.1" customHeight="1" x14ac:dyDescent="0.2">
      <c r="A26" s="306">
        <v>26</v>
      </c>
      <c r="B26" s="307" t="s">
        <v>243</v>
      </c>
      <c r="C26" s="308"/>
      <c r="D26" s="113">
        <v>2.0502945174444949</v>
      </c>
      <c r="E26" s="115">
        <v>362</v>
      </c>
      <c r="F26" s="114">
        <v>205</v>
      </c>
      <c r="G26" s="114">
        <v>503</v>
      </c>
      <c r="H26" s="114">
        <v>274</v>
      </c>
      <c r="I26" s="140">
        <v>381</v>
      </c>
      <c r="J26" s="115">
        <v>-19</v>
      </c>
      <c r="K26" s="116">
        <v>-4.9868766404199478</v>
      </c>
    </row>
    <row r="27" spans="1:11" ht="14.1" customHeight="1" x14ac:dyDescent="0.2">
      <c r="A27" s="306">
        <v>27</v>
      </c>
      <c r="B27" s="307" t="s">
        <v>244</v>
      </c>
      <c r="C27" s="308"/>
      <c r="D27" s="113">
        <v>1.7501132759401903</v>
      </c>
      <c r="E27" s="115">
        <v>309</v>
      </c>
      <c r="F27" s="114">
        <v>214</v>
      </c>
      <c r="G27" s="114">
        <v>270</v>
      </c>
      <c r="H27" s="114">
        <v>300</v>
      </c>
      <c r="I27" s="140">
        <v>384</v>
      </c>
      <c r="J27" s="115">
        <v>-75</v>
      </c>
      <c r="K27" s="116">
        <v>-19.53125</v>
      </c>
    </row>
    <row r="28" spans="1:11" ht="14.1" customHeight="1" x14ac:dyDescent="0.2">
      <c r="A28" s="306">
        <v>28</v>
      </c>
      <c r="B28" s="307" t="s">
        <v>245</v>
      </c>
      <c r="C28" s="308"/>
      <c r="D28" s="113">
        <v>0.35681921159945629</v>
      </c>
      <c r="E28" s="115">
        <v>63</v>
      </c>
      <c r="F28" s="114">
        <v>64</v>
      </c>
      <c r="G28" s="114">
        <v>69</v>
      </c>
      <c r="H28" s="114">
        <v>87</v>
      </c>
      <c r="I28" s="140">
        <v>52</v>
      </c>
      <c r="J28" s="115">
        <v>11</v>
      </c>
      <c r="K28" s="116">
        <v>21.153846153846153</v>
      </c>
    </row>
    <row r="29" spans="1:11" ht="14.1" customHeight="1" x14ac:dyDescent="0.2">
      <c r="A29" s="306">
        <v>29</v>
      </c>
      <c r="B29" s="307" t="s">
        <v>246</v>
      </c>
      <c r="C29" s="308"/>
      <c r="D29" s="113">
        <v>2.1692342546443135</v>
      </c>
      <c r="E29" s="115">
        <v>383</v>
      </c>
      <c r="F29" s="114">
        <v>468</v>
      </c>
      <c r="G29" s="114">
        <v>486</v>
      </c>
      <c r="H29" s="114">
        <v>463</v>
      </c>
      <c r="I29" s="140">
        <v>412</v>
      </c>
      <c r="J29" s="115">
        <v>-29</v>
      </c>
      <c r="K29" s="116">
        <v>-7.0388349514563107</v>
      </c>
    </row>
    <row r="30" spans="1:11" ht="14.1" customHeight="1" x14ac:dyDescent="0.2">
      <c r="A30" s="306" t="s">
        <v>247</v>
      </c>
      <c r="B30" s="307" t="s">
        <v>248</v>
      </c>
      <c r="C30" s="308"/>
      <c r="D30" s="113">
        <v>0.71363842319891257</v>
      </c>
      <c r="E30" s="115">
        <v>126</v>
      </c>
      <c r="F30" s="114">
        <v>116</v>
      </c>
      <c r="G30" s="114">
        <v>143</v>
      </c>
      <c r="H30" s="114">
        <v>139</v>
      </c>
      <c r="I30" s="140">
        <v>139</v>
      </c>
      <c r="J30" s="115">
        <v>-13</v>
      </c>
      <c r="K30" s="116">
        <v>-9.3525179856115113</v>
      </c>
    </row>
    <row r="31" spans="1:11" ht="14.1" customHeight="1" x14ac:dyDescent="0.2">
      <c r="A31" s="306" t="s">
        <v>249</v>
      </c>
      <c r="B31" s="307" t="s">
        <v>250</v>
      </c>
      <c r="C31" s="308"/>
      <c r="D31" s="113">
        <v>1.4555958314454009</v>
      </c>
      <c r="E31" s="115">
        <v>257</v>
      </c>
      <c r="F31" s="114">
        <v>352</v>
      </c>
      <c r="G31" s="114">
        <v>343</v>
      </c>
      <c r="H31" s="114">
        <v>324</v>
      </c>
      <c r="I31" s="140">
        <v>273</v>
      </c>
      <c r="J31" s="115">
        <v>-16</v>
      </c>
      <c r="K31" s="116">
        <v>-5.8608058608058604</v>
      </c>
    </row>
    <row r="32" spans="1:11" ht="14.1" customHeight="1" x14ac:dyDescent="0.2">
      <c r="A32" s="306">
        <v>31</v>
      </c>
      <c r="B32" s="307" t="s">
        <v>251</v>
      </c>
      <c r="C32" s="308"/>
      <c r="D32" s="113">
        <v>0.37381060262800181</v>
      </c>
      <c r="E32" s="115">
        <v>66</v>
      </c>
      <c r="F32" s="114">
        <v>44</v>
      </c>
      <c r="G32" s="114">
        <v>107</v>
      </c>
      <c r="H32" s="114">
        <v>44</v>
      </c>
      <c r="I32" s="140">
        <v>54</v>
      </c>
      <c r="J32" s="115">
        <v>12</v>
      </c>
      <c r="K32" s="116">
        <v>22.222222222222221</v>
      </c>
    </row>
    <row r="33" spans="1:11" ht="14.1" customHeight="1" x14ac:dyDescent="0.2">
      <c r="A33" s="306">
        <v>32</v>
      </c>
      <c r="B33" s="307" t="s">
        <v>252</v>
      </c>
      <c r="C33" s="308"/>
      <c r="D33" s="113">
        <v>2.2768463978251021</v>
      </c>
      <c r="E33" s="115">
        <v>402</v>
      </c>
      <c r="F33" s="114">
        <v>211</v>
      </c>
      <c r="G33" s="114">
        <v>402</v>
      </c>
      <c r="H33" s="114">
        <v>357</v>
      </c>
      <c r="I33" s="140">
        <v>391</v>
      </c>
      <c r="J33" s="115">
        <v>11</v>
      </c>
      <c r="K33" s="116">
        <v>2.8132992327365729</v>
      </c>
    </row>
    <row r="34" spans="1:11" ht="14.1" customHeight="1" x14ac:dyDescent="0.2">
      <c r="A34" s="306">
        <v>33</v>
      </c>
      <c r="B34" s="307" t="s">
        <v>253</v>
      </c>
      <c r="C34" s="308"/>
      <c r="D34" s="113">
        <v>1.0931128228364295</v>
      </c>
      <c r="E34" s="115">
        <v>193</v>
      </c>
      <c r="F34" s="114">
        <v>152</v>
      </c>
      <c r="G34" s="114">
        <v>320</v>
      </c>
      <c r="H34" s="114">
        <v>221</v>
      </c>
      <c r="I34" s="140">
        <v>237</v>
      </c>
      <c r="J34" s="115">
        <v>-44</v>
      </c>
      <c r="K34" s="116">
        <v>-18.565400843881857</v>
      </c>
    </row>
    <row r="35" spans="1:11" ht="14.1" customHeight="1" x14ac:dyDescent="0.2">
      <c r="A35" s="306">
        <v>34</v>
      </c>
      <c r="B35" s="307" t="s">
        <v>254</v>
      </c>
      <c r="C35" s="308"/>
      <c r="D35" s="113">
        <v>1.704802899864069</v>
      </c>
      <c r="E35" s="115">
        <v>301</v>
      </c>
      <c r="F35" s="114">
        <v>233</v>
      </c>
      <c r="G35" s="114">
        <v>405</v>
      </c>
      <c r="H35" s="114">
        <v>278</v>
      </c>
      <c r="I35" s="140">
        <v>231</v>
      </c>
      <c r="J35" s="115">
        <v>70</v>
      </c>
      <c r="K35" s="116">
        <v>30.303030303030305</v>
      </c>
    </row>
    <row r="36" spans="1:11" ht="14.1" customHeight="1" x14ac:dyDescent="0.2">
      <c r="A36" s="306">
        <v>41</v>
      </c>
      <c r="B36" s="307" t="s">
        <v>255</v>
      </c>
      <c r="C36" s="308"/>
      <c r="D36" s="113">
        <v>0.6626642501132759</v>
      </c>
      <c r="E36" s="115">
        <v>117</v>
      </c>
      <c r="F36" s="114">
        <v>79</v>
      </c>
      <c r="G36" s="114">
        <v>220</v>
      </c>
      <c r="H36" s="114">
        <v>86</v>
      </c>
      <c r="I36" s="140">
        <v>118</v>
      </c>
      <c r="J36" s="115">
        <v>-1</v>
      </c>
      <c r="K36" s="116">
        <v>-0.84745762711864403</v>
      </c>
    </row>
    <row r="37" spans="1:11" ht="14.1" customHeight="1" x14ac:dyDescent="0.2">
      <c r="A37" s="306">
        <v>42</v>
      </c>
      <c r="B37" s="307" t="s">
        <v>256</v>
      </c>
      <c r="C37" s="308"/>
      <c r="D37" s="113">
        <v>6.230176710466697E-2</v>
      </c>
      <c r="E37" s="115">
        <v>11</v>
      </c>
      <c r="F37" s="114" t="s">
        <v>514</v>
      </c>
      <c r="G37" s="114">
        <v>19</v>
      </c>
      <c r="H37" s="114">
        <v>7</v>
      </c>
      <c r="I37" s="140">
        <v>24</v>
      </c>
      <c r="J37" s="115">
        <v>-13</v>
      </c>
      <c r="K37" s="116">
        <v>-54.166666666666664</v>
      </c>
    </row>
    <row r="38" spans="1:11" ht="14.1" customHeight="1" x14ac:dyDescent="0.2">
      <c r="A38" s="306">
        <v>43</v>
      </c>
      <c r="B38" s="307" t="s">
        <v>257</v>
      </c>
      <c r="C38" s="308"/>
      <c r="D38" s="113">
        <v>1.8124150430448573</v>
      </c>
      <c r="E38" s="115">
        <v>320</v>
      </c>
      <c r="F38" s="114">
        <v>217</v>
      </c>
      <c r="G38" s="114">
        <v>646</v>
      </c>
      <c r="H38" s="114">
        <v>239</v>
      </c>
      <c r="I38" s="140">
        <v>331</v>
      </c>
      <c r="J38" s="115">
        <v>-11</v>
      </c>
      <c r="K38" s="116">
        <v>-3.3232628398791539</v>
      </c>
    </row>
    <row r="39" spans="1:11" ht="14.1" customHeight="1" x14ac:dyDescent="0.2">
      <c r="A39" s="306">
        <v>51</v>
      </c>
      <c r="B39" s="307" t="s">
        <v>258</v>
      </c>
      <c r="C39" s="308"/>
      <c r="D39" s="113">
        <v>9.9003171726325334</v>
      </c>
      <c r="E39" s="115">
        <v>1748</v>
      </c>
      <c r="F39" s="114">
        <v>1366</v>
      </c>
      <c r="G39" s="114">
        <v>2361</v>
      </c>
      <c r="H39" s="114">
        <v>1746</v>
      </c>
      <c r="I39" s="140">
        <v>1795</v>
      </c>
      <c r="J39" s="115">
        <v>-47</v>
      </c>
      <c r="K39" s="116">
        <v>-2.6183844011142061</v>
      </c>
    </row>
    <row r="40" spans="1:11" ht="14.1" customHeight="1" x14ac:dyDescent="0.2">
      <c r="A40" s="306" t="s">
        <v>259</v>
      </c>
      <c r="B40" s="307" t="s">
        <v>260</v>
      </c>
      <c r="C40" s="308"/>
      <c r="D40" s="113">
        <v>9.0847304032623466</v>
      </c>
      <c r="E40" s="115">
        <v>1604</v>
      </c>
      <c r="F40" s="114">
        <v>1310</v>
      </c>
      <c r="G40" s="114">
        <v>2239</v>
      </c>
      <c r="H40" s="114">
        <v>1671</v>
      </c>
      <c r="I40" s="140">
        <v>1721</v>
      </c>
      <c r="J40" s="115">
        <v>-117</v>
      </c>
      <c r="K40" s="116">
        <v>-6.7983730389308539</v>
      </c>
    </row>
    <row r="41" spans="1:11" ht="14.1" customHeight="1" x14ac:dyDescent="0.2">
      <c r="A41" s="306"/>
      <c r="B41" s="307" t="s">
        <v>261</v>
      </c>
      <c r="C41" s="308"/>
      <c r="D41" s="113">
        <v>8.5070231082917989</v>
      </c>
      <c r="E41" s="115">
        <v>1502</v>
      </c>
      <c r="F41" s="114">
        <v>1190</v>
      </c>
      <c r="G41" s="114">
        <v>1997</v>
      </c>
      <c r="H41" s="114">
        <v>1571</v>
      </c>
      <c r="I41" s="140">
        <v>1609</v>
      </c>
      <c r="J41" s="115">
        <v>-107</v>
      </c>
      <c r="K41" s="116">
        <v>-6.6500932256059668</v>
      </c>
    </row>
    <row r="42" spans="1:11" ht="14.1" customHeight="1" x14ac:dyDescent="0.2">
      <c r="A42" s="306">
        <v>52</v>
      </c>
      <c r="B42" s="307" t="s">
        <v>262</v>
      </c>
      <c r="C42" s="308"/>
      <c r="D42" s="113">
        <v>3.9929768917082011</v>
      </c>
      <c r="E42" s="115">
        <v>705</v>
      </c>
      <c r="F42" s="114">
        <v>629</v>
      </c>
      <c r="G42" s="114">
        <v>802</v>
      </c>
      <c r="H42" s="114">
        <v>923</v>
      </c>
      <c r="I42" s="140">
        <v>722</v>
      </c>
      <c r="J42" s="115">
        <v>-17</v>
      </c>
      <c r="K42" s="116">
        <v>-2.3545706371191137</v>
      </c>
    </row>
    <row r="43" spans="1:11" ht="14.1" customHeight="1" x14ac:dyDescent="0.2">
      <c r="A43" s="306" t="s">
        <v>263</v>
      </c>
      <c r="B43" s="307" t="s">
        <v>264</v>
      </c>
      <c r="C43" s="308"/>
      <c r="D43" s="113">
        <v>3.6927956502038968</v>
      </c>
      <c r="E43" s="115">
        <v>652</v>
      </c>
      <c r="F43" s="114">
        <v>603</v>
      </c>
      <c r="G43" s="114">
        <v>707</v>
      </c>
      <c r="H43" s="114">
        <v>831</v>
      </c>
      <c r="I43" s="140">
        <v>652</v>
      </c>
      <c r="J43" s="115">
        <v>0</v>
      </c>
      <c r="K43" s="116">
        <v>0</v>
      </c>
    </row>
    <row r="44" spans="1:11" ht="14.1" customHeight="1" x14ac:dyDescent="0.2">
      <c r="A44" s="306">
        <v>53</v>
      </c>
      <c r="B44" s="307" t="s">
        <v>265</v>
      </c>
      <c r="C44" s="308"/>
      <c r="D44" s="113">
        <v>1.3140009062075215</v>
      </c>
      <c r="E44" s="115">
        <v>232</v>
      </c>
      <c r="F44" s="114">
        <v>226</v>
      </c>
      <c r="G44" s="114">
        <v>326</v>
      </c>
      <c r="H44" s="114">
        <v>254</v>
      </c>
      <c r="I44" s="140">
        <v>297</v>
      </c>
      <c r="J44" s="115">
        <v>-65</v>
      </c>
      <c r="K44" s="116">
        <v>-21.885521885521886</v>
      </c>
    </row>
    <row r="45" spans="1:11" ht="14.1" customHeight="1" x14ac:dyDescent="0.2">
      <c r="A45" s="306" t="s">
        <v>266</v>
      </c>
      <c r="B45" s="307" t="s">
        <v>267</v>
      </c>
      <c r="C45" s="308"/>
      <c r="D45" s="113">
        <v>1.1950611690077029</v>
      </c>
      <c r="E45" s="115">
        <v>211</v>
      </c>
      <c r="F45" s="114">
        <v>207</v>
      </c>
      <c r="G45" s="114">
        <v>302</v>
      </c>
      <c r="H45" s="114">
        <v>238</v>
      </c>
      <c r="I45" s="140">
        <v>281</v>
      </c>
      <c r="J45" s="115">
        <v>-70</v>
      </c>
      <c r="K45" s="116">
        <v>-24.911032028469752</v>
      </c>
    </row>
    <row r="46" spans="1:11" ht="14.1" customHeight="1" x14ac:dyDescent="0.2">
      <c r="A46" s="306">
        <v>54</v>
      </c>
      <c r="B46" s="307" t="s">
        <v>268</v>
      </c>
      <c r="C46" s="308"/>
      <c r="D46" s="113">
        <v>4.2195287720888084</v>
      </c>
      <c r="E46" s="115">
        <v>745</v>
      </c>
      <c r="F46" s="114">
        <v>660</v>
      </c>
      <c r="G46" s="114">
        <v>873</v>
      </c>
      <c r="H46" s="114">
        <v>647</v>
      </c>
      <c r="I46" s="140">
        <v>673</v>
      </c>
      <c r="J46" s="115">
        <v>72</v>
      </c>
      <c r="K46" s="116">
        <v>10.698365527488855</v>
      </c>
    </row>
    <row r="47" spans="1:11" ht="14.1" customHeight="1" x14ac:dyDescent="0.2">
      <c r="A47" s="306">
        <v>61</v>
      </c>
      <c r="B47" s="307" t="s">
        <v>269</v>
      </c>
      <c r="C47" s="308"/>
      <c r="D47" s="113">
        <v>2.1409152695967375</v>
      </c>
      <c r="E47" s="115">
        <v>378</v>
      </c>
      <c r="F47" s="114">
        <v>313</v>
      </c>
      <c r="G47" s="114">
        <v>595</v>
      </c>
      <c r="H47" s="114">
        <v>327</v>
      </c>
      <c r="I47" s="140">
        <v>370</v>
      </c>
      <c r="J47" s="115">
        <v>8</v>
      </c>
      <c r="K47" s="116">
        <v>2.1621621621621623</v>
      </c>
    </row>
    <row r="48" spans="1:11" ht="14.1" customHeight="1" x14ac:dyDescent="0.2">
      <c r="A48" s="306">
        <v>62</v>
      </c>
      <c r="B48" s="307" t="s">
        <v>270</v>
      </c>
      <c r="C48" s="308"/>
      <c r="D48" s="113">
        <v>8.3994109651110112</v>
      </c>
      <c r="E48" s="115">
        <v>1483</v>
      </c>
      <c r="F48" s="114">
        <v>1161</v>
      </c>
      <c r="G48" s="114">
        <v>1580</v>
      </c>
      <c r="H48" s="114">
        <v>1054</v>
      </c>
      <c r="I48" s="140">
        <v>1070</v>
      </c>
      <c r="J48" s="115">
        <v>413</v>
      </c>
      <c r="K48" s="116">
        <v>38.598130841121495</v>
      </c>
    </row>
    <row r="49" spans="1:11" ht="14.1" customHeight="1" x14ac:dyDescent="0.2">
      <c r="A49" s="306">
        <v>63</v>
      </c>
      <c r="B49" s="307" t="s">
        <v>271</v>
      </c>
      <c r="C49" s="308"/>
      <c r="D49" s="113">
        <v>2.7809243316719527</v>
      </c>
      <c r="E49" s="115">
        <v>491</v>
      </c>
      <c r="F49" s="114">
        <v>491</v>
      </c>
      <c r="G49" s="114">
        <v>639</v>
      </c>
      <c r="H49" s="114">
        <v>517</v>
      </c>
      <c r="I49" s="140">
        <v>494</v>
      </c>
      <c r="J49" s="115">
        <v>-3</v>
      </c>
      <c r="K49" s="116">
        <v>-0.60728744939271251</v>
      </c>
    </row>
    <row r="50" spans="1:11" ht="14.1" customHeight="1" x14ac:dyDescent="0.2">
      <c r="A50" s="306" t="s">
        <v>272</v>
      </c>
      <c r="B50" s="307" t="s">
        <v>273</v>
      </c>
      <c r="C50" s="308"/>
      <c r="D50" s="113">
        <v>0.32283642954236519</v>
      </c>
      <c r="E50" s="115">
        <v>57</v>
      </c>
      <c r="F50" s="114">
        <v>65</v>
      </c>
      <c r="G50" s="114">
        <v>79</v>
      </c>
      <c r="H50" s="114">
        <v>36</v>
      </c>
      <c r="I50" s="140">
        <v>53</v>
      </c>
      <c r="J50" s="115">
        <v>4</v>
      </c>
      <c r="K50" s="116">
        <v>7.5471698113207548</v>
      </c>
    </row>
    <row r="51" spans="1:11" ht="14.1" customHeight="1" x14ac:dyDescent="0.2">
      <c r="A51" s="306" t="s">
        <v>274</v>
      </c>
      <c r="B51" s="307" t="s">
        <v>275</v>
      </c>
      <c r="C51" s="308"/>
      <c r="D51" s="113">
        <v>2.0899410965111009</v>
      </c>
      <c r="E51" s="115">
        <v>369</v>
      </c>
      <c r="F51" s="114">
        <v>377</v>
      </c>
      <c r="G51" s="114">
        <v>466</v>
      </c>
      <c r="H51" s="114">
        <v>444</v>
      </c>
      <c r="I51" s="140">
        <v>387</v>
      </c>
      <c r="J51" s="115">
        <v>-18</v>
      </c>
      <c r="K51" s="116">
        <v>-4.6511627906976747</v>
      </c>
    </row>
    <row r="52" spans="1:11" ht="14.1" customHeight="1" x14ac:dyDescent="0.2">
      <c r="A52" s="306">
        <v>71</v>
      </c>
      <c r="B52" s="307" t="s">
        <v>276</v>
      </c>
      <c r="C52" s="308"/>
      <c r="D52" s="113">
        <v>8.8978251019483459</v>
      </c>
      <c r="E52" s="115">
        <v>1571</v>
      </c>
      <c r="F52" s="114">
        <v>1116</v>
      </c>
      <c r="G52" s="114">
        <v>1913</v>
      </c>
      <c r="H52" s="114">
        <v>1270</v>
      </c>
      <c r="I52" s="140">
        <v>1479</v>
      </c>
      <c r="J52" s="115">
        <v>92</v>
      </c>
      <c r="K52" s="116">
        <v>6.2204192021636242</v>
      </c>
    </row>
    <row r="53" spans="1:11" ht="14.1" customHeight="1" x14ac:dyDescent="0.2">
      <c r="A53" s="306" t="s">
        <v>277</v>
      </c>
      <c r="B53" s="307" t="s">
        <v>278</v>
      </c>
      <c r="C53" s="308"/>
      <c r="D53" s="113">
        <v>2.9565020389669234</v>
      </c>
      <c r="E53" s="115">
        <v>522</v>
      </c>
      <c r="F53" s="114">
        <v>370</v>
      </c>
      <c r="G53" s="114">
        <v>576</v>
      </c>
      <c r="H53" s="114">
        <v>410</v>
      </c>
      <c r="I53" s="140">
        <v>533</v>
      </c>
      <c r="J53" s="115">
        <v>-11</v>
      </c>
      <c r="K53" s="116">
        <v>-2.0637898686679175</v>
      </c>
    </row>
    <row r="54" spans="1:11" ht="14.1" customHeight="1" x14ac:dyDescent="0.2">
      <c r="A54" s="306" t="s">
        <v>279</v>
      </c>
      <c r="B54" s="307" t="s">
        <v>280</v>
      </c>
      <c r="C54" s="308"/>
      <c r="D54" s="113">
        <v>5.0067965564114179</v>
      </c>
      <c r="E54" s="115">
        <v>884</v>
      </c>
      <c r="F54" s="114">
        <v>612</v>
      </c>
      <c r="G54" s="114">
        <v>1134</v>
      </c>
      <c r="H54" s="114">
        <v>721</v>
      </c>
      <c r="I54" s="140">
        <v>799</v>
      </c>
      <c r="J54" s="115">
        <v>85</v>
      </c>
      <c r="K54" s="116">
        <v>10.638297872340425</v>
      </c>
    </row>
    <row r="55" spans="1:11" ht="14.1" customHeight="1" x14ac:dyDescent="0.2">
      <c r="A55" s="306">
        <v>72</v>
      </c>
      <c r="B55" s="307" t="s">
        <v>281</v>
      </c>
      <c r="C55" s="308"/>
      <c r="D55" s="113">
        <v>1.8917082011780697</v>
      </c>
      <c r="E55" s="115">
        <v>334</v>
      </c>
      <c r="F55" s="114">
        <v>230</v>
      </c>
      <c r="G55" s="114">
        <v>1271</v>
      </c>
      <c r="H55" s="114">
        <v>260</v>
      </c>
      <c r="I55" s="140">
        <v>402</v>
      </c>
      <c r="J55" s="115">
        <v>-68</v>
      </c>
      <c r="K55" s="116">
        <v>-16.915422885572138</v>
      </c>
    </row>
    <row r="56" spans="1:11" ht="14.1" customHeight="1" x14ac:dyDescent="0.2">
      <c r="A56" s="306" t="s">
        <v>282</v>
      </c>
      <c r="B56" s="307" t="s">
        <v>283</v>
      </c>
      <c r="C56" s="308"/>
      <c r="D56" s="113">
        <v>0.6626642501132759</v>
      </c>
      <c r="E56" s="115">
        <v>117</v>
      </c>
      <c r="F56" s="114">
        <v>63</v>
      </c>
      <c r="G56" s="114">
        <v>974</v>
      </c>
      <c r="H56" s="114">
        <v>76</v>
      </c>
      <c r="I56" s="140">
        <v>132</v>
      </c>
      <c r="J56" s="115">
        <v>-15</v>
      </c>
      <c r="K56" s="116">
        <v>-11.363636363636363</v>
      </c>
    </row>
    <row r="57" spans="1:11" ht="14.1" customHeight="1" x14ac:dyDescent="0.2">
      <c r="A57" s="306" t="s">
        <v>284</v>
      </c>
      <c r="B57" s="307" t="s">
        <v>285</v>
      </c>
      <c r="C57" s="308"/>
      <c r="D57" s="113">
        <v>0.87788853647485277</v>
      </c>
      <c r="E57" s="115">
        <v>155</v>
      </c>
      <c r="F57" s="114">
        <v>120</v>
      </c>
      <c r="G57" s="114">
        <v>198</v>
      </c>
      <c r="H57" s="114">
        <v>118</v>
      </c>
      <c r="I57" s="140">
        <v>165</v>
      </c>
      <c r="J57" s="115">
        <v>-10</v>
      </c>
      <c r="K57" s="116">
        <v>-6.0606060606060606</v>
      </c>
    </row>
    <row r="58" spans="1:11" ht="14.1" customHeight="1" x14ac:dyDescent="0.2">
      <c r="A58" s="306">
        <v>73</v>
      </c>
      <c r="B58" s="307" t="s">
        <v>286</v>
      </c>
      <c r="C58" s="308"/>
      <c r="D58" s="113">
        <v>1.8520616221114636</v>
      </c>
      <c r="E58" s="115">
        <v>327</v>
      </c>
      <c r="F58" s="114">
        <v>232</v>
      </c>
      <c r="G58" s="114">
        <v>413</v>
      </c>
      <c r="H58" s="114">
        <v>257</v>
      </c>
      <c r="I58" s="140">
        <v>294</v>
      </c>
      <c r="J58" s="115">
        <v>33</v>
      </c>
      <c r="K58" s="116">
        <v>11.224489795918368</v>
      </c>
    </row>
    <row r="59" spans="1:11" ht="14.1" customHeight="1" x14ac:dyDescent="0.2">
      <c r="A59" s="306" t="s">
        <v>287</v>
      </c>
      <c r="B59" s="307" t="s">
        <v>288</v>
      </c>
      <c r="C59" s="308"/>
      <c r="D59" s="113">
        <v>1.0478024467603082</v>
      </c>
      <c r="E59" s="115">
        <v>185</v>
      </c>
      <c r="F59" s="114">
        <v>148</v>
      </c>
      <c r="G59" s="114">
        <v>241</v>
      </c>
      <c r="H59" s="114">
        <v>165</v>
      </c>
      <c r="I59" s="140">
        <v>134</v>
      </c>
      <c r="J59" s="115">
        <v>51</v>
      </c>
      <c r="K59" s="116">
        <v>38.059701492537314</v>
      </c>
    </row>
    <row r="60" spans="1:11" ht="14.1" customHeight="1" x14ac:dyDescent="0.2">
      <c r="A60" s="306">
        <v>81</v>
      </c>
      <c r="B60" s="307" t="s">
        <v>289</v>
      </c>
      <c r="C60" s="308"/>
      <c r="D60" s="113">
        <v>8.8808337109198003</v>
      </c>
      <c r="E60" s="115">
        <v>1568</v>
      </c>
      <c r="F60" s="114">
        <v>1363</v>
      </c>
      <c r="G60" s="114">
        <v>1651</v>
      </c>
      <c r="H60" s="114">
        <v>1120</v>
      </c>
      <c r="I60" s="140">
        <v>1358</v>
      </c>
      <c r="J60" s="115">
        <v>210</v>
      </c>
      <c r="K60" s="116">
        <v>15.463917525773196</v>
      </c>
    </row>
    <row r="61" spans="1:11" ht="14.1" customHeight="1" x14ac:dyDescent="0.2">
      <c r="A61" s="306" t="s">
        <v>290</v>
      </c>
      <c r="B61" s="307" t="s">
        <v>291</v>
      </c>
      <c r="C61" s="308"/>
      <c r="D61" s="113">
        <v>2.3787947439963752</v>
      </c>
      <c r="E61" s="115">
        <v>420</v>
      </c>
      <c r="F61" s="114">
        <v>259</v>
      </c>
      <c r="G61" s="114">
        <v>568</v>
      </c>
      <c r="H61" s="114">
        <v>300</v>
      </c>
      <c r="I61" s="140">
        <v>403</v>
      </c>
      <c r="J61" s="115">
        <v>17</v>
      </c>
      <c r="K61" s="116">
        <v>4.2183622828784122</v>
      </c>
    </row>
    <row r="62" spans="1:11" ht="14.1" customHeight="1" x14ac:dyDescent="0.2">
      <c r="A62" s="306" t="s">
        <v>292</v>
      </c>
      <c r="B62" s="307" t="s">
        <v>293</v>
      </c>
      <c r="C62" s="308"/>
      <c r="D62" s="113">
        <v>3.6758042591753513</v>
      </c>
      <c r="E62" s="115">
        <v>649</v>
      </c>
      <c r="F62" s="114">
        <v>709</v>
      </c>
      <c r="G62" s="114">
        <v>742</v>
      </c>
      <c r="H62" s="114">
        <v>537</v>
      </c>
      <c r="I62" s="140">
        <v>524</v>
      </c>
      <c r="J62" s="115">
        <v>125</v>
      </c>
      <c r="K62" s="116">
        <v>23.854961832061068</v>
      </c>
    </row>
    <row r="63" spans="1:11" ht="14.1" customHeight="1" x14ac:dyDescent="0.2">
      <c r="A63" s="306"/>
      <c r="B63" s="307" t="s">
        <v>294</v>
      </c>
      <c r="C63" s="308"/>
      <c r="D63" s="113">
        <v>2.9281830539193474</v>
      </c>
      <c r="E63" s="115">
        <v>517</v>
      </c>
      <c r="F63" s="114">
        <v>652</v>
      </c>
      <c r="G63" s="114">
        <v>662</v>
      </c>
      <c r="H63" s="114">
        <v>444</v>
      </c>
      <c r="I63" s="140">
        <v>465</v>
      </c>
      <c r="J63" s="115">
        <v>52</v>
      </c>
      <c r="K63" s="116">
        <v>11.182795698924732</v>
      </c>
    </row>
    <row r="64" spans="1:11" ht="14.1" customHeight="1" x14ac:dyDescent="0.2">
      <c r="A64" s="306" t="s">
        <v>295</v>
      </c>
      <c r="B64" s="307" t="s">
        <v>296</v>
      </c>
      <c r="C64" s="308"/>
      <c r="D64" s="113">
        <v>1.1780697779791571</v>
      </c>
      <c r="E64" s="115">
        <v>208</v>
      </c>
      <c r="F64" s="114">
        <v>128</v>
      </c>
      <c r="G64" s="114">
        <v>161</v>
      </c>
      <c r="H64" s="114">
        <v>117</v>
      </c>
      <c r="I64" s="140">
        <v>189</v>
      </c>
      <c r="J64" s="115">
        <v>19</v>
      </c>
      <c r="K64" s="116">
        <v>10.052910052910052</v>
      </c>
    </row>
    <row r="65" spans="1:11" ht="14.1" customHeight="1" x14ac:dyDescent="0.2">
      <c r="A65" s="306" t="s">
        <v>297</v>
      </c>
      <c r="B65" s="307" t="s">
        <v>298</v>
      </c>
      <c r="C65" s="308"/>
      <c r="D65" s="113">
        <v>0.76461259628454914</v>
      </c>
      <c r="E65" s="115">
        <v>135</v>
      </c>
      <c r="F65" s="114">
        <v>170</v>
      </c>
      <c r="G65" s="114">
        <v>67</v>
      </c>
      <c r="H65" s="114">
        <v>72</v>
      </c>
      <c r="I65" s="140">
        <v>131</v>
      </c>
      <c r="J65" s="115">
        <v>4</v>
      </c>
      <c r="K65" s="116">
        <v>3.053435114503817</v>
      </c>
    </row>
    <row r="66" spans="1:11" ht="14.1" customHeight="1" x14ac:dyDescent="0.2">
      <c r="A66" s="306">
        <v>82</v>
      </c>
      <c r="B66" s="307" t="s">
        <v>299</v>
      </c>
      <c r="C66" s="308"/>
      <c r="D66" s="113">
        <v>3.9476665156320796</v>
      </c>
      <c r="E66" s="115">
        <v>697</v>
      </c>
      <c r="F66" s="114">
        <v>709</v>
      </c>
      <c r="G66" s="114">
        <v>862</v>
      </c>
      <c r="H66" s="114">
        <v>547</v>
      </c>
      <c r="I66" s="140">
        <v>594</v>
      </c>
      <c r="J66" s="115">
        <v>103</v>
      </c>
      <c r="K66" s="116">
        <v>17.340067340067339</v>
      </c>
    </row>
    <row r="67" spans="1:11" ht="14.1" customHeight="1" x14ac:dyDescent="0.2">
      <c r="A67" s="306" t="s">
        <v>300</v>
      </c>
      <c r="B67" s="307" t="s">
        <v>301</v>
      </c>
      <c r="C67" s="308"/>
      <c r="D67" s="113">
        <v>2.7016311735387402</v>
      </c>
      <c r="E67" s="115">
        <v>477</v>
      </c>
      <c r="F67" s="114">
        <v>550</v>
      </c>
      <c r="G67" s="114">
        <v>568</v>
      </c>
      <c r="H67" s="114">
        <v>399</v>
      </c>
      <c r="I67" s="140">
        <v>403</v>
      </c>
      <c r="J67" s="115">
        <v>74</v>
      </c>
      <c r="K67" s="116">
        <v>18.362282878411911</v>
      </c>
    </row>
    <row r="68" spans="1:11" ht="14.1" customHeight="1" x14ac:dyDescent="0.2">
      <c r="A68" s="306" t="s">
        <v>302</v>
      </c>
      <c r="B68" s="307" t="s">
        <v>303</v>
      </c>
      <c r="C68" s="308"/>
      <c r="D68" s="113">
        <v>0.74762120525600362</v>
      </c>
      <c r="E68" s="115">
        <v>132</v>
      </c>
      <c r="F68" s="114">
        <v>112</v>
      </c>
      <c r="G68" s="114">
        <v>167</v>
      </c>
      <c r="H68" s="114">
        <v>93</v>
      </c>
      <c r="I68" s="140">
        <v>110</v>
      </c>
      <c r="J68" s="115">
        <v>22</v>
      </c>
      <c r="K68" s="116">
        <v>20</v>
      </c>
    </row>
    <row r="69" spans="1:11" ht="14.1" customHeight="1" x14ac:dyDescent="0.2">
      <c r="A69" s="306">
        <v>83</v>
      </c>
      <c r="B69" s="307" t="s">
        <v>304</v>
      </c>
      <c r="C69" s="308"/>
      <c r="D69" s="113">
        <v>4.5140462165835977</v>
      </c>
      <c r="E69" s="115">
        <v>797</v>
      </c>
      <c r="F69" s="114">
        <v>981</v>
      </c>
      <c r="G69" s="114">
        <v>1702</v>
      </c>
      <c r="H69" s="114">
        <v>612</v>
      </c>
      <c r="I69" s="140">
        <v>722</v>
      </c>
      <c r="J69" s="115">
        <v>75</v>
      </c>
      <c r="K69" s="116">
        <v>10.387811634349031</v>
      </c>
    </row>
    <row r="70" spans="1:11" ht="14.1" customHeight="1" x14ac:dyDescent="0.2">
      <c r="A70" s="306" t="s">
        <v>305</v>
      </c>
      <c r="B70" s="307" t="s">
        <v>306</v>
      </c>
      <c r="C70" s="308"/>
      <c r="D70" s="113">
        <v>3.5512007249660171</v>
      </c>
      <c r="E70" s="115">
        <v>627</v>
      </c>
      <c r="F70" s="114">
        <v>849</v>
      </c>
      <c r="G70" s="114">
        <v>1487</v>
      </c>
      <c r="H70" s="114">
        <v>481</v>
      </c>
      <c r="I70" s="140">
        <v>603</v>
      </c>
      <c r="J70" s="115">
        <v>24</v>
      </c>
      <c r="K70" s="116">
        <v>3.9800995024875623</v>
      </c>
    </row>
    <row r="71" spans="1:11" ht="14.1" customHeight="1" x14ac:dyDescent="0.2">
      <c r="A71" s="306"/>
      <c r="B71" s="307" t="s">
        <v>307</v>
      </c>
      <c r="C71" s="308"/>
      <c r="D71" s="113">
        <v>1.517897598550068</v>
      </c>
      <c r="E71" s="115">
        <v>268</v>
      </c>
      <c r="F71" s="114">
        <v>531</v>
      </c>
      <c r="G71" s="114">
        <v>909</v>
      </c>
      <c r="H71" s="114">
        <v>206</v>
      </c>
      <c r="I71" s="140">
        <v>277</v>
      </c>
      <c r="J71" s="115">
        <v>-9</v>
      </c>
      <c r="K71" s="116">
        <v>-3.2490974729241877</v>
      </c>
    </row>
    <row r="72" spans="1:11" ht="14.1" customHeight="1" x14ac:dyDescent="0.2">
      <c r="A72" s="306">
        <v>84</v>
      </c>
      <c r="B72" s="307" t="s">
        <v>308</v>
      </c>
      <c r="C72" s="308"/>
      <c r="D72" s="113">
        <v>2.7582691436338922</v>
      </c>
      <c r="E72" s="115">
        <v>487</v>
      </c>
      <c r="F72" s="114">
        <v>569</v>
      </c>
      <c r="G72" s="114">
        <v>538</v>
      </c>
      <c r="H72" s="114">
        <v>503</v>
      </c>
      <c r="I72" s="140">
        <v>434</v>
      </c>
      <c r="J72" s="115">
        <v>53</v>
      </c>
      <c r="K72" s="116">
        <v>12.211981566820276</v>
      </c>
    </row>
    <row r="73" spans="1:11" ht="14.1" customHeight="1" x14ac:dyDescent="0.2">
      <c r="A73" s="306" t="s">
        <v>309</v>
      </c>
      <c r="B73" s="307" t="s">
        <v>310</v>
      </c>
      <c r="C73" s="308"/>
      <c r="D73" s="113">
        <v>1.1044404168554598</v>
      </c>
      <c r="E73" s="115">
        <v>195</v>
      </c>
      <c r="F73" s="114">
        <v>166</v>
      </c>
      <c r="G73" s="114">
        <v>210</v>
      </c>
      <c r="H73" s="114">
        <v>161</v>
      </c>
      <c r="I73" s="140">
        <v>213</v>
      </c>
      <c r="J73" s="115">
        <v>-18</v>
      </c>
      <c r="K73" s="116">
        <v>-8.4507042253521121</v>
      </c>
    </row>
    <row r="74" spans="1:11" ht="14.1" customHeight="1" x14ac:dyDescent="0.2">
      <c r="A74" s="306" t="s">
        <v>311</v>
      </c>
      <c r="B74" s="307" t="s">
        <v>312</v>
      </c>
      <c r="C74" s="308"/>
      <c r="D74" s="113">
        <v>0.1869053013140009</v>
      </c>
      <c r="E74" s="115">
        <v>33</v>
      </c>
      <c r="F74" s="114">
        <v>24</v>
      </c>
      <c r="G74" s="114">
        <v>58</v>
      </c>
      <c r="H74" s="114">
        <v>31</v>
      </c>
      <c r="I74" s="140">
        <v>20</v>
      </c>
      <c r="J74" s="115">
        <v>13</v>
      </c>
      <c r="K74" s="116">
        <v>65</v>
      </c>
    </row>
    <row r="75" spans="1:11" ht="14.1" customHeight="1" x14ac:dyDescent="0.2">
      <c r="A75" s="306" t="s">
        <v>313</v>
      </c>
      <c r="B75" s="307" t="s">
        <v>314</v>
      </c>
      <c r="C75" s="308"/>
      <c r="D75" s="113">
        <v>0.8835523334843679</v>
      </c>
      <c r="E75" s="115">
        <v>156</v>
      </c>
      <c r="F75" s="114">
        <v>318</v>
      </c>
      <c r="G75" s="114">
        <v>150</v>
      </c>
      <c r="H75" s="114">
        <v>237</v>
      </c>
      <c r="I75" s="140">
        <v>130</v>
      </c>
      <c r="J75" s="115">
        <v>26</v>
      </c>
      <c r="K75" s="116">
        <v>20</v>
      </c>
    </row>
    <row r="76" spans="1:11" ht="14.1" customHeight="1" x14ac:dyDescent="0.2">
      <c r="A76" s="306">
        <v>91</v>
      </c>
      <c r="B76" s="307" t="s">
        <v>315</v>
      </c>
      <c r="C76" s="308"/>
      <c r="D76" s="113">
        <v>0.28318985047575895</v>
      </c>
      <c r="E76" s="115">
        <v>50</v>
      </c>
      <c r="F76" s="114">
        <v>38</v>
      </c>
      <c r="G76" s="114">
        <v>50</v>
      </c>
      <c r="H76" s="114">
        <v>33</v>
      </c>
      <c r="I76" s="140">
        <v>35</v>
      </c>
      <c r="J76" s="115">
        <v>15</v>
      </c>
      <c r="K76" s="116">
        <v>42.857142857142854</v>
      </c>
    </row>
    <row r="77" spans="1:11" ht="14.1" customHeight="1" x14ac:dyDescent="0.2">
      <c r="A77" s="306">
        <v>92</v>
      </c>
      <c r="B77" s="307" t="s">
        <v>316</v>
      </c>
      <c r="C77" s="308"/>
      <c r="D77" s="113">
        <v>2.6506570004531036</v>
      </c>
      <c r="E77" s="115">
        <v>468</v>
      </c>
      <c r="F77" s="114">
        <v>458</v>
      </c>
      <c r="G77" s="114">
        <v>458</v>
      </c>
      <c r="H77" s="114">
        <v>358</v>
      </c>
      <c r="I77" s="140">
        <v>421</v>
      </c>
      <c r="J77" s="115">
        <v>47</v>
      </c>
      <c r="K77" s="116">
        <v>11.163895486935868</v>
      </c>
    </row>
    <row r="78" spans="1:11" ht="14.1" customHeight="1" x14ac:dyDescent="0.2">
      <c r="A78" s="306">
        <v>93</v>
      </c>
      <c r="B78" s="307" t="s">
        <v>317</v>
      </c>
      <c r="C78" s="308"/>
      <c r="D78" s="113">
        <v>0.11327594019030358</v>
      </c>
      <c r="E78" s="115">
        <v>20</v>
      </c>
      <c r="F78" s="114">
        <v>17</v>
      </c>
      <c r="G78" s="114">
        <v>36</v>
      </c>
      <c r="H78" s="114">
        <v>15</v>
      </c>
      <c r="I78" s="140">
        <v>16</v>
      </c>
      <c r="J78" s="115">
        <v>4</v>
      </c>
      <c r="K78" s="116">
        <v>25</v>
      </c>
    </row>
    <row r="79" spans="1:11" ht="14.1" customHeight="1" x14ac:dyDescent="0.2">
      <c r="A79" s="306">
        <v>94</v>
      </c>
      <c r="B79" s="307" t="s">
        <v>318</v>
      </c>
      <c r="C79" s="308"/>
      <c r="D79" s="113">
        <v>0.55505210693248752</v>
      </c>
      <c r="E79" s="115">
        <v>98</v>
      </c>
      <c r="F79" s="114">
        <v>117</v>
      </c>
      <c r="G79" s="114">
        <v>141</v>
      </c>
      <c r="H79" s="114">
        <v>122</v>
      </c>
      <c r="I79" s="140">
        <v>108</v>
      </c>
      <c r="J79" s="115">
        <v>-10</v>
      </c>
      <c r="K79" s="116">
        <v>-9.2592592592592595</v>
      </c>
    </row>
    <row r="80" spans="1:11" ht="14.1" customHeight="1" x14ac:dyDescent="0.2">
      <c r="A80" s="306" t="s">
        <v>319</v>
      </c>
      <c r="B80" s="307" t="s">
        <v>320</v>
      </c>
      <c r="C80" s="308"/>
      <c r="D80" s="113">
        <v>2.2655188038060717E-2</v>
      </c>
      <c r="E80" s="115">
        <v>4</v>
      </c>
      <c r="F80" s="114" t="s">
        <v>514</v>
      </c>
      <c r="G80" s="114">
        <v>4</v>
      </c>
      <c r="H80" s="114">
        <v>0</v>
      </c>
      <c r="I80" s="140" t="s">
        <v>514</v>
      </c>
      <c r="J80" s="115" t="s">
        <v>514</v>
      </c>
      <c r="K80" s="116" t="s">
        <v>514</v>
      </c>
    </row>
    <row r="81" spans="1:11" ht="14.1" customHeight="1" x14ac:dyDescent="0.2">
      <c r="A81" s="310" t="s">
        <v>321</v>
      </c>
      <c r="B81" s="311" t="s">
        <v>334</v>
      </c>
      <c r="C81" s="312"/>
      <c r="D81" s="125">
        <v>0.15292251925690983</v>
      </c>
      <c r="E81" s="143">
        <v>27</v>
      </c>
      <c r="F81" s="144">
        <v>46</v>
      </c>
      <c r="G81" s="144">
        <v>83</v>
      </c>
      <c r="H81" s="144">
        <v>25</v>
      </c>
      <c r="I81" s="145">
        <v>31</v>
      </c>
      <c r="J81" s="143">
        <v>-4</v>
      </c>
      <c r="K81" s="146">
        <v>-12.903225806451612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18639</v>
      </c>
      <c r="E11" s="114">
        <v>15716</v>
      </c>
      <c r="F11" s="114">
        <v>20696</v>
      </c>
      <c r="G11" s="114">
        <v>16083</v>
      </c>
      <c r="H11" s="140">
        <v>17238</v>
      </c>
      <c r="I11" s="115">
        <v>1401</v>
      </c>
      <c r="J11" s="116">
        <v>8.127392969021928</v>
      </c>
    </row>
    <row r="12" spans="1:15" s="110" customFormat="1" ht="24.95" customHeight="1" x14ac:dyDescent="0.2">
      <c r="A12" s="193" t="s">
        <v>132</v>
      </c>
      <c r="B12" s="194" t="s">
        <v>133</v>
      </c>
      <c r="C12" s="113">
        <v>8.0476420408820221E-2</v>
      </c>
      <c r="D12" s="115">
        <v>15</v>
      </c>
      <c r="E12" s="114">
        <v>23</v>
      </c>
      <c r="F12" s="114">
        <v>19</v>
      </c>
      <c r="G12" s="114">
        <v>17</v>
      </c>
      <c r="H12" s="140">
        <v>21</v>
      </c>
      <c r="I12" s="115">
        <v>-6</v>
      </c>
      <c r="J12" s="116">
        <v>-28.571428571428573</v>
      </c>
    </row>
    <row r="13" spans="1:15" s="110" customFormat="1" ht="24.95" customHeight="1" x14ac:dyDescent="0.2">
      <c r="A13" s="193" t="s">
        <v>134</v>
      </c>
      <c r="B13" s="199" t="s">
        <v>214</v>
      </c>
      <c r="C13" s="113">
        <v>0.82622458286388756</v>
      </c>
      <c r="D13" s="115">
        <v>154</v>
      </c>
      <c r="E13" s="114">
        <v>81</v>
      </c>
      <c r="F13" s="114">
        <v>152</v>
      </c>
      <c r="G13" s="114">
        <v>122</v>
      </c>
      <c r="H13" s="140">
        <v>118</v>
      </c>
      <c r="I13" s="115">
        <v>36</v>
      </c>
      <c r="J13" s="116">
        <v>30.508474576271187</v>
      </c>
    </row>
    <row r="14" spans="1:15" s="287" customFormat="1" ht="24.95" customHeight="1" x14ac:dyDescent="0.2">
      <c r="A14" s="193" t="s">
        <v>215</v>
      </c>
      <c r="B14" s="199" t="s">
        <v>137</v>
      </c>
      <c r="C14" s="113">
        <v>16.299157680133053</v>
      </c>
      <c r="D14" s="115">
        <v>3038</v>
      </c>
      <c r="E14" s="114">
        <v>2191</v>
      </c>
      <c r="F14" s="114">
        <v>2861</v>
      </c>
      <c r="G14" s="114">
        <v>2482</v>
      </c>
      <c r="H14" s="140">
        <v>2662</v>
      </c>
      <c r="I14" s="115">
        <v>376</v>
      </c>
      <c r="J14" s="116">
        <v>14.124718256949661</v>
      </c>
      <c r="K14" s="110"/>
      <c r="L14" s="110"/>
      <c r="M14" s="110"/>
      <c r="N14" s="110"/>
      <c r="O14" s="110"/>
    </row>
    <row r="15" spans="1:15" s="110" customFormat="1" ht="24.95" customHeight="1" x14ac:dyDescent="0.2">
      <c r="A15" s="193" t="s">
        <v>216</v>
      </c>
      <c r="B15" s="199" t="s">
        <v>217</v>
      </c>
      <c r="C15" s="113">
        <v>2.1192124040989322</v>
      </c>
      <c r="D15" s="115">
        <v>395</v>
      </c>
      <c r="E15" s="114">
        <v>318</v>
      </c>
      <c r="F15" s="114">
        <v>468</v>
      </c>
      <c r="G15" s="114">
        <v>388</v>
      </c>
      <c r="H15" s="140">
        <v>319</v>
      </c>
      <c r="I15" s="115">
        <v>76</v>
      </c>
      <c r="J15" s="116">
        <v>23.824451410658309</v>
      </c>
    </row>
    <row r="16" spans="1:15" s="287" customFormat="1" ht="24.95" customHeight="1" x14ac:dyDescent="0.2">
      <c r="A16" s="193" t="s">
        <v>218</v>
      </c>
      <c r="B16" s="199" t="s">
        <v>141</v>
      </c>
      <c r="C16" s="113">
        <v>12.7420998980632</v>
      </c>
      <c r="D16" s="115">
        <v>2375</v>
      </c>
      <c r="E16" s="114">
        <v>1647</v>
      </c>
      <c r="F16" s="114">
        <v>2070</v>
      </c>
      <c r="G16" s="114">
        <v>1848</v>
      </c>
      <c r="H16" s="140">
        <v>1978</v>
      </c>
      <c r="I16" s="115">
        <v>397</v>
      </c>
      <c r="J16" s="116">
        <v>20.070778564206268</v>
      </c>
      <c r="K16" s="110"/>
      <c r="L16" s="110"/>
      <c r="M16" s="110"/>
      <c r="N16" s="110"/>
      <c r="O16" s="110"/>
    </row>
    <row r="17" spans="1:15" s="110" customFormat="1" ht="24.95" customHeight="1" x14ac:dyDescent="0.2">
      <c r="A17" s="193" t="s">
        <v>142</v>
      </c>
      <c r="B17" s="199" t="s">
        <v>220</v>
      </c>
      <c r="C17" s="113">
        <v>1.4378453779709213</v>
      </c>
      <c r="D17" s="115">
        <v>268</v>
      </c>
      <c r="E17" s="114">
        <v>226</v>
      </c>
      <c r="F17" s="114">
        <v>323</v>
      </c>
      <c r="G17" s="114">
        <v>246</v>
      </c>
      <c r="H17" s="140">
        <v>365</v>
      </c>
      <c r="I17" s="115">
        <v>-97</v>
      </c>
      <c r="J17" s="116">
        <v>-26.575342465753426</v>
      </c>
    </row>
    <row r="18" spans="1:15" s="287" customFormat="1" ht="24.95" customHeight="1" x14ac:dyDescent="0.2">
      <c r="A18" s="201" t="s">
        <v>144</v>
      </c>
      <c r="B18" s="202" t="s">
        <v>145</v>
      </c>
      <c r="C18" s="113">
        <v>4.8715059820805839</v>
      </c>
      <c r="D18" s="115">
        <v>908</v>
      </c>
      <c r="E18" s="114">
        <v>696</v>
      </c>
      <c r="F18" s="114">
        <v>950</v>
      </c>
      <c r="G18" s="114">
        <v>811</v>
      </c>
      <c r="H18" s="140">
        <v>873</v>
      </c>
      <c r="I18" s="115">
        <v>35</v>
      </c>
      <c r="J18" s="116">
        <v>4.0091638029782359</v>
      </c>
      <c r="K18" s="110"/>
      <c r="L18" s="110"/>
      <c r="M18" s="110"/>
      <c r="N18" s="110"/>
      <c r="O18" s="110"/>
    </row>
    <row r="19" spans="1:15" s="110" customFormat="1" ht="24.95" customHeight="1" x14ac:dyDescent="0.2">
      <c r="A19" s="193" t="s">
        <v>146</v>
      </c>
      <c r="B19" s="199" t="s">
        <v>147</v>
      </c>
      <c r="C19" s="113">
        <v>16.256236922581685</v>
      </c>
      <c r="D19" s="115">
        <v>3030</v>
      </c>
      <c r="E19" s="114">
        <v>2089</v>
      </c>
      <c r="F19" s="114">
        <v>2397</v>
      </c>
      <c r="G19" s="114">
        <v>1856</v>
      </c>
      <c r="H19" s="140">
        <v>2173</v>
      </c>
      <c r="I19" s="115">
        <v>857</v>
      </c>
      <c r="J19" s="116">
        <v>39.438564196962723</v>
      </c>
    </row>
    <row r="20" spans="1:15" s="287" customFormat="1" ht="24.95" customHeight="1" x14ac:dyDescent="0.2">
      <c r="A20" s="193" t="s">
        <v>148</v>
      </c>
      <c r="B20" s="199" t="s">
        <v>149</v>
      </c>
      <c r="C20" s="113">
        <v>5.0109984441225386</v>
      </c>
      <c r="D20" s="115">
        <v>934</v>
      </c>
      <c r="E20" s="114">
        <v>803</v>
      </c>
      <c r="F20" s="114">
        <v>1044</v>
      </c>
      <c r="G20" s="114">
        <v>1148</v>
      </c>
      <c r="H20" s="140">
        <v>928</v>
      </c>
      <c r="I20" s="115">
        <v>6</v>
      </c>
      <c r="J20" s="116">
        <v>0.64655172413793105</v>
      </c>
      <c r="K20" s="110"/>
      <c r="L20" s="110"/>
      <c r="M20" s="110"/>
      <c r="N20" s="110"/>
      <c r="O20" s="110"/>
    </row>
    <row r="21" spans="1:15" s="110" customFormat="1" ht="24.95" customHeight="1" x14ac:dyDescent="0.2">
      <c r="A21" s="201" t="s">
        <v>150</v>
      </c>
      <c r="B21" s="202" t="s">
        <v>151</v>
      </c>
      <c r="C21" s="113">
        <v>4.4101078384033476</v>
      </c>
      <c r="D21" s="115">
        <v>822</v>
      </c>
      <c r="E21" s="114">
        <v>833</v>
      </c>
      <c r="F21" s="114">
        <v>852</v>
      </c>
      <c r="G21" s="114">
        <v>681</v>
      </c>
      <c r="H21" s="140">
        <v>725</v>
      </c>
      <c r="I21" s="115">
        <v>97</v>
      </c>
      <c r="J21" s="116">
        <v>13.379310344827585</v>
      </c>
    </row>
    <row r="22" spans="1:15" s="110" customFormat="1" ht="24.95" customHeight="1" x14ac:dyDescent="0.2">
      <c r="A22" s="201" t="s">
        <v>152</v>
      </c>
      <c r="B22" s="199" t="s">
        <v>153</v>
      </c>
      <c r="C22" s="113">
        <v>2.1674982563442247</v>
      </c>
      <c r="D22" s="115">
        <v>404</v>
      </c>
      <c r="E22" s="114">
        <v>402</v>
      </c>
      <c r="F22" s="114">
        <v>334</v>
      </c>
      <c r="G22" s="114">
        <v>283</v>
      </c>
      <c r="H22" s="140">
        <v>332</v>
      </c>
      <c r="I22" s="115">
        <v>72</v>
      </c>
      <c r="J22" s="116">
        <v>21.686746987951807</v>
      </c>
    </row>
    <row r="23" spans="1:15" s="110" customFormat="1" ht="24.95" customHeight="1" x14ac:dyDescent="0.2">
      <c r="A23" s="193" t="s">
        <v>154</v>
      </c>
      <c r="B23" s="199" t="s">
        <v>155</v>
      </c>
      <c r="C23" s="113">
        <v>1.7275604914426739</v>
      </c>
      <c r="D23" s="115">
        <v>322</v>
      </c>
      <c r="E23" s="114">
        <v>207</v>
      </c>
      <c r="F23" s="114">
        <v>1702</v>
      </c>
      <c r="G23" s="114">
        <v>232</v>
      </c>
      <c r="H23" s="140">
        <v>315</v>
      </c>
      <c r="I23" s="115">
        <v>7</v>
      </c>
      <c r="J23" s="116">
        <v>2.2222222222222223</v>
      </c>
    </row>
    <row r="24" spans="1:15" s="110" customFormat="1" ht="24.95" customHeight="1" x14ac:dyDescent="0.2">
      <c r="A24" s="193" t="s">
        <v>156</v>
      </c>
      <c r="B24" s="199" t="s">
        <v>221</v>
      </c>
      <c r="C24" s="113">
        <v>5.3168088416760559</v>
      </c>
      <c r="D24" s="115">
        <v>991</v>
      </c>
      <c r="E24" s="114">
        <v>697</v>
      </c>
      <c r="F24" s="114">
        <v>833</v>
      </c>
      <c r="G24" s="114">
        <v>782</v>
      </c>
      <c r="H24" s="140">
        <v>983</v>
      </c>
      <c r="I24" s="115">
        <v>8</v>
      </c>
      <c r="J24" s="116">
        <v>0.81383519837232965</v>
      </c>
    </row>
    <row r="25" spans="1:15" s="110" customFormat="1" ht="24.95" customHeight="1" x14ac:dyDescent="0.2">
      <c r="A25" s="193" t="s">
        <v>222</v>
      </c>
      <c r="B25" s="204" t="s">
        <v>159</v>
      </c>
      <c r="C25" s="113">
        <v>6.0786522882128873</v>
      </c>
      <c r="D25" s="115">
        <v>1133</v>
      </c>
      <c r="E25" s="114">
        <v>1175</v>
      </c>
      <c r="F25" s="114">
        <v>1293</v>
      </c>
      <c r="G25" s="114">
        <v>1117</v>
      </c>
      <c r="H25" s="140">
        <v>1264</v>
      </c>
      <c r="I25" s="115">
        <v>-131</v>
      </c>
      <c r="J25" s="116">
        <v>-10.363924050632912</v>
      </c>
    </row>
    <row r="26" spans="1:15" s="110" customFormat="1" ht="24.95" customHeight="1" x14ac:dyDescent="0.2">
      <c r="A26" s="201">
        <v>782.78300000000002</v>
      </c>
      <c r="B26" s="203" t="s">
        <v>160</v>
      </c>
      <c r="C26" s="113">
        <v>14.024357529910404</v>
      </c>
      <c r="D26" s="115">
        <v>2614</v>
      </c>
      <c r="E26" s="114">
        <v>2710</v>
      </c>
      <c r="F26" s="114">
        <v>3236</v>
      </c>
      <c r="G26" s="114">
        <v>2812</v>
      </c>
      <c r="H26" s="140">
        <v>2863</v>
      </c>
      <c r="I26" s="115">
        <v>-249</v>
      </c>
      <c r="J26" s="116">
        <v>-8.6971707998602863</v>
      </c>
    </row>
    <row r="27" spans="1:15" s="110" customFormat="1" ht="24.95" customHeight="1" x14ac:dyDescent="0.2">
      <c r="A27" s="193" t="s">
        <v>161</v>
      </c>
      <c r="B27" s="199" t="s">
        <v>162</v>
      </c>
      <c r="C27" s="113">
        <v>1.883148237566393</v>
      </c>
      <c r="D27" s="115">
        <v>351</v>
      </c>
      <c r="E27" s="114">
        <v>271</v>
      </c>
      <c r="F27" s="114">
        <v>472</v>
      </c>
      <c r="G27" s="114">
        <v>319</v>
      </c>
      <c r="H27" s="140">
        <v>345</v>
      </c>
      <c r="I27" s="115">
        <v>6</v>
      </c>
      <c r="J27" s="116">
        <v>1.7391304347826086</v>
      </c>
    </row>
    <row r="28" spans="1:15" s="110" customFormat="1" ht="24.95" customHeight="1" x14ac:dyDescent="0.2">
      <c r="A28" s="193" t="s">
        <v>163</v>
      </c>
      <c r="B28" s="199" t="s">
        <v>164</v>
      </c>
      <c r="C28" s="113">
        <v>4.2115993347282581</v>
      </c>
      <c r="D28" s="115">
        <v>785</v>
      </c>
      <c r="E28" s="114">
        <v>845</v>
      </c>
      <c r="F28" s="114">
        <v>963</v>
      </c>
      <c r="G28" s="114">
        <v>644</v>
      </c>
      <c r="H28" s="140">
        <v>616</v>
      </c>
      <c r="I28" s="115">
        <v>169</v>
      </c>
      <c r="J28" s="116">
        <v>27.435064935064936</v>
      </c>
    </row>
    <row r="29" spans="1:15" s="110" customFormat="1" ht="24.95" customHeight="1" x14ac:dyDescent="0.2">
      <c r="A29" s="193">
        <v>86</v>
      </c>
      <c r="B29" s="199" t="s">
        <v>165</v>
      </c>
      <c r="C29" s="113">
        <v>5.9713503943344604</v>
      </c>
      <c r="D29" s="115">
        <v>1113</v>
      </c>
      <c r="E29" s="114">
        <v>913</v>
      </c>
      <c r="F29" s="114">
        <v>1220</v>
      </c>
      <c r="G29" s="114">
        <v>1068</v>
      </c>
      <c r="H29" s="140">
        <v>1090</v>
      </c>
      <c r="I29" s="115">
        <v>23</v>
      </c>
      <c r="J29" s="116">
        <v>2.1100917431192658</v>
      </c>
    </row>
    <row r="30" spans="1:15" s="110" customFormat="1" ht="24.95" customHeight="1" x14ac:dyDescent="0.2">
      <c r="A30" s="193">
        <v>87.88</v>
      </c>
      <c r="B30" s="204" t="s">
        <v>166</v>
      </c>
      <c r="C30" s="113">
        <v>7.6130693706743928</v>
      </c>
      <c r="D30" s="115">
        <v>1419</v>
      </c>
      <c r="E30" s="114">
        <v>1233</v>
      </c>
      <c r="F30" s="114">
        <v>1692</v>
      </c>
      <c r="G30" s="114">
        <v>1179</v>
      </c>
      <c r="H30" s="140">
        <v>1368</v>
      </c>
      <c r="I30" s="115">
        <v>51</v>
      </c>
      <c r="J30" s="116">
        <v>3.7280701754385963</v>
      </c>
    </row>
    <row r="31" spans="1:15" s="110" customFormat="1" ht="24.95" customHeight="1" x14ac:dyDescent="0.2">
      <c r="A31" s="193" t="s">
        <v>167</v>
      </c>
      <c r="B31" s="199" t="s">
        <v>168</v>
      </c>
      <c r="C31" s="113">
        <v>3.2512473845163368</v>
      </c>
      <c r="D31" s="115">
        <v>606</v>
      </c>
      <c r="E31" s="114">
        <v>547</v>
      </c>
      <c r="F31" s="114">
        <v>676</v>
      </c>
      <c r="G31" s="114">
        <v>530</v>
      </c>
      <c r="H31" s="140">
        <v>562</v>
      </c>
      <c r="I31" s="115">
        <v>44</v>
      </c>
      <c r="J31" s="116">
        <v>7.8291814946619214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8.0476420408820221E-2</v>
      </c>
      <c r="D34" s="115">
        <v>15</v>
      </c>
      <c r="E34" s="114">
        <v>23</v>
      </c>
      <c r="F34" s="114">
        <v>19</v>
      </c>
      <c r="G34" s="114">
        <v>17</v>
      </c>
      <c r="H34" s="140">
        <v>21</v>
      </c>
      <c r="I34" s="115">
        <v>-6</v>
      </c>
      <c r="J34" s="116">
        <v>-28.571428571428573</v>
      </c>
    </row>
    <row r="35" spans="1:10" s="110" customFormat="1" ht="24.95" customHeight="1" x14ac:dyDescent="0.2">
      <c r="A35" s="292" t="s">
        <v>171</v>
      </c>
      <c r="B35" s="293" t="s">
        <v>172</v>
      </c>
      <c r="C35" s="113">
        <v>21.996888245077525</v>
      </c>
      <c r="D35" s="115">
        <v>4100</v>
      </c>
      <c r="E35" s="114">
        <v>2968</v>
      </c>
      <c r="F35" s="114">
        <v>3963</v>
      </c>
      <c r="G35" s="114">
        <v>3415</v>
      </c>
      <c r="H35" s="140">
        <v>3653</v>
      </c>
      <c r="I35" s="115">
        <v>447</v>
      </c>
      <c r="J35" s="116">
        <v>12.236517930468109</v>
      </c>
    </row>
    <row r="36" spans="1:10" s="110" customFormat="1" ht="24.95" customHeight="1" x14ac:dyDescent="0.2">
      <c r="A36" s="294" t="s">
        <v>173</v>
      </c>
      <c r="B36" s="295" t="s">
        <v>174</v>
      </c>
      <c r="C36" s="125">
        <v>77.922635334513657</v>
      </c>
      <c r="D36" s="143">
        <v>14524</v>
      </c>
      <c r="E36" s="144">
        <v>12725</v>
      </c>
      <c r="F36" s="144">
        <v>16714</v>
      </c>
      <c r="G36" s="144">
        <v>12651</v>
      </c>
      <c r="H36" s="145">
        <v>13564</v>
      </c>
      <c r="I36" s="143">
        <v>960</v>
      </c>
      <c r="J36" s="146">
        <v>7.0775582424063694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18639</v>
      </c>
      <c r="F11" s="264">
        <v>15716</v>
      </c>
      <c r="G11" s="264">
        <v>20696</v>
      </c>
      <c r="H11" s="264">
        <v>16083</v>
      </c>
      <c r="I11" s="265">
        <v>17238</v>
      </c>
      <c r="J11" s="263">
        <v>1401</v>
      </c>
      <c r="K11" s="266">
        <v>8.127392969021928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28.156016953699233</v>
      </c>
      <c r="E13" s="115">
        <v>5248</v>
      </c>
      <c r="F13" s="114">
        <v>5264</v>
      </c>
      <c r="G13" s="114">
        <v>6481</v>
      </c>
      <c r="H13" s="114">
        <v>5093</v>
      </c>
      <c r="I13" s="140">
        <v>5363</v>
      </c>
      <c r="J13" s="115">
        <v>-115</v>
      </c>
      <c r="K13" s="116">
        <v>-2.1443222077195601</v>
      </c>
    </row>
    <row r="14" spans="1:17" ht="15.95" customHeight="1" x14ac:dyDescent="0.2">
      <c r="A14" s="306" t="s">
        <v>230</v>
      </c>
      <c r="B14" s="307"/>
      <c r="C14" s="308"/>
      <c r="D14" s="113">
        <v>54.809807393100485</v>
      </c>
      <c r="E14" s="115">
        <v>10216</v>
      </c>
      <c r="F14" s="114">
        <v>8028</v>
      </c>
      <c r="G14" s="114">
        <v>10778</v>
      </c>
      <c r="H14" s="114">
        <v>8406</v>
      </c>
      <c r="I14" s="140">
        <v>8886</v>
      </c>
      <c r="J14" s="115">
        <v>1330</v>
      </c>
      <c r="K14" s="116">
        <v>14.967364393427864</v>
      </c>
    </row>
    <row r="15" spans="1:17" ht="15.95" customHeight="1" x14ac:dyDescent="0.2">
      <c r="A15" s="306" t="s">
        <v>231</v>
      </c>
      <c r="B15" s="307"/>
      <c r="C15" s="308"/>
      <c r="D15" s="113">
        <v>7.2267825527120557</v>
      </c>
      <c r="E15" s="115">
        <v>1347</v>
      </c>
      <c r="F15" s="114">
        <v>1093</v>
      </c>
      <c r="G15" s="114">
        <v>1478</v>
      </c>
      <c r="H15" s="114">
        <v>1113</v>
      </c>
      <c r="I15" s="140">
        <v>1237</v>
      </c>
      <c r="J15" s="115">
        <v>110</v>
      </c>
      <c r="K15" s="116">
        <v>8.8924818108326598</v>
      </c>
    </row>
    <row r="16" spans="1:17" ht="15.95" customHeight="1" x14ac:dyDescent="0.2">
      <c r="A16" s="306" t="s">
        <v>232</v>
      </c>
      <c r="B16" s="307"/>
      <c r="C16" s="308"/>
      <c r="D16" s="113">
        <v>9.6035195021192123</v>
      </c>
      <c r="E16" s="115">
        <v>1790</v>
      </c>
      <c r="F16" s="114">
        <v>1299</v>
      </c>
      <c r="G16" s="114">
        <v>1913</v>
      </c>
      <c r="H16" s="114">
        <v>1449</v>
      </c>
      <c r="I16" s="140">
        <v>1715</v>
      </c>
      <c r="J16" s="115">
        <v>75</v>
      </c>
      <c r="K16" s="116">
        <v>4.3731778425655978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0.16631793551156177</v>
      </c>
      <c r="E18" s="115">
        <v>31</v>
      </c>
      <c r="F18" s="114">
        <v>43</v>
      </c>
      <c r="G18" s="114">
        <v>65</v>
      </c>
      <c r="H18" s="114">
        <v>29</v>
      </c>
      <c r="I18" s="140">
        <v>41</v>
      </c>
      <c r="J18" s="115">
        <v>-10</v>
      </c>
      <c r="K18" s="116">
        <v>-24.390243902439025</v>
      </c>
    </row>
    <row r="19" spans="1:11" ht="14.1" customHeight="1" x14ac:dyDescent="0.2">
      <c r="A19" s="306" t="s">
        <v>235</v>
      </c>
      <c r="B19" s="307" t="s">
        <v>236</v>
      </c>
      <c r="C19" s="308"/>
      <c r="D19" s="113">
        <v>9.120660979666291E-2</v>
      </c>
      <c r="E19" s="115">
        <v>17</v>
      </c>
      <c r="F19" s="114">
        <v>16</v>
      </c>
      <c r="G19" s="114">
        <v>21</v>
      </c>
      <c r="H19" s="114">
        <v>16</v>
      </c>
      <c r="I19" s="140">
        <v>18</v>
      </c>
      <c r="J19" s="115">
        <v>-1</v>
      </c>
      <c r="K19" s="116">
        <v>-5.5555555555555554</v>
      </c>
    </row>
    <row r="20" spans="1:11" ht="14.1" customHeight="1" x14ac:dyDescent="0.2">
      <c r="A20" s="306">
        <v>12</v>
      </c>
      <c r="B20" s="307" t="s">
        <v>237</v>
      </c>
      <c r="C20" s="308"/>
      <c r="D20" s="113">
        <v>0.84231986694565164</v>
      </c>
      <c r="E20" s="115">
        <v>157</v>
      </c>
      <c r="F20" s="114">
        <v>190</v>
      </c>
      <c r="G20" s="114">
        <v>149</v>
      </c>
      <c r="H20" s="114">
        <v>139</v>
      </c>
      <c r="I20" s="140">
        <v>158</v>
      </c>
      <c r="J20" s="115">
        <v>-1</v>
      </c>
      <c r="K20" s="116">
        <v>-0.63291139240506333</v>
      </c>
    </row>
    <row r="21" spans="1:11" ht="14.1" customHeight="1" x14ac:dyDescent="0.2">
      <c r="A21" s="306">
        <v>21</v>
      </c>
      <c r="B21" s="307" t="s">
        <v>238</v>
      </c>
      <c r="C21" s="308"/>
      <c r="D21" s="113">
        <v>0.1019367991845056</v>
      </c>
      <c r="E21" s="115">
        <v>19</v>
      </c>
      <c r="F21" s="114">
        <v>11</v>
      </c>
      <c r="G21" s="114">
        <v>20</v>
      </c>
      <c r="H21" s="114">
        <v>19</v>
      </c>
      <c r="I21" s="140">
        <v>11</v>
      </c>
      <c r="J21" s="115">
        <v>8</v>
      </c>
      <c r="K21" s="116">
        <v>72.727272727272734</v>
      </c>
    </row>
    <row r="22" spans="1:11" ht="14.1" customHeight="1" x14ac:dyDescent="0.2">
      <c r="A22" s="306">
        <v>22</v>
      </c>
      <c r="B22" s="307" t="s">
        <v>239</v>
      </c>
      <c r="C22" s="308"/>
      <c r="D22" s="113">
        <v>1.7329255861365953</v>
      </c>
      <c r="E22" s="115">
        <v>323</v>
      </c>
      <c r="F22" s="114">
        <v>332</v>
      </c>
      <c r="G22" s="114">
        <v>380</v>
      </c>
      <c r="H22" s="114">
        <v>356</v>
      </c>
      <c r="I22" s="140">
        <v>324</v>
      </c>
      <c r="J22" s="115">
        <v>-1</v>
      </c>
      <c r="K22" s="116">
        <v>-0.30864197530864196</v>
      </c>
    </row>
    <row r="23" spans="1:11" ht="14.1" customHeight="1" x14ac:dyDescent="0.2">
      <c r="A23" s="306">
        <v>23</v>
      </c>
      <c r="B23" s="307" t="s">
        <v>240</v>
      </c>
      <c r="C23" s="308"/>
      <c r="D23" s="113">
        <v>0.59552551102526963</v>
      </c>
      <c r="E23" s="115">
        <v>111</v>
      </c>
      <c r="F23" s="114">
        <v>92</v>
      </c>
      <c r="G23" s="114">
        <v>118</v>
      </c>
      <c r="H23" s="114">
        <v>99</v>
      </c>
      <c r="I23" s="140">
        <v>91</v>
      </c>
      <c r="J23" s="115">
        <v>20</v>
      </c>
      <c r="K23" s="116">
        <v>21.978021978021978</v>
      </c>
    </row>
    <row r="24" spans="1:11" ht="14.1" customHeight="1" x14ac:dyDescent="0.2">
      <c r="A24" s="306">
        <v>24</v>
      </c>
      <c r="B24" s="307" t="s">
        <v>241</v>
      </c>
      <c r="C24" s="308"/>
      <c r="D24" s="113">
        <v>8.7397392563978755</v>
      </c>
      <c r="E24" s="115">
        <v>1629</v>
      </c>
      <c r="F24" s="114">
        <v>1490</v>
      </c>
      <c r="G24" s="114">
        <v>1834</v>
      </c>
      <c r="H24" s="114">
        <v>1644</v>
      </c>
      <c r="I24" s="140">
        <v>1581</v>
      </c>
      <c r="J24" s="115">
        <v>48</v>
      </c>
      <c r="K24" s="116">
        <v>3.0360531309297913</v>
      </c>
    </row>
    <row r="25" spans="1:11" ht="14.1" customHeight="1" x14ac:dyDescent="0.2">
      <c r="A25" s="306">
        <v>25</v>
      </c>
      <c r="B25" s="307" t="s">
        <v>242</v>
      </c>
      <c r="C25" s="308"/>
      <c r="D25" s="113">
        <v>5.2846182735125273</v>
      </c>
      <c r="E25" s="115">
        <v>985</v>
      </c>
      <c r="F25" s="114">
        <v>725</v>
      </c>
      <c r="G25" s="114">
        <v>829</v>
      </c>
      <c r="H25" s="114">
        <v>676</v>
      </c>
      <c r="I25" s="140">
        <v>889</v>
      </c>
      <c r="J25" s="115">
        <v>96</v>
      </c>
      <c r="K25" s="116">
        <v>10.798650168728908</v>
      </c>
    </row>
    <row r="26" spans="1:11" ht="14.1" customHeight="1" x14ac:dyDescent="0.2">
      <c r="A26" s="306">
        <v>26</v>
      </c>
      <c r="B26" s="307" t="s">
        <v>243</v>
      </c>
      <c r="C26" s="308"/>
      <c r="D26" s="113">
        <v>2.3821020441010785</v>
      </c>
      <c r="E26" s="115">
        <v>444</v>
      </c>
      <c r="F26" s="114">
        <v>290</v>
      </c>
      <c r="G26" s="114">
        <v>422</v>
      </c>
      <c r="H26" s="114">
        <v>308</v>
      </c>
      <c r="I26" s="140">
        <v>415</v>
      </c>
      <c r="J26" s="115">
        <v>29</v>
      </c>
      <c r="K26" s="116">
        <v>6.9879518072289155</v>
      </c>
    </row>
    <row r="27" spans="1:11" ht="14.1" customHeight="1" x14ac:dyDescent="0.2">
      <c r="A27" s="306">
        <v>27</v>
      </c>
      <c r="B27" s="307" t="s">
        <v>244</v>
      </c>
      <c r="C27" s="308"/>
      <c r="D27" s="113">
        <v>1.883148237566393</v>
      </c>
      <c r="E27" s="115">
        <v>351</v>
      </c>
      <c r="F27" s="114">
        <v>267</v>
      </c>
      <c r="G27" s="114">
        <v>288</v>
      </c>
      <c r="H27" s="114">
        <v>312</v>
      </c>
      <c r="I27" s="140">
        <v>353</v>
      </c>
      <c r="J27" s="115">
        <v>-2</v>
      </c>
      <c r="K27" s="116">
        <v>-0.56657223796033995</v>
      </c>
    </row>
    <row r="28" spans="1:11" ht="14.1" customHeight="1" x14ac:dyDescent="0.2">
      <c r="A28" s="306">
        <v>28</v>
      </c>
      <c r="B28" s="307" t="s">
        <v>245</v>
      </c>
      <c r="C28" s="308"/>
      <c r="D28" s="113">
        <v>0.49895380653468535</v>
      </c>
      <c r="E28" s="115">
        <v>93</v>
      </c>
      <c r="F28" s="114">
        <v>53</v>
      </c>
      <c r="G28" s="114">
        <v>121</v>
      </c>
      <c r="H28" s="114">
        <v>111</v>
      </c>
      <c r="I28" s="140">
        <v>72</v>
      </c>
      <c r="J28" s="115">
        <v>21</v>
      </c>
      <c r="K28" s="116">
        <v>29.166666666666668</v>
      </c>
    </row>
    <row r="29" spans="1:11" ht="14.1" customHeight="1" x14ac:dyDescent="0.2">
      <c r="A29" s="306">
        <v>29</v>
      </c>
      <c r="B29" s="307" t="s">
        <v>246</v>
      </c>
      <c r="C29" s="308"/>
      <c r="D29" s="113">
        <v>2.4303878963463705</v>
      </c>
      <c r="E29" s="115">
        <v>453</v>
      </c>
      <c r="F29" s="114">
        <v>422</v>
      </c>
      <c r="G29" s="114">
        <v>468</v>
      </c>
      <c r="H29" s="114">
        <v>401</v>
      </c>
      <c r="I29" s="140">
        <v>395</v>
      </c>
      <c r="J29" s="115">
        <v>58</v>
      </c>
      <c r="K29" s="116">
        <v>14.683544303797468</v>
      </c>
    </row>
    <row r="30" spans="1:11" ht="14.1" customHeight="1" x14ac:dyDescent="0.2">
      <c r="A30" s="306" t="s">
        <v>247</v>
      </c>
      <c r="B30" s="307" t="s">
        <v>248</v>
      </c>
      <c r="C30" s="308"/>
      <c r="D30" s="113" t="s">
        <v>514</v>
      </c>
      <c r="E30" s="115" t="s">
        <v>514</v>
      </c>
      <c r="F30" s="114">
        <v>91</v>
      </c>
      <c r="G30" s="114">
        <v>144</v>
      </c>
      <c r="H30" s="114">
        <v>120</v>
      </c>
      <c r="I30" s="140">
        <v>113</v>
      </c>
      <c r="J30" s="115" t="s">
        <v>514</v>
      </c>
      <c r="K30" s="116" t="s">
        <v>514</v>
      </c>
    </row>
    <row r="31" spans="1:11" ht="14.1" customHeight="1" x14ac:dyDescent="0.2">
      <c r="A31" s="306" t="s">
        <v>249</v>
      </c>
      <c r="B31" s="307" t="s">
        <v>250</v>
      </c>
      <c r="C31" s="308"/>
      <c r="D31" s="113">
        <v>1.6685444498095392</v>
      </c>
      <c r="E31" s="115">
        <v>311</v>
      </c>
      <c r="F31" s="114">
        <v>331</v>
      </c>
      <c r="G31" s="114">
        <v>324</v>
      </c>
      <c r="H31" s="114">
        <v>281</v>
      </c>
      <c r="I31" s="140">
        <v>282</v>
      </c>
      <c r="J31" s="115">
        <v>29</v>
      </c>
      <c r="K31" s="116">
        <v>10.283687943262411</v>
      </c>
    </row>
    <row r="32" spans="1:11" ht="14.1" customHeight="1" x14ac:dyDescent="0.2">
      <c r="A32" s="306">
        <v>31</v>
      </c>
      <c r="B32" s="307" t="s">
        <v>251</v>
      </c>
      <c r="C32" s="308"/>
      <c r="D32" s="113">
        <v>0.33800096571704491</v>
      </c>
      <c r="E32" s="115">
        <v>63</v>
      </c>
      <c r="F32" s="114">
        <v>41</v>
      </c>
      <c r="G32" s="114">
        <v>85</v>
      </c>
      <c r="H32" s="114">
        <v>46</v>
      </c>
      <c r="I32" s="140">
        <v>50</v>
      </c>
      <c r="J32" s="115">
        <v>13</v>
      </c>
      <c r="K32" s="116">
        <v>26</v>
      </c>
    </row>
    <row r="33" spans="1:11" ht="14.1" customHeight="1" x14ac:dyDescent="0.2">
      <c r="A33" s="306">
        <v>32</v>
      </c>
      <c r="B33" s="307" t="s">
        <v>252</v>
      </c>
      <c r="C33" s="308"/>
      <c r="D33" s="113">
        <v>1.8616878587907078</v>
      </c>
      <c r="E33" s="115">
        <v>347</v>
      </c>
      <c r="F33" s="114">
        <v>247</v>
      </c>
      <c r="G33" s="114">
        <v>364</v>
      </c>
      <c r="H33" s="114">
        <v>319</v>
      </c>
      <c r="I33" s="140">
        <v>296</v>
      </c>
      <c r="J33" s="115">
        <v>51</v>
      </c>
      <c r="K33" s="116">
        <v>17.22972972972973</v>
      </c>
    </row>
    <row r="34" spans="1:11" ht="14.1" customHeight="1" x14ac:dyDescent="0.2">
      <c r="A34" s="306">
        <v>33</v>
      </c>
      <c r="B34" s="307" t="s">
        <v>253</v>
      </c>
      <c r="C34" s="308"/>
      <c r="D34" s="113">
        <v>1.3305434840924941</v>
      </c>
      <c r="E34" s="115">
        <v>248</v>
      </c>
      <c r="F34" s="114">
        <v>249</v>
      </c>
      <c r="G34" s="114">
        <v>270</v>
      </c>
      <c r="H34" s="114">
        <v>208</v>
      </c>
      <c r="I34" s="140">
        <v>239</v>
      </c>
      <c r="J34" s="115">
        <v>9</v>
      </c>
      <c r="K34" s="116">
        <v>3.7656903765690375</v>
      </c>
    </row>
    <row r="35" spans="1:11" ht="14.1" customHeight="1" x14ac:dyDescent="0.2">
      <c r="A35" s="306">
        <v>34</v>
      </c>
      <c r="B35" s="307" t="s">
        <v>254</v>
      </c>
      <c r="C35" s="308"/>
      <c r="D35" s="113">
        <v>1.6470840710338537</v>
      </c>
      <c r="E35" s="115">
        <v>307</v>
      </c>
      <c r="F35" s="114">
        <v>249</v>
      </c>
      <c r="G35" s="114">
        <v>318</v>
      </c>
      <c r="H35" s="114">
        <v>260</v>
      </c>
      <c r="I35" s="140">
        <v>231</v>
      </c>
      <c r="J35" s="115">
        <v>76</v>
      </c>
      <c r="K35" s="116">
        <v>32.900432900432904</v>
      </c>
    </row>
    <row r="36" spans="1:11" ht="14.1" customHeight="1" x14ac:dyDescent="0.2">
      <c r="A36" s="306">
        <v>41</v>
      </c>
      <c r="B36" s="307" t="s">
        <v>255</v>
      </c>
      <c r="C36" s="308"/>
      <c r="D36" s="113">
        <v>1.0730189387842695</v>
      </c>
      <c r="E36" s="115">
        <v>200</v>
      </c>
      <c r="F36" s="114">
        <v>139</v>
      </c>
      <c r="G36" s="114">
        <v>243</v>
      </c>
      <c r="H36" s="114">
        <v>149</v>
      </c>
      <c r="I36" s="140">
        <v>169</v>
      </c>
      <c r="J36" s="115">
        <v>31</v>
      </c>
      <c r="K36" s="116">
        <v>18.34319526627219</v>
      </c>
    </row>
    <row r="37" spans="1:11" ht="14.1" customHeight="1" x14ac:dyDescent="0.2">
      <c r="A37" s="306">
        <v>42</v>
      </c>
      <c r="B37" s="307" t="s">
        <v>256</v>
      </c>
      <c r="C37" s="308"/>
      <c r="D37" s="113" t="s">
        <v>514</v>
      </c>
      <c r="E37" s="115" t="s">
        <v>514</v>
      </c>
      <c r="F37" s="114" t="s">
        <v>514</v>
      </c>
      <c r="G37" s="114">
        <v>16</v>
      </c>
      <c r="H37" s="114">
        <v>7</v>
      </c>
      <c r="I37" s="140">
        <v>9</v>
      </c>
      <c r="J37" s="115" t="s">
        <v>514</v>
      </c>
      <c r="K37" s="116" t="s">
        <v>514</v>
      </c>
    </row>
    <row r="38" spans="1:11" ht="14.1" customHeight="1" x14ac:dyDescent="0.2">
      <c r="A38" s="306">
        <v>43</v>
      </c>
      <c r="B38" s="307" t="s">
        <v>257</v>
      </c>
      <c r="C38" s="308"/>
      <c r="D38" s="113">
        <v>1.3788293363377864</v>
      </c>
      <c r="E38" s="115">
        <v>257</v>
      </c>
      <c r="F38" s="114">
        <v>166</v>
      </c>
      <c r="G38" s="114">
        <v>438</v>
      </c>
      <c r="H38" s="114">
        <v>191</v>
      </c>
      <c r="I38" s="140">
        <v>287</v>
      </c>
      <c r="J38" s="115">
        <v>-30</v>
      </c>
      <c r="K38" s="116">
        <v>-10.452961672473867</v>
      </c>
    </row>
    <row r="39" spans="1:11" ht="14.1" customHeight="1" x14ac:dyDescent="0.2">
      <c r="A39" s="306">
        <v>51</v>
      </c>
      <c r="B39" s="307" t="s">
        <v>258</v>
      </c>
      <c r="C39" s="308"/>
      <c r="D39" s="113">
        <v>9.7805676270186162</v>
      </c>
      <c r="E39" s="115">
        <v>1823</v>
      </c>
      <c r="F39" s="114">
        <v>1711</v>
      </c>
      <c r="G39" s="114">
        <v>2218</v>
      </c>
      <c r="H39" s="114">
        <v>1730</v>
      </c>
      <c r="I39" s="140">
        <v>1860</v>
      </c>
      <c r="J39" s="115">
        <v>-37</v>
      </c>
      <c r="K39" s="116">
        <v>-1.989247311827957</v>
      </c>
    </row>
    <row r="40" spans="1:11" ht="14.1" customHeight="1" x14ac:dyDescent="0.2">
      <c r="A40" s="306" t="s">
        <v>259</v>
      </c>
      <c r="B40" s="307" t="s">
        <v>260</v>
      </c>
      <c r="C40" s="308"/>
      <c r="D40" s="113">
        <v>8.9328826653790436</v>
      </c>
      <c r="E40" s="115">
        <v>1665</v>
      </c>
      <c r="F40" s="114">
        <v>1642</v>
      </c>
      <c r="G40" s="114">
        <v>2089</v>
      </c>
      <c r="H40" s="114">
        <v>1651</v>
      </c>
      <c r="I40" s="140">
        <v>1776</v>
      </c>
      <c r="J40" s="115">
        <v>-111</v>
      </c>
      <c r="K40" s="116">
        <v>-6.25</v>
      </c>
    </row>
    <row r="41" spans="1:11" ht="14.1" customHeight="1" x14ac:dyDescent="0.2">
      <c r="A41" s="306"/>
      <c r="B41" s="307" t="s">
        <v>261</v>
      </c>
      <c r="C41" s="308"/>
      <c r="D41" s="113">
        <v>8.2729760180267178</v>
      </c>
      <c r="E41" s="115">
        <v>1542</v>
      </c>
      <c r="F41" s="114">
        <v>1527</v>
      </c>
      <c r="G41" s="114">
        <v>1838</v>
      </c>
      <c r="H41" s="114">
        <v>1526</v>
      </c>
      <c r="I41" s="140">
        <v>1655</v>
      </c>
      <c r="J41" s="115">
        <v>-113</v>
      </c>
      <c r="K41" s="116">
        <v>-6.8277945619335352</v>
      </c>
    </row>
    <row r="42" spans="1:11" ht="14.1" customHeight="1" x14ac:dyDescent="0.2">
      <c r="A42" s="306">
        <v>52</v>
      </c>
      <c r="B42" s="307" t="s">
        <v>262</v>
      </c>
      <c r="C42" s="308"/>
      <c r="D42" s="113">
        <v>4.1525832930951232</v>
      </c>
      <c r="E42" s="115">
        <v>774</v>
      </c>
      <c r="F42" s="114">
        <v>651</v>
      </c>
      <c r="G42" s="114">
        <v>753</v>
      </c>
      <c r="H42" s="114">
        <v>1002</v>
      </c>
      <c r="I42" s="140">
        <v>713</v>
      </c>
      <c r="J42" s="115">
        <v>61</v>
      </c>
      <c r="K42" s="116">
        <v>8.5553997194950906</v>
      </c>
    </row>
    <row r="43" spans="1:11" ht="14.1" customHeight="1" x14ac:dyDescent="0.2">
      <c r="A43" s="306" t="s">
        <v>263</v>
      </c>
      <c r="B43" s="307" t="s">
        <v>264</v>
      </c>
      <c r="C43" s="308"/>
      <c r="D43" s="113">
        <v>3.7394710016631794</v>
      </c>
      <c r="E43" s="115">
        <v>697</v>
      </c>
      <c r="F43" s="114">
        <v>590</v>
      </c>
      <c r="G43" s="114">
        <v>658</v>
      </c>
      <c r="H43" s="114">
        <v>914</v>
      </c>
      <c r="I43" s="140">
        <v>643</v>
      </c>
      <c r="J43" s="115">
        <v>54</v>
      </c>
      <c r="K43" s="116">
        <v>8.3981337480559883</v>
      </c>
    </row>
    <row r="44" spans="1:11" ht="14.1" customHeight="1" x14ac:dyDescent="0.2">
      <c r="A44" s="306">
        <v>53</v>
      </c>
      <c r="B44" s="307" t="s">
        <v>265</v>
      </c>
      <c r="C44" s="308"/>
      <c r="D44" s="113">
        <v>1.1213047910295617</v>
      </c>
      <c r="E44" s="115">
        <v>209</v>
      </c>
      <c r="F44" s="114">
        <v>233</v>
      </c>
      <c r="G44" s="114">
        <v>299</v>
      </c>
      <c r="H44" s="114">
        <v>222</v>
      </c>
      <c r="I44" s="140">
        <v>247</v>
      </c>
      <c r="J44" s="115">
        <v>-38</v>
      </c>
      <c r="K44" s="116">
        <v>-15.384615384615385</v>
      </c>
    </row>
    <row r="45" spans="1:11" ht="14.1" customHeight="1" x14ac:dyDescent="0.2">
      <c r="A45" s="306" t="s">
        <v>266</v>
      </c>
      <c r="B45" s="307" t="s">
        <v>267</v>
      </c>
      <c r="C45" s="308"/>
      <c r="D45" s="113">
        <v>1.0676538440903482</v>
      </c>
      <c r="E45" s="115">
        <v>199</v>
      </c>
      <c r="F45" s="114">
        <v>229</v>
      </c>
      <c r="G45" s="114">
        <v>269</v>
      </c>
      <c r="H45" s="114">
        <v>213</v>
      </c>
      <c r="I45" s="140">
        <v>238</v>
      </c>
      <c r="J45" s="115">
        <v>-39</v>
      </c>
      <c r="K45" s="116">
        <v>-16.386554621848738</v>
      </c>
    </row>
    <row r="46" spans="1:11" ht="14.1" customHeight="1" x14ac:dyDescent="0.2">
      <c r="A46" s="306">
        <v>54</v>
      </c>
      <c r="B46" s="307" t="s">
        <v>268</v>
      </c>
      <c r="C46" s="308"/>
      <c r="D46" s="113">
        <v>3.7716615698267075</v>
      </c>
      <c r="E46" s="115">
        <v>703</v>
      </c>
      <c r="F46" s="114">
        <v>706</v>
      </c>
      <c r="G46" s="114">
        <v>756</v>
      </c>
      <c r="H46" s="114">
        <v>635</v>
      </c>
      <c r="I46" s="140">
        <v>844</v>
      </c>
      <c r="J46" s="115">
        <v>-141</v>
      </c>
      <c r="K46" s="116">
        <v>-16.706161137440759</v>
      </c>
    </row>
    <row r="47" spans="1:11" ht="14.1" customHeight="1" x14ac:dyDescent="0.2">
      <c r="A47" s="306">
        <v>61</v>
      </c>
      <c r="B47" s="307" t="s">
        <v>269</v>
      </c>
      <c r="C47" s="308"/>
      <c r="D47" s="113">
        <v>2.328451097161865</v>
      </c>
      <c r="E47" s="115">
        <v>434</v>
      </c>
      <c r="F47" s="114">
        <v>313</v>
      </c>
      <c r="G47" s="114">
        <v>495</v>
      </c>
      <c r="H47" s="114">
        <v>331</v>
      </c>
      <c r="I47" s="140">
        <v>398</v>
      </c>
      <c r="J47" s="115">
        <v>36</v>
      </c>
      <c r="K47" s="116">
        <v>9.0452261306532655</v>
      </c>
    </row>
    <row r="48" spans="1:11" ht="14.1" customHeight="1" x14ac:dyDescent="0.2">
      <c r="A48" s="306">
        <v>62</v>
      </c>
      <c r="B48" s="307" t="s">
        <v>270</v>
      </c>
      <c r="C48" s="308"/>
      <c r="D48" s="113">
        <v>9.3781855249745156</v>
      </c>
      <c r="E48" s="115">
        <v>1748</v>
      </c>
      <c r="F48" s="114">
        <v>1135</v>
      </c>
      <c r="G48" s="114">
        <v>1392</v>
      </c>
      <c r="H48" s="114">
        <v>1054</v>
      </c>
      <c r="I48" s="140">
        <v>1114</v>
      </c>
      <c r="J48" s="115">
        <v>634</v>
      </c>
      <c r="K48" s="116">
        <v>56.91202872531418</v>
      </c>
    </row>
    <row r="49" spans="1:11" ht="14.1" customHeight="1" x14ac:dyDescent="0.2">
      <c r="A49" s="306">
        <v>63</v>
      </c>
      <c r="B49" s="307" t="s">
        <v>271</v>
      </c>
      <c r="C49" s="308"/>
      <c r="D49" s="113">
        <v>3.0902945436986964</v>
      </c>
      <c r="E49" s="115">
        <v>576</v>
      </c>
      <c r="F49" s="114">
        <v>531</v>
      </c>
      <c r="G49" s="114">
        <v>638</v>
      </c>
      <c r="H49" s="114">
        <v>451</v>
      </c>
      <c r="I49" s="140">
        <v>491</v>
      </c>
      <c r="J49" s="115">
        <v>85</v>
      </c>
      <c r="K49" s="116">
        <v>17.311608961303463</v>
      </c>
    </row>
    <row r="50" spans="1:11" ht="14.1" customHeight="1" x14ac:dyDescent="0.2">
      <c r="A50" s="306" t="s">
        <v>272</v>
      </c>
      <c r="B50" s="307" t="s">
        <v>273</v>
      </c>
      <c r="C50" s="308"/>
      <c r="D50" s="113">
        <v>0.36482643918665164</v>
      </c>
      <c r="E50" s="115">
        <v>68</v>
      </c>
      <c r="F50" s="114">
        <v>65</v>
      </c>
      <c r="G50" s="114">
        <v>53</v>
      </c>
      <c r="H50" s="114">
        <v>43</v>
      </c>
      <c r="I50" s="140">
        <v>48</v>
      </c>
      <c r="J50" s="115">
        <v>20</v>
      </c>
      <c r="K50" s="116">
        <v>41.666666666666664</v>
      </c>
    </row>
    <row r="51" spans="1:11" ht="14.1" customHeight="1" x14ac:dyDescent="0.2">
      <c r="A51" s="306" t="s">
        <v>274</v>
      </c>
      <c r="B51" s="307" t="s">
        <v>275</v>
      </c>
      <c r="C51" s="308"/>
      <c r="D51" s="113">
        <v>2.3445463812436289</v>
      </c>
      <c r="E51" s="115">
        <v>437</v>
      </c>
      <c r="F51" s="114">
        <v>407</v>
      </c>
      <c r="G51" s="114">
        <v>521</v>
      </c>
      <c r="H51" s="114">
        <v>350</v>
      </c>
      <c r="I51" s="140">
        <v>377</v>
      </c>
      <c r="J51" s="115">
        <v>60</v>
      </c>
      <c r="K51" s="116">
        <v>15.915119363395226</v>
      </c>
    </row>
    <row r="52" spans="1:11" ht="14.1" customHeight="1" x14ac:dyDescent="0.2">
      <c r="A52" s="306">
        <v>71</v>
      </c>
      <c r="B52" s="307" t="s">
        <v>276</v>
      </c>
      <c r="C52" s="308"/>
      <c r="D52" s="113">
        <v>8.8524062449702239</v>
      </c>
      <c r="E52" s="115">
        <v>1650</v>
      </c>
      <c r="F52" s="114">
        <v>1240</v>
      </c>
      <c r="G52" s="114">
        <v>1638</v>
      </c>
      <c r="H52" s="114">
        <v>1372</v>
      </c>
      <c r="I52" s="140">
        <v>1602</v>
      </c>
      <c r="J52" s="115">
        <v>48</v>
      </c>
      <c r="K52" s="116">
        <v>2.9962546816479403</v>
      </c>
    </row>
    <row r="53" spans="1:11" ht="14.1" customHeight="1" x14ac:dyDescent="0.2">
      <c r="A53" s="306" t="s">
        <v>277</v>
      </c>
      <c r="B53" s="307" t="s">
        <v>278</v>
      </c>
      <c r="C53" s="308"/>
      <c r="D53" s="113">
        <v>3.1117549224743817</v>
      </c>
      <c r="E53" s="115">
        <v>580</v>
      </c>
      <c r="F53" s="114">
        <v>436</v>
      </c>
      <c r="G53" s="114">
        <v>494</v>
      </c>
      <c r="H53" s="114">
        <v>463</v>
      </c>
      <c r="I53" s="140">
        <v>520</v>
      </c>
      <c r="J53" s="115">
        <v>60</v>
      </c>
      <c r="K53" s="116">
        <v>11.538461538461538</v>
      </c>
    </row>
    <row r="54" spans="1:11" ht="14.1" customHeight="1" x14ac:dyDescent="0.2">
      <c r="A54" s="306" t="s">
        <v>279</v>
      </c>
      <c r="B54" s="307" t="s">
        <v>280</v>
      </c>
      <c r="C54" s="308"/>
      <c r="D54" s="113">
        <v>4.8393154139170553</v>
      </c>
      <c r="E54" s="115">
        <v>902</v>
      </c>
      <c r="F54" s="114">
        <v>672</v>
      </c>
      <c r="G54" s="114">
        <v>960</v>
      </c>
      <c r="H54" s="114">
        <v>764</v>
      </c>
      <c r="I54" s="140">
        <v>917</v>
      </c>
      <c r="J54" s="115">
        <v>-15</v>
      </c>
      <c r="K54" s="116">
        <v>-1.6357688113413305</v>
      </c>
    </row>
    <row r="55" spans="1:11" ht="14.1" customHeight="1" x14ac:dyDescent="0.2">
      <c r="A55" s="306">
        <v>72</v>
      </c>
      <c r="B55" s="307" t="s">
        <v>281</v>
      </c>
      <c r="C55" s="308"/>
      <c r="D55" s="113">
        <v>2.237244487365202</v>
      </c>
      <c r="E55" s="115">
        <v>417</v>
      </c>
      <c r="F55" s="114">
        <v>290</v>
      </c>
      <c r="G55" s="114">
        <v>1161</v>
      </c>
      <c r="H55" s="114">
        <v>369</v>
      </c>
      <c r="I55" s="140">
        <v>450</v>
      </c>
      <c r="J55" s="115">
        <v>-33</v>
      </c>
      <c r="K55" s="116">
        <v>-7.333333333333333</v>
      </c>
    </row>
    <row r="56" spans="1:11" ht="14.1" customHeight="1" x14ac:dyDescent="0.2">
      <c r="A56" s="306" t="s">
        <v>282</v>
      </c>
      <c r="B56" s="307" t="s">
        <v>283</v>
      </c>
      <c r="C56" s="308"/>
      <c r="D56" s="113">
        <v>1.0569236547025056</v>
      </c>
      <c r="E56" s="115">
        <v>197</v>
      </c>
      <c r="F56" s="114">
        <v>121</v>
      </c>
      <c r="G56" s="114">
        <v>892</v>
      </c>
      <c r="H56" s="114">
        <v>138</v>
      </c>
      <c r="I56" s="140">
        <v>215</v>
      </c>
      <c r="J56" s="115">
        <v>-18</v>
      </c>
      <c r="K56" s="116">
        <v>-8.3720930232558146</v>
      </c>
    </row>
    <row r="57" spans="1:11" ht="14.1" customHeight="1" x14ac:dyDescent="0.2">
      <c r="A57" s="306" t="s">
        <v>284</v>
      </c>
      <c r="B57" s="307" t="s">
        <v>285</v>
      </c>
      <c r="C57" s="308"/>
      <c r="D57" s="113">
        <v>0.78866892000643807</v>
      </c>
      <c r="E57" s="115">
        <v>147</v>
      </c>
      <c r="F57" s="114">
        <v>114</v>
      </c>
      <c r="G57" s="114">
        <v>207</v>
      </c>
      <c r="H57" s="114">
        <v>142</v>
      </c>
      <c r="I57" s="140">
        <v>142</v>
      </c>
      <c r="J57" s="115">
        <v>5</v>
      </c>
      <c r="K57" s="116">
        <v>3.5211267605633805</v>
      </c>
    </row>
    <row r="58" spans="1:11" ht="14.1" customHeight="1" x14ac:dyDescent="0.2">
      <c r="A58" s="306">
        <v>73</v>
      </c>
      <c r="B58" s="307" t="s">
        <v>286</v>
      </c>
      <c r="C58" s="308"/>
      <c r="D58" s="113">
        <v>1.6524491657277751</v>
      </c>
      <c r="E58" s="115">
        <v>308</v>
      </c>
      <c r="F58" s="114">
        <v>240</v>
      </c>
      <c r="G58" s="114">
        <v>274</v>
      </c>
      <c r="H58" s="114">
        <v>245</v>
      </c>
      <c r="I58" s="140">
        <v>338</v>
      </c>
      <c r="J58" s="115">
        <v>-30</v>
      </c>
      <c r="K58" s="116">
        <v>-8.8757396449704142</v>
      </c>
    </row>
    <row r="59" spans="1:11" ht="14.1" customHeight="1" x14ac:dyDescent="0.2">
      <c r="A59" s="306" t="s">
        <v>287</v>
      </c>
      <c r="B59" s="307" t="s">
        <v>288</v>
      </c>
      <c r="C59" s="308"/>
      <c r="D59" s="113">
        <v>0.90670100327270775</v>
      </c>
      <c r="E59" s="115">
        <v>169</v>
      </c>
      <c r="F59" s="114">
        <v>133</v>
      </c>
      <c r="G59" s="114">
        <v>160</v>
      </c>
      <c r="H59" s="114">
        <v>135</v>
      </c>
      <c r="I59" s="140">
        <v>172</v>
      </c>
      <c r="J59" s="115">
        <v>-3</v>
      </c>
      <c r="K59" s="116">
        <v>-1.7441860465116279</v>
      </c>
    </row>
    <row r="60" spans="1:11" ht="14.1" customHeight="1" x14ac:dyDescent="0.2">
      <c r="A60" s="306">
        <v>81</v>
      </c>
      <c r="B60" s="307" t="s">
        <v>289</v>
      </c>
      <c r="C60" s="308"/>
      <c r="D60" s="113">
        <v>7.9564354310853584</v>
      </c>
      <c r="E60" s="115">
        <v>1483</v>
      </c>
      <c r="F60" s="114">
        <v>1146</v>
      </c>
      <c r="G60" s="114">
        <v>1363</v>
      </c>
      <c r="H60" s="114">
        <v>1266</v>
      </c>
      <c r="I60" s="140">
        <v>1337</v>
      </c>
      <c r="J60" s="115">
        <v>146</v>
      </c>
      <c r="K60" s="116">
        <v>10.919970082273748</v>
      </c>
    </row>
    <row r="61" spans="1:11" ht="14.1" customHeight="1" x14ac:dyDescent="0.2">
      <c r="A61" s="306" t="s">
        <v>290</v>
      </c>
      <c r="B61" s="307" t="s">
        <v>291</v>
      </c>
      <c r="C61" s="308"/>
      <c r="D61" s="113">
        <v>2.1084822147110898</v>
      </c>
      <c r="E61" s="115">
        <v>393</v>
      </c>
      <c r="F61" s="114">
        <v>291</v>
      </c>
      <c r="G61" s="114">
        <v>377</v>
      </c>
      <c r="H61" s="114">
        <v>383</v>
      </c>
      <c r="I61" s="140">
        <v>378</v>
      </c>
      <c r="J61" s="115">
        <v>15</v>
      </c>
      <c r="K61" s="116">
        <v>3.9682539682539684</v>
      </c>
    </row>
    <row r="62" spans="1:11" ht="14.1" customHeight="1" x14ac:dyDescent="0.2">
      <c r="A62" s="306" t="s">
        <v>292</v>
      </c>
      <c r="B62" s="307" t="s">
        <v>293</v>
      </c>
      <c r="C62" s="308"/>
      <c r="D62" s="113">
        <v>3.5946134449273028</v>
      </c>
      <c r="E62" s="115">
        <v>670</v>
      </c>
      <c r="F62" s="114">
        <v>563</v>
      </c>
      <c r="G62" s="114">
        <v>645</v>
      </c>
      <c r="H62" s="114">
        <v>555</v>
      </c>
      <c r="I62" s="140">
        <v>530</v>
      </c>
      <c r="J62" s="115">
        <v>140</v>
      </c>
      <c r="K62" s="116">
        <v>26.415094339622641</v>
      </c>
    </row>
    <row r="63" spans="1:11" ht="14.1" customHeight="1" x14ac:dyDescent="0.2">
      <c r="A63" s="306"/>
      <c r="B63" s="307" t="s">
        <v>294</v>
      </c>
      <c r="C63" s="308"/>
      <c r="D63" s="113">
        <v>2.8220398090026291</v>
      </c>
      <c r="E63" s="115">
        <v>526</v>
      </c>
      <c r="F63" s="114">
        <v>516</v>
      </c>
      <c r="G63" s="114">
        <v>560</v>
      </c>
      <c r="H63" s="114">
        <v>476</v>
      </c>
      <c r="I63" s="140">
        <v>471</v>
      </c>
      <c r="J63" s="115">
        <v>55</v>
      </c>
      <c r="K63" s="116">
        <v>11.677282377919321</v>
      </c>
    </row>
    <row r="64" spans="1:11" ht="14.1" customHeight="1" x14ac:dyDescent="0.2">
      <c r="A64" s="306" t="s">
        <v>295</v>
      </c>
      <c r="B64" s="307" t="s">
        <v>296</v>
      </c>
      <c r="C64" s="308"/>
      <c r="D64" s="113">
        <v>0.87987552980310102</v>
      </c>
      <c r="E64" s="115">
        <v>164</v>
      </c>
      <c r="F64" s="114">
        <v>112</v>
      </c>
      <c r="G64" s="114">
        <v>162</v>
      </c>
      <c r="H64" s="114">
        <v>151</v>
      </c>
      <c r="I64" s="140">
        <v>179</v>
      </c>
      <c r="J64" s="115">
        <v>-15</v>
      </c>
      <c r="K64" s="116">
        <v>-8.3798882681564244</v>
      </c>
    </row>
    <row r="65" spans="1:11" ht="14.1" customHeight="1" x14ac:dyDescent="0.2">
      <c r="A65" s="306" t="s">
        <v>297</v>
      </c>
      <c r="B65" s="307" t="s">
        <v>298</v>
      </c>
      <c r="C65" s="308"/>
      <c r="D65" s="113">
        <v>0.74574816245506736</v>
      </c>
      <c r="E65" s="115">
        <v>139</v>
      </c>
      <c r="F65" s="114">
        <v>90</v>
      </c>
      <c r="G65" s="114">
        <v>88</v>
      </c>
      <c r="H65" s="114">
        <v>88</v>
      </c>
      <c r="I65" s="140">
        <v>122</v>
      </c>
      <c r="J65" s="115">
        <v>17</v>
      </c>
      <c r="K65" s="116">
        <v>13.934426229508198</v>
      </c>
    </row>
    <row r="66" spans="1:11" ht="14.1" customHeight="1" x14ac:dyDescent="0.2">
      <c r="A66" s="306">
        <v>82</v>
      </c>
      <c r="B66" s="307" t="s">
        <v>299</v>
      </c>
      <c r="C66" s="308"/>
      <c r="D66" s="113">
        <v>3.7019153388057298</v>
      </c>
      <c r="E66" s="115">
        <v>690</v>
      </c>
      <c r="F66" s="114">
        <v>603</v>
      </c>
      <c r="G66" s="114">
        <v>661</v>
      </c>
      <c r="H66" s="114">
        <v>528</v>
      </c>
      <c r="I66" s="140">
        <v>564</v>
      </c>
      <c r="J66" s="115">
        <v>126</v>
      </c>
      <c r="K66" s="116">
        <v>22.340425531914892</v>
      </c>
    </row>
    <row r="67" spans="1:11" ht="14.1" customHeight="1" x14ac:dyDescent="0.2">
      <c r="A67" s="306" t="s">
        <v>300</v>
      </c>
      <c r="B67" s="307" t="s">
        <v>301</v>
      </c>
      <c r="C67" s="308"/>
      <c r="D67" s="113">
        <v>2.435752991040292</v>
      </c>
      <c r="E67" s="115">
        <v>454</v>
      </c>
      <c r="F67" s="114">
        <v>436</v>
      </c>
      <c r="G67" s="114">
        <v>440</v>
      </c>
      <c r="H67" s="114">
        <v>352</v>
      </c>
      <c r="I67" s="140">
        <v>362</v>
      </c>
      <c r="J67" s="115">
        <v>92</v>
      </c>
      <c r="K67" s="116">
        <v>25.414364640883978</v>
      </c>
    </row>
    <row r="68" spans="1:11" ht="14.1" customHeight="1" x14ac:dyDescent="0.2">
      <c r="A68" s="306" t="s">
        <v>302</v>
      </c>
      <c r="B68" s="307" t="s">
        <v>303</v>
      </c>
      <c r="C68" s="308"/>
      <c r="D68" s="113">
        <v>0.76720854123075277</v>
      </c>
      <c r="E68" s="115">
        <v>143</v>
      </c>
      <c r="F68" s="114">
        <v>106</v>
      </c>
      <c r="G68" s="114">
        <v>145</v>
      </c>
      <c r="H68" s="114">
        <v>110</v>
      </c>
      <c r="I68" s="140">
        <v>128</v>
      </c>
      <c r="J68" s="115">
        <v>15</v>
      </c>
      <c r="K68" s="116">
        <v>11.71875</v>
      </c>
    </row>
    <row r="69" spans="1:11" ht="14.1" customHeight="1" x14ac:dyDescent="0.2">
      <c r="A69" s="306">
        <v>83</v>
      </c>
      <c r="B69" s="307" t="s">
        <v>304</v>
      </c>
      <c r="C69" s="308"/>
      <c r="D69" s="113">
        <v>3.8145823273780781</v>
      </c>
      <c r="E69" s="115">
        <v>711</v>
      </c>
      <c r="F69" s="114">
        <v>820</v>
      </c>
      <c r="G69" s="114">
        <v>1332</v>
      </c>
      <c r="H69" s="114">
        <v>579</v>
      </c>
      <c r="I69" s="140">
        <v>665</v>
      </c>
      <c r="J69" s="115">
        <v>46</v>
      </c>
      <c r="K69" s="116">
        <v>6.9172932330827068</v>
      </c>
    </row>
    <row r="70" spans="1:11" ht="14.1" customHeight="1" x14ac:dyDescent="0.2">
      <c r="A70" s="306" t="s">
        <v>305</v>
      </c>
      <c r="B70" s="307" t="s">
        <v>306</v>
      </c>
      <c r="C70" s="308"/>
      <c r="D70" s="113">
        <v>3.1063898277804602</v>
      </c>
      <c r="E70" s="115">
        <v>579</v>
      </c>
      <c r="F70" s="114">
        <v>696</v>
      </c>
      <c r="G70" s="114">
        <v>1137</v>
      </c>
      <c r="H70" s="114">
        <v>442</v>
      </c>
      <c r="I70" s="140">
        <v>567</v>
      </c>
      <c r="J70" s="115">
        <v>12</v>
      </c>
      <c r="K70" s="116">
        <v>2.1164021164021163</v>
      </c>
    </row>
    <row r="71" spans="1:11" ht="14.1" customHeight="1" x14ac:dyDescent="0.2">
      <c r="A71" s="306"/>
      <c r="B71" s="307" t="s">
        <v>307</v>
      </c>
      <c r="C71" s="308"/>
      <c r="D71" s="113">
        <v>1.5505123665432694</v>
      </c>
      <c r="E71" s="115">
        <v>289</v>
      </c>
      <c r="F71" s="114">
        <v>441</v>
      </c>
      <c r="G71" s="114">
        <v>653</v>
      </c>
      <c r="H71" s="114">
        <v>212</v>
      </c>
      <c r="I71" s="140">
        <v>265</v>
      </c>
      <c r="J71" s="115">
        <v>24</v>
      </c>
      <c r="K71" s="116">
        <v>9.0566037735849054</v>
      </c>
    </row>
    <row r="72" spans="1:11" ht="14.1" customHeight="1" x14ac:dyDescent="0.2">
      <c r="A72" s="306">
        <v>84</v>
      </c>
      <c r="B72" s="307" t="s">
        <v>308</v>
      </c>
      <c r="C72" s="308"/>
      <c r="D72" s="113">
        <v>2.5967058318579324</v>
      </c>
      <c r="E72" s="115">
        <v>484</v>
      </c>
      <c r="F72" s="114">
        <v>441</v>
      </c>
      <c r="G72" s="114">
        <v>572</v>
      </c>
      <c r="H72" s="114">
        <v>472</v>
      </c>
      <c r="I72" s="140">
        <v>422</v>
      </c>
      <c r="J72" s="115">
        <v>62</v>
      </c>
      <c r="K72" s="116">
        <v>14.691943127962086</v>
      </c>
    </row>
    <row r="73" spans="1:11" ht="14.1" customHeight="1" x14ac:dyDescent="0.2">
      <c r="A73" s="306" t="s">
        <v>309</v>
      </c>
      <c r="B73" s="307" t="s">
        <v>310</v>
      </c>
      <c r="C73" s="308"/>
      <c r="D73" s="113">
        <v>0.86914534041525837</v>
      </c>
      <c r="E73" s="115">
        <v>162</v>
      </c>
      <c r="F73" s="114">
        <v>140</v>
      </c>
      <c r="G73" s="114">
        <v>262</v>
      </c>
      <c r="H73" s="114">
        <v>160</v>
      </c>
      <c r="I73" s="140">
        <v>152</v>
      </c>
      <c r="J73" s="115">
        <v>10</v>
      </c>
      <c r="K73" s="116">
        <v>6.5789473684210522</v>
      </c>
    </row>
    <row r="74" spans="1:11" ht="14.1" customHeight="1" x14ac:dyDescent="0.2">
      <c r="A74" s="306" t="s">
        <v>311</v>
      </c>
      <c r="B74" s="307" t="s">
        <v>312</v>
      </c>
      <c r="C74" s="308"/>
      <c r="D74" s="113">
        <v>0.16095284081764044</v>
      </c>
      <c r="E74" s="115">
        <v>30</v>
      </c>
      <c r="F74" s="114">
        <v>38</v>
      </c>
      <c r="G74" s="114">
        <v>67</v>
      </c>
      <c r="H74" s="114">
        <v>33</v>
      </c>
      <c r="I74" s="140">
        <v>30</v>
      </c>
      <c r="J74" s="115">
        <v>0</v>
      </c>
      <c r="K74" s="116">
        <v>0</v>
      </c>
    </row>
    <row r="75" spans="1:11" ht="14.1" customHeight="1" x14ac:dyDescent="0.2">
      <c r="A75" s="306" t="s">
        <v>313</v>
      </c>
      <c r="B75" s="307" t="s">
        <v>314</v>
      </c>
      <c r="C75" s="308"/>
      <c r="D75" s="113">
        <v>1.0622887493964268</v>
      </c>
      <c r="E75" s="115">
        <v>198</v>
      </c>
      <c r="F75" s="114">
        <v>192</v>
      </c>
      <c r="G75" s="114">
        <v>146</v>
      </c>
      <c r="H75" s="114">
        <v>210</v>
      </c>
      <c r="I75" s="140">
        <v>185</v>
      </c>
      <c r="J75" s="115">
        <v>13</v>
      </c>
      <c r="K75" s="116">
        <v>7.0270270270270272</v>
      </c>
    </row>
    <row r="76" spans="1:11" ht="14.1" customHeight="1" x14ac:dyDescent="0.2">
      <c r="A76" s="306">
        <v>91</v>
      </c>
      <c r="B76" s="307" t="s">
        <v>315</v>
      </c>
      <c r="C76" s="308"/>
      <c r="D76" s="113">
        <v>0.24679435592038199</v>
      </c>
      <c r="E76" s="115">
        <v>46</v>
      </c>
      <c r="F76" s="114">
        <v>23</v>
      </c>
      <c r="G76" s="114">
        <v>56</v>
      </c>
      <c r="H76" s="114">
        <v>20</v>
      </c>
      <c r="I76" s="140">
        <v>40</v>
      </c>
      <c r="J76" s="115">
        <v>6</v>
      </c>
      <c r="K76" s="116">
        <v>15</v>
      </c>
    </row>
    <row r="77" spans="1:11" ht="14.1" customHeight="1" x14ac:dyDescent="0.2">
      <c r="A77" s="306">
        <v>92</v>
      </c>
      <c r="B77" s="307" t="s">
        <v>316</v>
      </c>
      <c r="C77" s="308"/>
      <c r="D77" s="113">
        <v>1.99045013144482</v>
      </c>
      <c r="E77" s="115">
        <v>371</v>
      </c>
      <c r="F77" s="114">
        <v>447</v>
      </c>
      <c r="G77" s="114">
        <v>452</v>
      </c>
      <c r="H77" s="114">
        <v>362</v>
      </c>
      <c r="I77" s="140">
        <v>365</v>
      </c>
      <c r="J77" s="115">
        <v>6</v>
      </c>
      <c r="K77" s="116">
        <v>1.6438356164383561</v>
      </c>
    </row>
    <row r="78" spans="1:11" ht="14.1" customHeight="1" x14ac:dyDescent="0.2">
      <c r="A78" s="306">
        <v>93</v>
      </c>
      <c r="B78" s="307" t="s">
        <v>317</v>
      </c>
      <c r="C78" s="308"/>
      <c r="D78" s="113">
        <v>0.13949246204195503</v>
      </c>
      <c r="E78" s="115">
        <v>26</v>
      </c>
      <c r="F78" s="114">
        <v>22</v>
      </c>
      <c r="G78" s="114">
        <v>29</v>
      </c>
      <c r="H78" s="114">
        <v>21</v>
      </c>
      <c r="I78" s="140">
        <v>26</v>
      </c>
      <c r="J78" s="115">
        <v>0</v>
      </c>
      <c r="K78" s="116">
        <v>0</v>
      </c>
    </row>
    <row r="79" spans="1:11" ht="14.1" customHeight="1" x14ac:dyDescent="0.2">
      <c r="A79" s="306">
        <v>94</v>
      </c>
      <c r="B79" s="307" t="s">
        <v>318</v>
      </c>
      <c r="C79" s="308"/>
      <c r="D79" s="113">
        <v>0.61698588980095503</v>
      </c>
      <c r="E79" s="115">
        <v>115</v>
      </c>
      <c r="F79" s="114">
        <v>118</v>
      </c>
      <c r="G79" s="114">
        <v>127</v>
      </c>
      <c r="H79" s="114">
        <v>128</v>
      </c>
      <c r="I79" s="140">
        <v>110</v>
      </c>
      <c r="J79" s="115">
        <v>5</v>
      </c>
      <c r="K79" s="116">
        <v>4.5454545454545459</v>
      </c>
    </row>
    <row r="80" spans="1:11" ht="14.1" customHeight="1" x14ac:dyDescent="0.2">
      <c r="A80" s="306" t="s">
        <v>319</v>
      </c>
      <c r="B80" s="307" t="s">
        <v>320</v>
      </c>
      <c r="C80" s="308"/>
      <c r="D80" s="113" t="s">
        <v>514</v>
      </c>
      <c r="E80" s="115" t="s">
        <v>514</v>
      </c>
      <c r="F80" s="114" t="s">
        <v>514</v>
      </c>
      <c r="G80" s="114">
        <v>6</v>
      </c>
      <c r="H80" s="114">
        <v>0</v>
      </c>
      <c r="I80" s="140">
        <v>4</v>
      </c>
      <c r="J80" s="115" t="s">
        <v>514</v>
      </c>
      <c r="K80" s="116" t="s">
        <v>514</v>
      </c>
    </row>
    <row r="81" spans="1:11" ht="14.1" customHeight="1" x14ac:dyDescent="0.2">
      <c r="A81" s="310" t="s">
        <v>321</v>
      </c>
      <c r="B81" s="311" t="s">
        <v>334</v>
      </c>
      <c r="C81" s="312"/>
      <c r="D81" s="125">
        <v>0.2038735983690112</v>
      </c>
      <c r="E81" s="143">
        <v>38</v>
      </c>
      <c r="F81" s="144">
        <v>32</v>
      </c>
      <c r="G81" s="144">
        <v>46</v>
      </c>
      <c r="H81" s="144">
        <v>22</v>
      </c>
      <c r="I81" s="145">
        <v>37</v>
      </c>
      <c r="J81" s="143">
        <v>1</v>
      </c>
      <c r="K81" s="146">
        <v>2.7027027027027026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195538</v>
      </c>
      <c r="C10" s="114">
        <v>106358</v>
      </c>
      <c r="D10" s="114">
        <v>89180</v>
      </c>
      <c r="E10" s="114">
        <v>155045</v>
      </c>
      <c r="F10" s="114">
        <v>37853</v>
      </c>
      <c r="G10" s="114">
        <v>20315</v>
      </c>
      <c r="H10" s="114">
        <v>53874</v>
      </c>
      <c r="I10" s="115">
        <v>56882</v>
      </c>
      <c r="J10" s="114">
        <v>41213</v>
      </c>
      <c r="K10" s="114">
        <v>15669</v>
      </c>
      <c r="L10" s="422">
        <v>14011</v>
      </c>
      <c r="M10" s="423">
        <v>14935</v>
      </c>
    </row>
    <row r="11" spans="1:13" ht="11.1" customHeight="1" x14ac:dyDescent="0.2">
      <c r="A11" s="421" t="s">
        <v>388</v>
      </c>
      <c r="B11" s="115">
        <v>196996</v>
      </c>
      <c r="C11" s="114">
        <v>107634</v>
      </c>
      <c r="D11" s="114">
        <v>89362</v>
      </c>
      <c r="E11" s="114">
        <v>156113</v>
      </c>
      <c r="F11" s="114">
        <v>38283</v>
      </c>
      <c r="G11" s="114">
        <v>19937</v>
      </c>
      <c r="H11" s="114">
        <v>54839</v>
      </c>
      <c r="I11" s="115">
        <v>57475</v>
      </c>
      <c r="J11" s="114">
        <v>41517</v>
      </c>
      <c r="K11" s="114">
        <v>15958</v>
      </c>
      <c r="L11" s="422">
        <v>14200</v>
      </c>
      <c r="M11" s="423">
        <v>13000</v>
      </c>
    </row>
    <row r="12" spans="1:13" ht="11.1" customHeight="1" x14ac:dyDescent="0.2">
      <c r="A12" s="421" t="s">
        <v>389</v>
      </c>
      <c r="B12" s="115">
        <v>201194</v>
      </c>
      <c r="C12" s="114">
        <v>110129</v>
      </c>
      <c r="D12" s="114">
        <v>91065</v>
      </c>
      <c r="E12" s="114">
        <v>159422</v>
      </c>
      <c r="F12" s="114">
        <v>38638</v>
      </c>
      <c r="G12" s="114">
        <v>22167</v>
      </c>
      <c r="H12" s="114">
        <v>55838</v>
      </c>
      <c r="I12" s="115">
        <v>57370</v>
      </c>
      <c r="J12" s="114">
        <v>40848</v>
      </c>
      <c r="K12" s="114">
        <v>16522</v>
      </c>
      <c r="L12" s="422">
        <v>19256</v>
      </c>
      <c r="M12" s="423">
        <v>16129</v>
      </c>
    </row>
    <row r="13" spans="1:13" s="110" customFormat="1" ht="11.1" customHeight="1" x14ac:dyDescent="0.2">
      <c r="A13" s="421" t="s">
        <v>390</v>
      </c>
      <c r="B13" s="115">
        <v>202183</v>
      </c>
      <c r="C13" s="114">
        <v>110272</v>
      </c>
      <c r="D13" s="114">
        <v>91911</v>
      </c>
      <c r="E13" s="114">
        <v>158967</v>
      </c>
      <c r="F13" s="114">
        <v>39211</v>
      </c>
      <c r="G13" s="114">
        <v>21887</v>
      </c>
      <c r="H13" s="114">
        <v>56774</v>
      </c>
      <c r="I13" s="115">
        <v>57529</v>
      </c>
      <c r="J13" s="114">
        <v>41024</v>
      </c>
      <c r="K13" s="114">
        <v>16505</v>
      </c>
      <c r="L13" s="422">
        <v>12490</v>
      </c>
      <c r="M13" s="423">
        <v>13042</v>
      </c>
    </row>
    <row r="14" spans="1:13" ht="15" customHeight="1" x14ac:dyDescent="0.2">
      <c r="A14" s="421" t="s">
        <v>391</v>
      </c>
      <c r="B14" s="115">
        <v>202175</v>
      </c>
      <c r="C14" s="114">
        <v>110562</v>
      </c>
      <c r="D14" s="114">
        <v>91613</v>
      </c>
      <c r="E14" s="114">
        <v>155504</v>
      </c>
      <c r="F14" s="114">
        <v>43721</v>
      </c>
      <c r="G14" s="114">
        <v>21279</v>
      </c>
      <c r="H14" s="114">
        <v>57523</v>
      </c>
      <c r="I14" s="115">
        <v>56975</v>
      </c>
      <c r="J14" s="114">
        <v>40577</v>
      </c>
      <c r="K14" s="114">
        <v>16398</v>
      </c>
      <c r="L14" s="422">
        <v>16953</v>
      </c>
      <c r="M14" s="423">
        <v>16750</v>
      </c>
    </row>
    <row r="15" spans="1:13" ht="11.1" customHeight="1" x14ac:dyDescent="0.2">
      <c r="A15" s="421" t="s">
        <v>388</v>
      </c>
      <c r="B15" s="115">
        <v>203455</v>
      </c>
      <c r="C15" s="114">
        <v>111798</v>
      </c>
      <c r="D15" s="114">
        <v>91657</v>
      </c>
      <c r="E15" s="114">
        <v>155769</v>
      </c>
      <c r="F15" s="114">
        <v>44884</v>
      </c>
      <c r="G15" s="114">
        <v>20716</v>
      </c>
      <c r="H15" s="114">
        <v>58765</v>
      </c>
      <c r="I15" s="115">
        <v>57686</v>
      </c>
      <c r="J15" s="114">
        <v>40998</v>
      </c>
      <c r="K15" s="114">
        <v>16688</v>
      </c>
      <c r="L15" s="422">
        <v>14278</v>
      </c>
      <c r="M15" s="423">
        <v>13296</v>
      </c>
    </row>
    <row r="16" spans="1:13" ht="11.1" customHeight="1" x14ac:dyDescent="0.2">
      <c r="A16" s="421" t="s">
        <v>389</v>
      </c>
      <c r="B16" s="115">
        <v>207430</v>
      </c>
      <c r="C16" s="114">
        <v>114133</v>
      </c>
      <c r="D16" s="114">
        <v>93297</v>
      </c>
      <c r="E16" s="114">
        <v>160817</v>
      </c>
      <c r="F16" s="114">
        <v>45531</v>
      </c>
      <c r="G16" s="114">
        <v>23095</v>
      </c>
      <c r="H16" s="114">
        <v>59726</v>
      </c>
      <c r="I16" s="115">
        <v>57485</v>
      </c>
      <c r="J16" s="114">
        <v>40254</v>
      </c>
      <c r="K16" s="114">
        <v>17231</v>
      </c>
      <c r="L16" s="422">
        <v>19913</v>
      </c>
      <c r="M16" s="423">
        <v>16886</v>
      </c>
    </row>
    <row r="17" spans="1:13" s="110" customFormat="1" ht="11.1" customHeight="1" x14ac:dyDescent="0.2">
      <c r="A17" s="421" t="s">
        <v>390</v>
      </c>
      <c r="B17" s="115">
        <v>206706</v>
      </c>
      <c r="C17" s="114">
        <v>113152</v>
      </c>
      <c r="D17" s="114">
        <v>93554</v>
      </c>
      <c r="E17" s="114">
        <v>160186</v>
      </c>
      <c r="F17" s="114">
        <v>45793</v>
      </c>
      <c r="G17" s="114">
        <v>22508</v>
      </c>
      <c r="H17" s="114">
        <v>60348</v>
      </c>
      <c r="I17" s="115">
        <v>58001</v>
      </c>
      <c r="J17" s="114">
        <v>40636</v>
      </c>
      <c r="K17" s="114">
        <v>17365</v>
      </c>
      <c r="L17" s="422">
        <v>12295</v>
      </c>
      <c r="M17" s="423">
        <v>13608</v>
      </c>
    </row>
    <row r="18" spans="1:13" ht="15" customHeight="1" x14ac:dyDescent="0.2">
      <c r="A18" s="421" t="s">
        <v>392</v>
      </c>
      <c r="B18" s="115">
        <v>205855</v>
      </c>
      <c r="C18" s="114">
        <v>112576</v>
      </c>
      <c r="D18" s="114">
        <v>93279</v>
      </c>
      <c r="E18" s="114">
        <v>158381</v>
      </c>
      <c r="F18" s="114">
        <v>46662</v>
      </c>
      <c r="G18" s="114">
        <v>21631</v>
      </c>
      <c r="H18" s="114">
        <v>61073</v>
      </c>
      <c r="I18" s="115">
        <v>56885</v>
      </c>
      <c r="J18" s="114">
        <v>39830</v>
      </c>
      <c r="K18" s="114">
        <v>17055</v>
      </c>
      <c r="L18" s="422">
        <v>15297</v>
      </c>
      <c r="M18" s="423">
        <v>16009</v>
      </c>
    </row>
    <row r="19" spans="1:13" ht="11.1" customHeight="1" x14ac:dyDescent="0.2">
      <c r="A19" s="421" t="s">
        <v>388</v>
      </c>
      <c r="B19" s="115">
        <v>205928</v>
      </c>
      <c r="C19" s="114">
        <v>112710</v>
      </c>
      <c r="D19" s="114">
        <v>93218</v>
      </c>
      <c r="E19" s="114">
        <v>157830</v>
      </c>
      <c r="F19" s="114">
        <v>47358</v>
      </c>
      <c r="G19" s="114">
        <v>20769</v>
      </c>
      <c r="H19" s="114">
        <v>62068</v>
      </c>
      <c r="I19" s="115">
        <v>57835</v>
      </c>
      <c r="J19" s="114">
        <v>40534</v>
      </c>
      <c r="K19" s="114">
        <v>17301</v>
      </c>
      <c r="L19" s="422">
        <v>13293</v>
      </c>
      <c r="M19" s="423">
        <v>13502</v>
      </c>
    </row>
    <row r="20" spans="1:13" ht="11.1" customHeight="1" x14ac:dyDescent="0.2">
      <c r="A20" s="421" t="s">
        <v>389</v>
      </c>
      <c r="B20" s="115">
        <v>206926</v>
      </c>
      <c r="C20" s="114">
        <v>113245</v>
      </c>
      <c r="D20" s="114">
        <v>93681</v>
      </c>
      <c r="E20" s="114">
        <v>159145</v>
      </c>
      <c r="F20" s="114">
        <v>47305</v>
      </c>
      <c r="G20" s="114">
        <v>22562</v>
      </c>
      <c r="H20" s="114">
        <v>62478</v>
      </c>
      <c r="I20" s="115">
        <v>57608</v>
      </c>
      <c r="J20" s="114">
        <v>39935</v>
      </c>
      <c r="K20" s="114">
        <v>17673</v>
      </c>
      <c r="L20" s="422">
        <v>17503</v>
      </c>
      <c r="M20" s="423">
        <v>16655</v>
      </c>
    </row>
    <row r="21" spans="1:13" s="110" customFormat="1" ht="11.1" customHeight="1" x14ac:dyDescent="0.2">
      <c r="A21" s="421" t="s">
        <v>390</v>
      </c>
      <c r="B21" s="115">
        <v>205700</v>
      </c>
      <c r="C21" s="114">
        <v>111918</v>
      </c>
      <c r="D21" s="114">
        <v>93782</v>
      </c>
      <c r="E21" s="114">
        <v>157975</v>
      </c>
      <c r="F21" s="114">
        <v>47537</v>
      </c>
      <c r="G21" s="114">
        <v>21878</v>
      </c>
      <c r="H21" s="114">
        <v>62850</v>
      </c>
      <c r="I21" s="115">
        <v>57988</v>
      </c>
      <c r="J21" s="114">
        <v>40322</v>
      </c>
      <c r="K21" s="114">
        <v>17666</v>
      </c>
      <c r="L21" s="422">
        <v>10890</v>
      </c>
      <c r="M21" s="423">
        <v>12595</v>
      </c>
    </row>
    <row r="22" spans="1:13" ht="15" customHeight="1" x14ac:dyDescent="0.2">
      <c r="A22" s="421" t="s">
        <v>393</v>
      </c>
      <c r="B22" s="115">
        <v>204757</v>
      </c>
      <c r="C22" s="114">
        <v>111332</v>
      </c>
      <c r="D22" s="114">
        <v>93425</v>
      </c>
      <c r="E22" s="114">
        <v>157020</v>
      </c>
      <c r="F22" s="114">
        <v>47378</v>
      </c>
      <c r="G22" s="114">
        <v>20781</v>
      </c>
      <c r="H22" s="114">
        <v>63639</v>
      </c>
      <c r="I22" s="115">
        <v>56977</v>
      </c>
      <c r="J22" s="114">
        <v>39615</v>
      </c>
      <c r="K22" s="114">
        <v>17362</v>
      </c>
      <c r="L22" s="422">
        <v>13816</v>
      </c>
      <c r="M22" s="423">
        <v>15003</v>
      </c>
    </row>
    <row r="23" spans="1:13" ht="11.1" customHeight="1" x14ac:dyDescent="0.2">
      <c r="A23" s="421" t="s">
        <v>388</v>
      </c>
      <c r="B23" s="115">
        <v>205107</v>
      </c>
      <c r="C23" s="114">
        <v>111756</v>
      </c>
      <c r="D23" s="114">
        <v>93351</v>
      </c>
      <c r="E23" s="114">
        <v>156847</v>
      </c>
      <c r="F23" s="114">
        <v>47831</v>
      </c>
      <c r="G23" s="114">
        <v>20176</v>
      </c>
      <c r="H23" s="114">
        <v>64586</v>
      </c>
      <c r="I23" s="115">
        <v>57563</v>
      </c>
      <c r="J23" s="114">
        <v>40180</v>
      </c>
      <c r="K23" s="114">
        <v>17383</v>
      </c>
      <c r="L23" s="422">
        <v>12677</v>
      </c>
      <c r="M23" s="423">
        <v>12637</v>
      </c>
    </row>
    <row r="24" spans="1:13" ht="11.1" customHeight="1" x14ac:dyDescent="0.2">
      <c r="A24" s="421" t="s">
        <v>389</v>
      </c>
      <c r="B24" s="115">
        <v>208807</v>
      </c>
      <c r="C24" s="114">
        <v>113829</v>
      </c>
      <c r="D24" s="114">
        <v>94978</v>
      </c>
      <c r="E24" s="114">
        <v>157832</v>
      </c>
      <c r="F24" s="114">
        <v>48359</v>
      </c>
      <c r="G24" s="114">
        <v>22330</v>
      </c>
      <c r="H24" s="114">
        <v>65645</v>
      </c>
      <c r="I24" s="115">
        <v>57868</v>
      </c>
      <c r="J24" s="114">
        <v>39741</v>
      </c>
      <c r="K24" s="114">
        <v>18127</v>
      </c>
      <c r="L24" s="422">
        <v>18853</v>
      </c>
      <c r="M24" s="423">
        <v>15872</v>
      </c>
    </row>
    <row r="25" spans="1:13" s="110" customFormat="1" ht="11.1" customHeight="1" x14ac:dyDescent="0.2">
      <c r="A25" s="421" t="s">
        <v>390</v>
      </c>
      <c r="B25" s="115">
        <v>207550</v>
      </c>
      <c r="C25" s="114">
        <v>112536</v>
      </c>
      <c r="D25" s="114">
        <v>95014</v>
      </c>
      <c r="E25" s="114">
        <v>156115</v>
      </c>
      <c r="F25" s="114">
        <v>48802</v>
      </c>
      <c r="G25" s="114">
        <v>21501</v>
      </c>
      <c r="H25" s="114">
        <v>66156</v>
      </c>
      <c r="I25" s="115">
        <v>58202</v>
      </c>
      <c r="J25" s="114">
        <v>40058</v>
      </c>
      <c r="K25" s="114">
        <v>18144</v>
      </c>
      <c r="L25" s="422">
        <v>11494</v>
      </c>
      <c r="M25" s="423">
        <v>12650</v>
      </c>
    </row>
    <row r="26" spans="1:13" ht="15" customHeight="1" x14ac:dyDescent="0.2">
      <c r="A26" s="421" t="s">
        <v>394</v>
      </c>
      <c r="B26" s="115">
        <v>207332</v>
      </c>
      <c r="C26" s="114">
        <v>112514</v>
      </c>
      <c r="D26" s="114">
        <v>94818</v>
      </c>
      <c r="E26" s="114">
        <v>155701</v>
      </c>
      <c r="F26" s="114">
        <v>48970</v>
      </c>
      <c r="G26" s="114">
        <v>20762</v>
      </c>
      <c r="H26" s="114">
        <v>67057</v>
      </c>
      <c r="I26" s="115">
        <v>58357</v>
      </c>
      <c r="J26" s="114">
        <v>40348</v>
      </c>
      <c r="K26" s="114">
        <v>18009</v>
      </c>
      <c r="L26" s="422">
        <v>14754</v>
      </c>
      <c r="M26" s="423">
        <v>15171</v>
      </c>
    </row>
    <row r="27" spans="1:13" ht="11.1" customHeight="1" x14ac:dyDescent="0.2">
      <c r="A27" s="421" t="s">
        <v>388</v>
      </c>
      <c r="B27" s="115">
        <v>208269</v>
      </c>
      <c r="C27" s="114">
        <v>113403</v>
      </c>
      <c r="D27" s="114">
        <v>94866</v>
      </c>
      <c r="E27" s="114">
        <v>155992</v>
      </c>
      <c r="F27" s="114">
        <v>49638</v>
      </c>
      <c r="G27" s="114">
        <v>20070</v>
      </c>
      <c r="H27" s="114">
        <v>68040</v>
      </c>
      <c r="I27" s="115">
        <v>59213</v>
      </c>
      <c r="J27" s="114">
        <v>40929</v>
      </c>
      <c r="K27" s="114">
        <v>18284</v>
      </c>
      <c r="L27" s="422">
        <v>14355</v>
      </c>
      <c r="M27" s="423">
        <v>13447</v>
      </c>
    </row>
    <row r="28" spans="1:13" ht="11.1" customHeight="1" x14ac:dyDescent="0.2">
      <c r="A28" s="421" t="s">
        <v>389</v>
      </c>
      <c r="B28" s="115">
        <v>210810</v>
      </c>
      <c r="C28" s="114">
        <v>114830</v>
      </c>
      <c r="D28" s="114">
        <v>95980</v>
      </c>
      <c r="E28" s="114">
        <v>160364</v>
      </c>
      <c r="F28" s="114">
        <v>50182</v>
      </c>
      <c r="G28" s="114">
        <v>22038</v>
      </c>
      <c r="H28" s="114">
        <v>68432</v>
      </c>
      <c r="I28" s="115">
        <v>59255</v>
      </c>
      <c r="J28" s="114">
        <v>40461</v>
      </c>
      <c r="K28" s="114">
        <v>18794</v>
      </c>
      <c r="L28" s="422">
        <v>19534</v>
      </c>
      <c r="M28" s="423">
        <v>16547</v>
      </c>
    </row>
    <row r="29" spans="1:13" s="110" customFormat="1" ht="11.1" customHeight="1" x14ac:dyDescent="0.2">
      <c r="A29" s="421" t="s">
        <v>390</v>
      </c>
      <c r="B29" s="115">
        <v>210201</v>
      </c>
      <c r="C29" s="114">
        <v>114073</v>
      </c>
      <c r="D29" s="114">
        <v>96128</v>
      </c>
      <c r="E29" s="114">
        <v>159250</v>
      </c>
      <c r="F29" s="114">
        <v>50898</v>
      </c>
      <c r="G29" s="114">
        <v>21337</v>
      </c>
      <c r="H29" s="114">
        <v>68975</v>
      </c>
      <c r="I29" s="115">
        <v>59497</v>
      </c>
      <c r="J29" s="114">
        <v>40750</v>
      </c>
      <c r="K29" s="114">
        <v>18747</v>
      </c>
      <c r="L29" s="422">
        <v>12545</v>
      </c>
      <c r="M29" s="423">
        <v>13485</v>
      </c>
    </row>
    <row r="30" spans="1:13" ht="15" customHeight="1" x14ac:dyDescent="0.2">
      <c r="A30" s="421" t="s">
        <v>395</v>
      </c>
      <c r="B30" s="115">
        <v>210944</v>
      </c>
      <c r="C30" s="114">
        <v>114393</v>
      </c>
      <c r="D30" s="114">
        <v>96551</v>
      </c>
      <c r="E30" s="114">
        <v>158955</v>
      </c>
      <c r="F30" s="114">
        <v>51947</v>
      </c>
      <c r="G30" s="114">
        <v>20763</v>
      </c>
      <c r="H30" s="114">
        <v>69794</v>
      </c>
      <c r="I30" s="115">
        <v>58000</v>
      </c>
      <c r="J30" s="114">
        <v>39604</v>
      </c>
      <c r="K30" s="114">
        <v>18396</v>
      </c>
      <c r="L30" s="422">
        <v>17397</v>
      </c>
      <c r="M30" s="423">
        <v>16769</v>
      </c>
    </row>
    <row r="31" spans="1:13" ht="11.1" customHeight="1" x14ac:dyDescent="0.2">
      <c r="A31" s="421" t="s">
        <v>388</v>
      </c>
      <c r="B31" s="115">
        <v>211369</v>
      </c>
      <c r="C31" s="114">
        <v>114638</v>
      </c>
      <c r="D31" s="114">
        <v>96731</v>
      </c>
      <c r="E31" s="114">
        <v>158614</v>
      </c>
      <c r="F31" s="114">
        <v>52723</v>
      </c>
      <c r="G31" s="114">
        <v>19972</v>
      </c>
      <c r="H31" s="114">
        <v>70566</v>
      </c>
      <c r="I31" s="115">
        <v>58584</v>
      </c>
      <c r="J31" s="114">
        <v>39900</v>
      </c>
      <c r="K31" s="114">
        <v>18684</v>
      </c>
      <c r="L31" s="422">
        <v>15421</v>
      </c>
      <c r="M31" s="423">
        <v>15046</v>
      </c>
    </row>
    <row r="32" spans="1:13" ht="11.1" customHeight="1" x14ac:dyDescent="0.2">
      <c r="A32" s="421" t="s">
        <v>389</v>
      </c>
      <c r="B32" s="115">
        <v>215079</v>
      </c>
      <c r="C32" s="114">
        <v>116725</v>
      </c>
      <c r="D32" s="114">
        <v>98354</v>
      </c>
      <c r="E32" s="114">
        <v>161462</v>
      </c>
      <c r="F32" s="114">
        <v>53604</v>
      </c>
      <c r="G32" s="114">
        <v>22078</v>
      </c>
      <c r="H32" s="114">
        <v>71380</v>
      </c>
      <c r="I32" s="115">
        <v>58510</v>
      </c>
      <c r="J32" s="114">
        <v>39189</v>
      </c>
      <c r="K32" s="114">
        <v>19321</v>
      </c>
      <c r="L32" s="422">
        <v>19753</v>
      </c>
      <c r="M32" s="423">
        <v>16554</v>
      </c>
    </row>
    <row r="33" spans="1:13" s="110" customFormat="1" ht="11.1" customHeight="1" x14ac:dyDescent="0.2">
      <c r="A33" s="421" t="s">
        <v>390</v>
      </c>
      <c r="B33" s="115">
        <v>214379</v>
      </c>
      <c r="C33" s="114">
        <v>115964</v>
      </c>
      <c r="D33" s="114">
        <v>98415</v>
      </c>
      <c r="E33" s="114">
        <v>160206</v>
      </c>
      <c r="F33" s="114">
        <v>54163</v>
      </c>
      <c r="G33" s="114">
        <v>21366</v>
      </c>
      <c r="H33" s="114">
        <v>71888</v>
      </c>
      <c r="I33" s="115">
        <v>58870</v>
      </c>
      <c r="J33" s="114">
        <v>39547</v>
      </c>
      <c r="K33" s="114">
        <v>19323</v>
      </c>
      <c r="L33" s="422">
        <v>13311</v>
      </c>
      <c r="M33" s="423">
        <v>14281</v>
      </c>
    </row>
    <row r="34" spans="1:13" ht="15" customHeight="1" x14ac:dyDescent="0.2">
      <c r="A34" s="421" t="s">
        <v>396</v>
      </c>
      <c r="B34" s="115">
        <v>214756</v>
      </c>
      <c r="C34" s="114">
        <v>116223</v>
      </c>
      <c r="D34" s="114">
        <v>98533</v>
      </c>
      <c r="E34" s="114">
        <v>160108</v>
      </c>
      <c r="F34" s="114">
        <v>54645</v>
      </c>
      <c r="G34" s="114">
        <v>20671</v>
      </c>
      <c r="H34" s="114">
        <v>72890</v>
      </c>
      <c r="I34" s="115">
        <v>58246</v>
      </c>
      <c r="J34" s="114">
        <v>39236</v>
      </c>
      <c r="K34" s="114">
        <v>19010</v>
      </c>
      <c r="L34" s="422">
        <v>17096</v>
      </c>
      <c r="M34" s="423">
        <v>16466</v>
      </c>
    </row>
    <row r="35" spans="1:13" ht="11.1" customHeight="1" x14ac:dyDescent="0.2">
      <c r="A35" s="421" t="s">
        <v>388</v>
      </c>
      <c r="B35" s="115">
        <v>215107</v>
      </c>
      <c r="C35" s="114">
        <v>116586</v>
      </c>
      <c r="D35" s="114">
        <v>98521</v>
      </c>
      <c r="E35" s="114">
        <v>159756</v>
      </c>
      <c r="F35" s="114">
        <v>55349</v>
      </c>
      <c r="G35" s="114">
        <v>19979</v>
      </c>
      <c r="H35" s="114">
        <v>73717</v>
      </c>
      <c r="I35" s="115">
        <v>58557</v>
      </c>
      <c r="J35" s="114">
        <v>39325</v>
      </c>
      <c r="K35" s="114">
        <v>19232</v>
      </c>
      <c r="L35" s="422">
        <v>15462</v>
      </c>
      <c r="M35" s="423">
        <v>14848</v>
      </c>
    </row>
    <row r="36" spans="1:13" ht="11.1" customHeight="1" x14ac:dyDescent="0.2">
      <c r="A36" s="421" t="s">
        <v>389</v>
      </c>
      <c r="B36" s="115">
        <v>218685</v>
      </c>
      <c r="C36" s="114">
        <v>118518</v>
      </c>
      <c r="D36" s="114">
        <v>100167</v>
      </c>
      <c r="E36" s="114">
        <v>162438</v>
      </c>
      <c r="F36" s="114">
        <v>56245</v>
      </c>
      <c r="G36" s="114">
        <v>22086</v>
      </c>
      <c r="H36" s="114">
        <v>74575</v>
      </c>
      <c r="I36" s="115">
        <v>58348</v>
      </c>
      <c r="J36" s="114">
        <v>38570</v>
      </c>
      <c r="K36" s="114">
        <v>19778</v>
      </c>
      <c r="L36" s="422">
        <v>20194</v>
      </c>
      <c r="M36" s="423">
        <v>17479</v>
      </c>
    </row>
    <row r="37" spans="1:13" s="110" customFormat="1" ht="11.1" customHeight="1" x14ac:dyDescent="0.2">
      <c r="A37" s="421" t="s">
        <v>390</v>
      </c>
      <c r="B37" s="115">
        <v>218251</v>
      </c>
      <c r="C37" s="114">
        <v>117896</v>
      </c>
      <c r="D37" s="114">
        <v>100355</v>
      </c>
      <c r="E37" s="114">
        <v>161381</v>
      </c>
      <c r="F37" s="114">
        <v>56869</v>
      </c>
      <c r="G37" s="114">
        <v>21640</v>
      </c>
      <c r="H37" s="114">
        <v>75095</v>
      </c>
      <c r="I37" s="115">
        <v>58450</v>
      </c>
      <c r="J37" s="114">
        <v>38648</v>
      </c>
      <c r="K37" s="114">
        <v>19802</v>
      </c>
      <c r="L37" s="422">
        <v>13507</v>
      </c>
      <c r="M37" s="423">
        <v>13992</v>
      </c>
    </row>
    <row r="38" spans="1:13" ht="15" customHeight="1" x14ac:dyDescent="0.2">
      <c r="A38" s="424" t="s">
        <v>397</v>
      </c>
      <c r="B38" s="115">
        <v>218998</v>
      </c>
      <c r="C38" s="114">
        <v>118475</v>
      </c>
      <c r="D38" s="114">
        <v>100523</v>
      </c>
      <c r="E38" s="114">
        <v>161639</v>
      </c>
      <c r="F38" s="114">
        <v>57359</v>
      </c>
      <c r="G38" s="114">
        <v>21061</v>
      </c>
      <c r="H38" s="114">
        <v>75882</v>
      </c>
      <c r="I38" s="115">
        <v>58005</v>
      </c>
      <c r="J38" s="114">
        <v>38260</v>
      </c>
      <c r="K38" s="114">
        <v>19745</v>
      </c>
      <c r="L38" s="422">
        <v>20666</v>
      </c>
      <c r="M38" s="423">
        <v>20114</v>
      </c>
    </row>
    <row r="39" spans="1:13" ht="11.1" customHeight="1" x14ac:dyDescent="0.2">
      <c r="A39" s="421" t="s">
        <v>388</v>
      </c>
      <c r="B39" s="115">
        <v>221804</v>
      </c>
      <c r="C39" s="114">
        <v>120856</v>
      </c>
      <c r="D39" s="114">
        <v>100948</v>
      </c>
      <c r="E39" s="114">
        <v>163431</v>
      </c>
      <c r="F39" s="114">
        <v>58373</v>
      </c>
      <c r="G39" s="114">
        <v>20610</v>
      </c>
      <c r="H39" s="114">
        <v>77326</v>
      </c>
      <c r="I39" s="115">
        <v>58586</v>
      </c>
      <c r="J39" s="114">
        <v>38460</v>
      </c>
      <c r="K39" s="114">
        <v>20126</v>
      </c>
      <c r="L39" s="422">
        <v>16465</v>
      </c>
      <c r="M39" s="423">
        <v>14695</v>
      </c>
    </row>
    <row r="40" spans="1:13" ht="11.1" customHeight="1" x14ac:dyDescent="0.2">
      <c r="A40" s="424" t="s">
        <v>389</v>
      </c>
      <c r="B40" s="115">
        <v>224702</v>
      </c>
      <c r="C40" s="114">
        <v>122297</v>
      </c>
      <c r="D40" s="114">
        <v>102405</v>
      </c>
      <c r="E40" s="114">
        <v>165979</v>
      </c>
      <c r="F40" s="114">
        <v>58723</v>
      </c>
      <c r="G40" s="114">
        <v>22866</v>
      </c>
      <c r="H40" s="114">
        <v>77997</v>
      </c>
      <c r="I40" s="115">
        <v>58862</v>
      </c>
      <c r="J40" s="114">
        <v>38153</v>
      </c>
      <c r="K40" s="114">
        <v>20709</v>
      </c>
      <c r="L40" s="422">
        <v>23032</v>
      </c>
      <c r="M40" s="423">
        <v>19672</v>
      </c>
    </row>
    <row r="41" spans="1:13" s="110" customFormat="1" ht="11.1" customHeight="1" x14ac:dyDescent="0.2">
      <c r="A41" s="421" t="s">
        <v>390</v>
      </c>
      <c r="B41" s="115">
        <v>224435</v>
      </c>
      <c r="C41" s="114">
        <v>121786</v>
      </c>
      <c r="D41" s="114">
        <v>102649</v>
      </c>
      <c r="E41" s="114">
        <v>165105</v>
      </c>
      <c r="F41" s="114">
        <v>59330</v>
      </c>
      <c r="G41" s="114">
        <v>22452</v>
      </c>
      <c r="H41" s="114">
        <v>78443</v>
      </c>
      <c r="I41" s="115">
        <v>58974</v>
      </c>
      <c r="J41" s="114">
        <v>38300</v>
      </c>
      <c r="K41" s="114">
        <v>20674</v>
      </c>
      <c r="L41" s="422">
        <v>14369</v>
      </c>
      <c r="M41" s="423">
        <v>14774</v>
      </c>
    </row>
    <row r="42" spans="1:13" ht="15" customHeight="1" x14ac:dyDescent="0.2">
      <c r="A42" s="421" t="s">
        <v>398</v>
      </c>
      <c r="B42" s="115">
        <v>224238</v>
      </c>
      <c r="C42" s="114">
        <v>121796</v>
      </c>
      <c r="D42" s="114">
        <v>102442</v>
      </c>
      <c r="E42" s="114">
        <v>164580</v>
      </c>
      <c r="F42" s="114">
        <v>59658</v>
      </c>
      <c r="G42" s="114">
        <v>21679</v>
      </c>
      <c r="H42" s="114">
        <v>78887</v>
      </c>
      <c r="I42" s="115">
        <v>58487</v>
      </c>
      <c r="J42" s="114">
        <v>37863</v>
      </c>
      <c r="K42" s="114">
        <v>20624</v>
      </c>
      <c r="L42" s="422">
        <v>18306</v>
      </c>
      <c r="M42" s="423">
        <v>18610</v>
      </c>
    </row>
    <row r="43" spans="1:13" ht="11.1" customHeight="1" x14ac:dyDescent="0.2">
      <c r="A43" s="421" t="s">
        <v>388</v>
      </c>
      <c r="B43" s="115">
        <v>224346</v>
      </c>
      <c r="C43" s="114">
        <v>122049</v>
      </c>
      <c r="D43" s="114">
        <v>102297</v>
      </c>
      <c r="E43" s="114">
        <v>164130</v>
      </c>
      <c r="F43" s="114">
        <v>60216</v>
      </c>
      <c r="G43" s="114">
        <v>20988</v>
      </c>
      <c r="H43" s="114">
        <v>79698</v>
      </c>
      <c r="I43" s="115">
        <v>59304</v>
      </c>
      <c r="J43" s="114">
        <v>38392</v>
      </c>
      <c r="K43" s="114">
        <v>20912</v>
      </c>
      <c r="L43" s="422">
        <v>16324</v>
      </c>
      <c r="M43" s="423">
        <v>16438</v>
      </c>
    </row>
    <row r="44" spans="1:13" ht="11.1" customHeight="1" x14ac:dyDescent="0.2">
      <c r="A44" s="421" t="s">
        <v>389</v>
      </c>
      <c r="B44" s="115">
        <v>227508</v>
      </c>
      <c r="C44" s="114">
        <v>123901</v>
      </c>
      <c r="D44" s="114">
        <v>103607</v>
      </c>
      <c r="E44" s="114">
        <v>166858</v>
      </c>
      <c r="F44" s="114">
        <v>60650</v>
      </c>
      <c r="G44" s="114">
        <v>22958</v>
      </c>
      <c r="H44" s="114">
        <v>80225</v>
      </c>
      <c r="I44" s="115">
        <v>58885</v>
      </c>
      <c r="J44" s="114">
        <v>37490</v>
      </c>
      <c r="K44" s="114">
        <v>21395</v>
      </c>
      <c r="L44" s="422">
        <v>21729</v>
      </c>
      <c r="M44" s="423">
        <v>18994</v>
      </c>
    </row>
    <row r="45" spans="1:13" s="110" customFormat="1" ht="11.1" customHeight="1" x14ac:dyDescent="0.2">
      <c r="A45" s="421" t="s">
        <v>390</v>
      </c>
      <c r="B45" s="115">
        <v>227094</v>
      </c>
      <c r="C45" s="114">
        <v>123352</v>
      </c>
      <c r="D45" s="114">
        <v>103742</v>
      </c>
      <c r="E45" s="114">
        <v>165827</v>
      </c>
      <c r="F45" s="114">
        <v>61267</v>
      </c>
      <c r="G45" s="114">
        <v>22476</v>
      </c>
      <c r="H45" s="114">
        <v>80579</v>
      </c>
      <c r="I45" s="115">
        <v>58645</v>
      </c>
      <c r="J45" s="114">
        <v>37249</v>
      </c>
      <c r="K45" s="114">
        <v>21396</v>
      </c>
      <c r="L45" s="422">
        <v>15309</v>
      </c>
      <c r="M45" s="423">
        <v>15851</v>
      </c>
    </row>
    <row r="46" spans="1:13" ht="15" customHeight="1" x14ac:dyDescent="0.2">
      <c r="A46" s="421" t="s">
        <v>399</v>
      </c>
      <c r="B46" s="115">
        <v>227079</v>
      </c>
      <c r="C46" s="114">
        <v>123580</v>
      </c>
      <c r="D46" s="114">
        <v>103499</v>
      </c>
      <c r="E46" s="114">
        <v>165352</v>
      </c>
      <c r="F46" s="114">
        <v>61727</v>
      </c>
      <c r="G46" s="114">
        <v>21854</v>
      </c>
      <c r="H46" s="114">
        <v>81062</v>
      </c>
      <c r="I46" s="115">
        <v>58120</v>
      </c>
      <c r="J46" s="114">
        <v>36640</v>
      </c>
      <c r="K46" s="114">
        <v>21480</v>
      </c>
      <c r="L46" s="422">
        <v>17091</v>
      </c>
      <c r="M46" s="423">
        <v>17238</v>
      </c>
    </row>
    <row r="47" spans="1:13" ht="11.1" customHeight="1" x14ac:dyDescent="0.2">
      <c r="A47" s="421" t="s">
        <v>388</v>
      </c>
      <c r="B47" s="115">
        <v>226601</v>
      </c>
      <c r="C47" s="114">
        <v>123234</v>
      </c>
      <c r="D47" s="114">
        <v>103367</v>
      </c>
      <c r="E47" s="114">
        <v>164033</v>
      </c>
      <c r="F47" s="114">
        <v>62568</v>
      </c>
      <c r="G47" s="114">
        <v>21050</v>
      </c>
      <c r="H47" s="114">
        <v>81555</v>
      </c>
      <c r="I47" s="115">
        <v>58646</v>
      </c>
      <c r="J47" s="114">
        <v>36905</v>
      </c>
      <c r="K47" s="114">
        <v>21741</v>
      </c>
      <c r="L47" s="422">
        <v>15479</v>
      </c>
      <c r="M47" s="423">
        <v>16083</v>
      </c>
    </row>
    <row r="48" spans="1:13" ht="11.1" customHeight="1" x14ac:dyDescent="0.2">
      <c r="A48" s="421" t="s">
        <v>389</v>
      </c>
      <c r="B48" s="115">
        <v>229785</v>
      </c>
      <c r="C48" s="114">
        <v>124869</v>
      </c>
      <c r="D48" s="114">
        <v>104916</v>
      </c>
      <c r="E48" s="114">
        <v>166872</v>
      </c>
      <c r="F48" s="114">
        <v>62913</v>
      </c>
      <c r="G48" s="114">
        <v>23051</v>
      </c>
      <c r="H48" s="114">
        <v>82105</v>
      </c>
      <c r="I48" s="115">
        <v>58396</v>
      </c>
      <c r="J48" s="114">
        <v>36150</v>
      </c>
      <c r="K48" s="114">
        <v>22246</v>
      </c>
      <c r="L48" s="422">
        <v>23503</v>
      </c>
      <c r="M48" s="423">
        <v>20696</v>
      </c>
    </row>
    <row r="49" spans="1:17" s="110" customFormat="1" ht="11.1" customHeight="1" x14ac:dyDescent="0.2">
      <c r="A49" s="421" t="s">
        <v>390</v>
      </c>
      <c r="B49" s="115">
        <v>228546</v>
      </c>
      <c r="C49" s="114">
        <v>123601</v>
      </c>
      <c r="D49" s="114">
        <v>104945</v>
      </c>
      <c r="E49" s="114">
        <v>165116</v>
      </c>
      <c r="F49" s="114">
        <v>63430</v>
      </c>
      <c r="G49" s="114">
        <v>22508</v>
      </c>
      <c r="H49" s="114">
        <v>82009</v>
      </c>
      <c r="I49" s="115">
        <v>58462</v>
      </c>
      <c r="J49" s="114">
        <v>36303</v>
      </c>
      <c r="K49" s="114">
        <v>22159</v>
      </c>
      <c r="L49" s="422">
        <v>14505</v>
      </c>
      <c r="M49" s="423">
        <v>15716</v>
      </c>
    </row>
    <row r="50" spans="1:17" ht="15" customHeight="1" x14ac:dyDescent="0.2">
      <c r="A50" s="421" t="s">
        <v>400</v>
      </c>
      <c r="B50" s="143">
        <v>227554</v>
      </c>
      <c r="C50" s="144">
        <v>122915</v>
      </c>
      <c r="D50" s="144">
        <v>104639</v>
      </c>
      <c r="E50" s="144">
        <v>164242</v>
      </c>
      <c r="F50" s="144">
        <v>63312</v>
      </c>
      <c r="G50" s="144">
        <v>21746</v>
      </c>
      <c r="H50" s="144">
        <v>82135</v>
      </c>
      <c r="I50" s="143">
        <v>56417</v>
      </c>
      <c r="J50" s="144">
        <v>34885</v>
      </c>
      <c r="K50" s="144">
        <v>21532</v>
      </c>
      <c r="L50" s="425">
        <v>17656</v>
      </c>
      <c r="M50" s="426">
        <v>18639</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0.20917830358597669</v>
      </c>
      <c r="C6" s="479">
        <f>'Tabelle 3.3'!J11</f>
        <v>-2.9301445285615966</v>
      </c>
      <c r="D6" s="480">
        <f t="shared" ref="D6:E9" si="0">IF(OR(AND(B6&gt;=-50,B6&lt;=50),ISNUMBER(B6)=FALSE),B6,"")</f>
        <v>0.20917830358597669</v>
      </c>
      <c r="E6" s="480">
        <f t="shared" si="0"/>
        <v>-2.9301445285615966</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1.3225681822425275</v>
      </c>
      <c r="C7" s="479">
        <f>'Tabelle 3.1'!J23</f>
        <v>-3.156552267354261</v>
      </c>
      <c r="D7" s="480">
        <f t="shared" si="0"/>
        <v>1.3225681822425275</v>
      </c>
      <c r="E7" s="480">
        <f>IF(OR(AND(C7&gt;=-50,C7&lt;=50),ISNUMBER(C7)=FALSE),C7,"")</f>
        <v>-3.156552267354261</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0.20917830358597669</v>
      </c>
      <c r="C14" s="479">
        <f>'Tabelle 3.3'!J11</f>
        <v>-2.9301445285615966</v>
      </c>
      <c r="D14" s="480">
        <f>IF(OR(AND(B14&gt;=-50,B14&lt;=50),ISNUMBER(B14)=FALSE),B14,"")</f>
        <v>0.20917830358597669</v>
      </c>
      <c r="E14" s="480">
        <f>IF(OR(AND(C14&gt;=-50,C14&lt;=50),ISNUMBER(C14)=FALSE),C14,"")</f>
        <v>-2.9301445285615966</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13.084112149532711</v>
      </c>
      <c r="C15" s="479">
        <f>'Tabelle 3.3'!J12</f>
        <v>-13.157894736842104</v>
      </c>
      <c r="D15" s="480">
        <f t="shared" ref="D15:E45" si="3">IF(OR(AND(B15&gt;=-50,B15&lt;=50),ISNUMBER(B15)=FALSE),B15,"")</f>
        <v>13.084112149532711</v>
      </c>
      <c r="E15" s="480">
        <f t="shared" si="3"/>
        <v>-13.157894736842104</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-0.74246924056003394</v>
      </c>
      <c r="C16" s="479">
        <f>'Tabelle 3.3'!J13</f>
        <v>-10.218978102189782</v>
      </c>
      <c r="D16" s="480">
        <f t="shared" si="3"/>
        <v>-0.74246924056003394</v>
      </c>
      <c r="E16" s="480">
        <f t="shared" si="3"/>
        <v>-10.218978102189782</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-1.5765842375591006</v>
      </c>
      <c r="C17" s="479">
        <f>'Tabelle 3.3'!J14</f>
        <v>-10.066154121222958</v>
      </c>
      <c r="D17" s="480">
        <f t="shared" si="3"/>
        <v>-1.5765842375591006</v>
      </c>
      <c r="E17" s="480">
        <f t="shared" si="3"/>
        <v>-10.066154121222958</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-1.5662458046987373</v>
      </c>
      <c r="C18" s="479">
        <f>'Tabelle 3.3'!J15</f>
        <v>-7.9223928860145509</v>
      </c>
      <c r="D18" s="480">
        <f t="shared" si="3"/>
        <v>-1.5662458046987373</v>
      </c>
      <c r="E18" s="480">
        <f t="shared" si="3"/>
        <v>-7.9223928860145509</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-1.5952232421352821</v>
      </c>
      <c r="C19" s="479">
        <f>'Tabelle 3.3'!J16</f>
        <v>-11.233649653757373</v>
      </c>
      <c r="D19" s="480">
        <f t="shared" si="3"/>
        <v>-1.5952232421352821</v>
      </c>
      <c r="E19" s="480">
        <f t="shared" si="3"/>
        <v>-11.233649653757373</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-1.4757738017500326</v>
      </c>
      <c r="C20" s="479">
        <f>'Tabelle 3.3'!J17</f>
        <v>-5.908096280087527</v>
      </c>
      <c r="D20" s="480">
        <f t="shared" si="3"/>
        <v>-1.4757738017500326</v>
      </c>
      <c r="E20" s="480">
        <f t="shared" si="3"/>
        <v>-5.908096280087527</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-0.13880855986119145</v>
      </c>
      <c r="C21" s="479">
        <f>'Tabelle 3.3'!J18</f>
        <v>0</v>
      </c>
      <c r="D21" s="480">
        <f t="shared" si="3"/>
        <v>-0.13880855986119145</v>
      </c>
      <c r="E21" s="480">
        <f t="shared" si="3"/>
        <v>0</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1.0458727742106309</v>
      </c>
      <c r="C22" s="479">
        <f>'Tabelle 3.3'!J19</f>
        <v>-1.0285589232957655</v>
      </c>
      <c r="D22" s="480">
        <f t="shared" si="3"/>
        <v>1.0458727742106309</v>
      </c>
      <c r="E22" s="480">
        <f t="shared" si="3"/>
        <v>-1.0285589232957655</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-0.48343236982576293</v>
      </c>
      <c r="C23" s="479">
        <f>'Tabelle 3.3'!J20</f>
        <v>-2.9676558852950983</v>
      </c>
      <c r="D23" s="480">
        <f t="shared" si="3"/>
        <v>-0.48343236982576293</v>
      </c>
      <c r="E23" s="480">
        <f t="shared" si="3"/>
        <v>-2.9676558852950983</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2.9780242349558432</v>
      </c>
      <c r="C24" s="479">
        <f>'Tabelle 3.3'!J21</f>
        <v>-11.821735731039874</v>
      </c>
      <c r="D24" s="480">
        <f t="shared" si="3"/>
        <v>2.9780242349558432</v>
      </c>
      <c r="E24" s="480">
        <f t="shared" si="3"/>
        <v>-11.821735731039874</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4.4763332619404581</v>
      </c>
      <c r="C25" s="479">
        <f>'Tabelle 3.3'!J22</f>
        <v>6.5723793677204663</v>
      </c>
      <c r="D25" s="480">
        <f t="shared" si="3"/>
        <v>4.4763332619404581</v>
      </c>
      <c r="E25" s="480">
        <f t="shared" si="3"/>
        <v>6.5723793677204663</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-0.69188870896511112</v>
      </c>
      <c r="C26" s="479">
        <f>'Tabelle 3.3'!J23</f>
        <v>-2.150537634408602</v>
      </c>
      <c r="D26" s="480">
        <f t="shared" si="3"/>
        <v>-0.69188870896511112</v>
      </c>
      <c r="E26" s="480">
        <f t="shared" si="3"/>
        <v>-2.150537634408602</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-0.83094946192616814</v>
      </c>
      <c r="C27" s="479">
        <f>'Tabelle 3.3'!J24</f>
        <v>5.5514433752775719E-2</v>
      </c>
      <c r="D27" s="480">
        <f t="shared" si="3"/>
        <v>-0.83094946192616814</v>
      </c>
      <c r="E27" s="480">
        <f t="shared" si="3"/>
        <v>5.5514433752775719E-2</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1.2856452392460125</v>
      </c>
      <c r="C28" s="479">
        <f>'Tabelle 3.3'!J25</f>
        <v>0.87386018237082064</v>
      </c>
      <c r="D28" s="480">
        <f t="shared" si="3"/>
        <v>1.2856452392460125</v>
      </c>
      <c r="E28" s="480">
        <f t="shared" si="3"/>
        <v>0.87386018237082064</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-17.22027972027972</v>
      </c>
      <c r="C29" s="479">
        <f>'Tabelle 3.3'!J26</f>
        <v>9.3922651933701662</v>
      </c>
      <c r="D29" s="480">
        <f t="shared" si="3"/>
        <v>-17.22027972027972</v>
      </c>
      <c r="E29" s="480">
        <f t="shared" si="3"/>
        <v>9.3922651933701662</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2.7687160184023423</v>
      </c>
      <c r="C30" s="479">
        <f>'Tabelle 3.3'!J27</f>
        <v>14.858490566037736</v>
      </c>
      <c r="D30" s="480">
        <f t="shared" si="3"/>
        <v>2.7687160184023423</v>
      </c>
      <c r="E30" s="480">
        <f t="shared" si="3"/>
        <v>14.858490566037736</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3.5072239991176795</v>
      </c>
      <c r="C31" s="479">
        <f>'Tabelle 3.3'!J28</f>
        <v>5.3937432578209279E-2</v>
      </c>
      <c r="D31" s="480">
        <f t="shared" si="3"/>
        <v>3.5072239991176795</v>
      </c>
      <c r="E31" s="480">
        <f t="shared" si="3"/>
        <v>5.3937432578209279E-2</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3.8281481481481481</v>
      </c>
      <c r="C32" s="479">
        <f>'Tabelle 3.3'!J29</f>
        <v>-1.7710309930423782</v>
      </c>
      <c r="D32" s="480">
        <f t="shared" si="3"/>
        <v>3.8281481481481481</v>
      </c>
      <c r="E32" s="480">
        <f t="shared" si="3"/>
        <v>-1.7710309930423782</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4.18515867334765</v>
      </c>
      <c r="C33" s="479">
        <f>'Tabelle 3.3'!J30</f>
        <v>-2.5688073394495414</v>
      </c>
      <c r="D33" s="480">
        <f t="shared" si="3"/>
        <v>4.18515867334765</v>
      </c>
      <c r="E33" s="480">
        <f t="shared" si="3"/>
        <v>-2.5688073394495414</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0.86767895878524948</v>
      </c>
      <c r="C34" s="479">
        <f>'Tabelle 3.3'!J31</f>
        <v>-4.0548970679975049</v>
      </c>
      <c r="D34" s="480">
        <f t="shared" si="3"/>
        <v>0.86767895878524948</v>
      </c>
      <c r="E34" s="480">
        <f t="shared" si="3"/>
        <v>-4.0548970679975049</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t="str">
        <f>'Tabelle 3.3'!J32</f>
        <v>*</v>
      </c>
      <c r="D35" s="480">
        <f t="shared" si="3"/>
        <v>0</v>
      </c>
      <c r="E35" s="480" t="str">
        <f t="shared" si="3"/>
        <v>*</v>
      </c>
      <c r="F35" s="475" t="str">
        <f t="shared" si="4"/>
        <v/>
      </c>
      <c r="G35" s="475" t="str">
        <f t="shared" si="4"/>
        <v/>
      </c>
      <c r="H35" s="481" t="str">
        <f t="shared" si="5"/>
        <v/>
      </c>
      <c r="I35" s="481">
        <f t="shared" si="5"/>
        <v>-0.75</v>
      </c>
      <c r="J35" s="475" t="e">
        <f t="shared" si="6"/>
        <v>#N/A</v>
      </c>
      <c r="K35" s="475" t="e">
        <f t="shared" si="7"/>
        <v>#N/A</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13.084112149532711</v>
      </c>
      <c r="C37" s="479">
        <f>'Tabelle 3.3'!J34</f>
        <v>-13.157894736842104</v>
      </c>
      <c r="D37" s="480">
        <f t="shared" si="3"/>
        <v>13.084112149532711</v>
      </c>
      <c r="E37" s="480">
        <f t="shared" si="3"/>
        <v>-13.157894736842104</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-1.3498343889019777</v>
      </c>
      <c r="C38" s="479">
        <f>'Tabelle 3.3'!J35</f>
        <v>-7.4451612903225808</v>
      </c>
      <c r="D38" s="480">
        <f t="shared" si="3"/>
        <v>-1.3498343889019777</v>
      </c>
      <c r="E38" s="480">
        <f t="shared" si="3"/>
        <v>-7.4451612903225808</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0.92691276685075741</v>
      </c>
      <c r="C39" s="479">
        <f>'Tabelle 3.3'!J36</f>
        <v>-2.2107253009650782</v>
      </c>
      <c r="D39" s="480">
        <f t="shared" si="3"/>
        <v>0.92691276685075741</v>
      </c>
      <c r="E39" s="480">
        <f t="shared" si="3"/>
        <v>-2.2107253009650782</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0.92691276685075741</v>
      </c>
      <c r="C45" s="479">
        <f>'Tabelle 3.3'!J36</f>
        <v>-2.2107253009650782</v>
      </c>
      <c r="D45" s="480">
        <f t="shared" si="3"/>
        <v>0.92691276685075741</v>
      </c>
      <c r="E45" s="480">
        <f t="shared" si="3"/>
        <v>-2.2107253009650782</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207332</v>
      </c>
      <c r="C51" s="486">
        <v>40348</v>
      </c>
      <c r="D51" s="486">
        <v>18009</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208269</v>
      </c>
      <c r="C52" s="486">
        <v>40929</v>
      </c>
      <c r="D52" s="486">
        <v>18284</v>
      </c>
      <c r="E52" s="487">
        <f t="shared" ref="E52:G70" si="11">IF($A$51=37802,IF(COUNTBLANK(B$51:B$70)&gt;0,#N/A,B52/B$51*100),IF(COUNTBLANK(B$51:B$75)&gt;0,#N/A,B52/B$51*100))</f>
        <v>100.45193216676635</v>
      </c>
      <c r="F52" s="487">
        <f t="shared" si="11"/>
        <v>101.43997224149896</v>
      </c>
      <c r="G52" s="487">
        <f t="shared" si="11"/>
        <v>101.52701427064245</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210810</v>
      </c>
      <c r="C53" s="486">
        <v>40461</v>
      </c>
      <c r="D53" s="486">
        <v>18794</v>
      </c>
      <c r="E53" s="487">
        <f t="shared" si="11"/>
        <v>101.67750274921382</v>
      </c>
      <c r="F53" s="487">
        <f t="shared" si="11"/>
        <v>100.28006344800238</v>
      </c>
      <c r="G53" s="487">
        <f t="shared" si="11"/>
        <v>104.35893164528846</v>
      </c>
      <c r="H53" s="488">
        <f>IF(ISERROR(L53)=TRUE,IF(MONTH(A53)=MONTH(MAX(A$51:A$75)),A53,""),"")</f>
        <v>41883</v>
      </c>
      <c r="I53" s="487">
        <f t="shared" si="12"/>
        <v>101.67750274921382</v>
      </c>
      <c r="J53" s="487">
        <f t="shared" si="10"/>
        <v>100.28006344800238</v>
      </c>
      <c r="K53" s="487">
        <f t="shared" si="10"/>
        <v>104.35893164528846</v>
      </c>
      <c r="L53" s="487" t="e">
        <f t="shared" si="13"/>
        <v>#N/A</v>
      </c>
    </row>
    <row r="54" spans="1:14" ht="15" customHeight="1" x14ac:dyDescent="0.2">
      <c r="A54" s="489" t="s">
        <v>463</v>
      </c>
      <c r="B54" s="486">
        <v>210201</v>
      </c>
      <c r="C54" s="486">
        <v>40750</v>
      </c>
      <c r="D54" s="486">
        <v>18747</v>
      </c>
      <c r="E54" s="487">
        <f t="shared" si="11"/>
        <v>101.38377095672641</v>
      </c>
      <c r="F54" s="487">
        <f t="shared" si="11"/>
        <v>100.99633191236244</v>
      </c>
      <c r="G54" s="487">
        <f t="shared" si="11"/>
        <v>104.09795102448776</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210944</v>
      </c>
      <c r="C55" s="486">
        <v>39604</v>
      </c>
      <c r="D55" s="486">
        <v>18396</v>
      </c>
      <c r="E55" s="487">
        <f t="shared" si="11"/>
        <v>101.74213338992533</v>
      </c>
      <c r="F55" s="487">
        <f t="shared" si="11"/>
        <v>98.156042430851585</v>
      </c>
      <c r="G55" s="487">
        <f t="shared" si="11"/>
        <v>102.14892553723138</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211369</v>
      </c>
      <c r="C56" s="486">
        <v>39900</v>
      </c>
      <c r="D56" s="486">
        <v>18684</v>
      </c>
      <c r="E56" s="487">
        <f t="shared" si="11"/>
        <v>101.94711863098797</v>
      </c>
      <c r="F56" s="487">
        <f t="shared" si="11"/>
        <v>98.889659958362259</v>
      </c>
      <c r="G56" s="487">
        <f t="shared" si="11"/>
        <v>103.74812593703149</v>
      </c>
      <c r="H56" s="488" t="str">
        <f t="shared" si="14"/>
        <v/>
      </c>
      <c r="I56" s="487" t="str">
        <f t="shared" si="12"/>
        <v/>
      </c>
      <c r="J56" s="487" t="str">
        <f t="shared" si="10"/>
        <v/>
      </c>
      <c r="K56" s="487" t="str">
        <f t="shared" si="10"/>
        <v/>
      </c>
      <c r="L56" s="487" t="e">
        <f t="shared" si="13"/>
        <v>#N/A</v>
      </c>
    </row>
    <row r="57" spans="1:14" ht="15" customHeight="1" x14ac:dyDescent="0.2">
      <c r="A57" s="489">
        <v>42248</v>
      </c>
      <c r="B57" s="486">
        <v>215079</v>
      </c>
      <c r="C57" s="486">
        <v>39189</v>
      </c>
      <c r="D57" s="486">
        <v>19321</v>
      </c>
      <c r="E57" s="487">
        <f t="shared" si="11"/>
        <v>103.73651920591129</v>
      </c>
      <c r="F57" s="487">
        <f t="shared" si="11"/>
        <v>97.127490829780911</v>
      </c>
      <c r="G57" s="487">
        <f t="shared" si="11"/>
        <v>107.28524626575602</v>
      </c>
      <c r="H57" s="488">
        <f t="shared" si="14"/>
        <v>42248</v>
      </c>
      <c r="I57" s="487">
        <f t="shared" si="12"/>
        <v>103.73651920591129</v>
      </c>
      <c r="J57" s="487">
        <f t="shared" si="10"/>
        <v>97.127490829780911</v>
      </c>
      <c r="K57" s="487">
        <f t="shared" si="10"/>
        <v>107.28524626575602</v>
      </c>
      <c r="L57" s="487" t="e">
        <f t="shared" si="13"/>
        <v>#N/A</v>
      </c>
    </row>
    <row r="58" spans="1:14" ht="15" customHeight="1" x14ac:dyDescent="0.2">
      <c r="A58" s="489" t="s">
        <v>466</v>
      </c>
      <c r="B58" s="486">
        <v>214379</v>
      </c>
      <c r="C58" s="486">
        <v>39547</v>
      </c>
      <c r="D58" s="486">
        <v>19323</v>
      </c>
      <c r="E58" s="487">
        <f t="shared" si="11"/>
        <v>103.39889645592577</v>
      </c>
      <c r="F58" s="487">
        <f t="shared" si="11"/>
        <v>98.014771488053924</v>
      </c>
      <c r="G58" s="487">
        <f t="shared" si="11"/>
        <v>107.29635182408796</v>
      </c>
      <c r="H58" s="488" t="str">
        <f t="shared" si="14"/>
        <v/>
      </c>
      <c r="I58" s="487" t="str">
        <f t="shared" si="12"/>
        <v/>
      </c>
      <c r="J58" s="487" t="str">
        <f t="shared" si="10"/>
        <v/>
      </c>
      <c r="K58" s="487" t="str">
        <f t="shared" si="10"/>
        <v/>
      </c>
      <c r="L58" s="487" t="e">
        <f t="shared" si="13"/>
        <v>#N/A</v>
      </c>
    </row>
    <row r="59" spans="1:14" ht="15" customHeight="1" x14ac:dyDescent="0.2">
      <c r="A59" s="489" t="s">
        <v>467</v>
      </c>
      <c r="B59" s="486">
        <v>214756</v>
      </c>
      <c r="C59" s="486">
        <v>39236</v>
      </c>
      <c r="D59" s="486">
        <v>19010</v>
      </c>
      <c r="E59" s="487">
        <f t="shared" si="11"/>
        <v>103.58073042270368</v>
      </c>
      <c r="F59" s="487">
        <f t="shared" si="11"/>
        <v>97.243977396649157</v>
      </c>
      <c r="G59" s="487">
        <f t="shared" si="11"/>
        <v>105.55833194513855</v>
      </c>
      <c r="H59" s="488" t="str">
        <f t="shared" si="14"/>
        <v/>
      </c>
      <c r="I59" s="487" t="str">
        <f t="shared" si="12"/>
        <v/>
      </c>
      <c r="J59" s="487" t="str">
        <f t="shared" si="10"/>
        <v/>
      </c>
      <c r="K59" s="487" t="str">
        <f t="shared" si="10"/>
        <v/>
      </c>
      <c r="L59" s="487" t="e">
        <f t="shared" si="13"/>
        <v>#N/A</v>
      </c>
    </row>
    <row r="60" spans="1:14" ht="15" customHeight="1" x14ac:dyDescent="0.2">
      <c r="A60" s="489" t="s">
        <v>468</v>
      </c>
      <c r="B60" s="486">
        <v>215107</v>
      </c>
      <c r="C60" s="486">
        <v>39325</v>
      </c>
      <c r="D60" s="486">
        <v>19232</v>
      </c>
      <c r="E60" s="487">
        <f t="shared" si="11"/>
        <v>103.75002411591072</v>
      </c>
      <c r="F60" s="487">
        <f t="shared" si="11"/>
        <v>97.464558342420943</v>
      </c>
      <c r="G60" s="487">
        <f t="shared" si="11"/>
        <v>106.79104891998446</v>
      </c>
      <c r="H60" s="488" t="str">
        <f t="shared" si="14"/>
        <v/>
      </c>
      <c r="I60" s="487" t="str">
        <f t="shared" si="12"/>
        <v/>
      </c>
      <c r="J60" s="487" t="str">
        <f t="shared" si="10"/>
        <v/>
      </c>
      <c r="K60" s="487" t="str">
        <f t="shared" si="10"/>
        <v/>
      </c>
      <c r="L60" s="487" t="e">
        <f t="shared" si="13"/>
        <v>#N/A</v>
      </c>
    </row>
    <row r="61" spans="1:14" ht="15" customHeight="1" x14ac:dyDescent="0.2">
      <c r="A61" s="489">
        <v>42614</v>
      </c>
      <c r="B61" s="486">
        <v>218685</v>
      </c>
      <c r="C61" s="486">
        <v>38570</v>
      </c>
      <c r="D61" s="486">
        <v>19778</v>
      </c>
      <c r="E61" s="487">
        <f t="shared" si="11"/>
        <v>105.47575868655103</v>
      </c>
      <c r="F61" s="487">
        <f t="shared" si="11"/>
        <v>95.593337959750173</v>
      </c>
      <c r="G61" s="487">
        <f t="shared" si="11"/>
        <v>109.82286634460547</v>
      </c>
      <c r="H61" s="488">
        <f t="shared" si="14"/>
        <v>42614</v>
      </c>
      <c r="I61" s="487">
        <f t="shared" si="12"/>
        <v>105.47575868655103</v>
      </c>
      <c r="J61" s="487">
        <f t="shared" si="10"/>
        <v>95.593337959750173</v>
      </c>
      <c r="K61" s="487">
        <f t="shared" si="10"/>
        <v>109.82286634460547</v>
      </c>
      <c r="L61" s="487" t="e">
        <f t="shared" si="13"/>
        <v>#N/A</v>
      </c>
    </row>
    <row r="62" spans="1:14" ht="15" customHeight="1" x14ac:dyDescent="0.2">
      <c r="A62" s="489" t="s">
        <v>469</v>
      </c>
      <c r="B62" s="486">
        <v>218251</v>
      </c>
      <c r="C62" s="486">
        <v>38648</v>
      </c>
      <c r="D62" s="486">
        <v>19802</v>
      </c>
      <c r="E62" s="487">
        <f t="shared" si="11"/>
        <v>105.26643258156001</v>
      </c>
      <c r="F62" s="487">
        <f t="shared" si="11"/>
        <v>95.786656091999603</v>
      </c>
      <c r="G62" s="487">
        <f t="shared" si="11"/>
        <v>109.95613304458882</v>
      </c>
      <c r="H62" s="488" t="str">
        <f t="shared" si="14"/>
        <v/>
      </c>
      <c r="I62" s="487" t="str">
        <f t="shared" si="12"/>
        <v/>
      </c>
      <c r="J62" s="487" t="str">
        <f t="shared" si="10"/>
        <v/>
      </c>
      <c r="K62" s="487" t="str">
        <f t="shared" si="10"/>
        <v/>
      </c>
      <c r="L62" s="487" t="e">
        <f t="shared" si="13"/>
        <v>#N/A</v>
      </c>
    </row>
    <row r="63" spans="1:14" ht="15" customHeight="1" x14ac:dyDescent="0.2">
      <c r="A63" s="489" t="s">
        <v>470</v>
      </c>
      <c r="B63" s="486">
        <v>218998</v>
      </c>
      <c r="C63" s="486">
        <v>38260</v>
      </c>
      <c r="D63" s="486">
        <v>19745</v>
      </c>
      <c r="E63" s="487">
        <f t="shared" si="11"/>
        <v>105.62672428761599</v>
      </c>
      <c r="F63" s="487">
        <f t="shared" si="11"/>
        <v>94.825022305938333</v>
      </c>
      <c r="G63" s="487">
        <f t="shared" si="11"/>
        <v>109.63962463212837</v>
      </c>
      <c r="H63" s="488" t="str">
        <f t="shared" si="14"/>
        <v/>
      </c>
      <c r="I63" s="487" t="str">
        <f t="shared" si="12"/>
        <v/>
      </c>
      <c r="J63" s="487" t="str">
        <f t="shared" si="10"/>
        <v/>
      </c>
      <c r="K63" s="487" t="str">
        <f t="shared" si="10"/>
        <v/>
      </c>
      <c r="L63" s="487" t="e">
        <f t="shared" si="13"/>
        <v>#N/A</v>
      </c>
    </row>
    <row r="64" spans="1:14" ht="15" customHeight="1" x14ac:dyDescent="0.2">
      <c r="A64" s="489" t="s">
        <v>471</v>
      </c>
      <c r="B64" s="486">
        <v>221804</v>
      </c>
      <c r="C64" s="486">
        <v>38460</v>
      </c>
      <c r="D64" s="486">
        <v>20126</v>
      </c>
      <c r="E64" s="487">
        <f t="shared" si="11"/>
        <v>106.98010919684371</v>
      </c>
      <c r="F64" s="487">
        <f t="shared" si="11"/>
        <v>95.320709824526617</v>
      </c>
      <c r="G64" s="487">
        <f t="shared" si="11"/>
        <v>111.75523349436394</v>
      </c>
      <c r="H64" s="488" t="str">
        <f t="shared" si="14"/>
        <v/>
      </c>
      <c r="I64" s="487" t="str">
        <f t="shared" si="12"/>
        <v/>
      </c>
      <c r="J64" s="487" t="str">
        <f t="shared" si="10"/>
        <v/>
      </c>
      <c r="K64" s="487" t="str">
        <f t="shared" si="10"/>
        <v/>
      </c>
      <c r="L64" s="487" t="e">
        <f t="shared" si="13"/>
        <v>#N/A</v>
      </c>
    </row>
    <row r="65" spans="1:12" ht="15" customHeight="1" x14ac:dyDescent="0.2">
      <c r="A65" s="489">
        <v>42979</v>
      </c>
      <c r="B65" s="486">
        <v>224702</v>
      </c>
      <c r="C65" s="486">
        <v>38153</v>
      </c>
      <c r="D65" s="486">
        <v>20709</v>
      </c>
      <c r="E65" s="487">
        <f t="shared" si="11"/>
        <v>108.37786738178382</v>
      </c>
      <c r="F65" s="487">
        <f t="shared" si="11"/>
        <v>94.559829483493601</v>
      </c>
      <c r="G65" s="487">
        <f t="shared" si="11"/>
        <v>114.99250374812593</v>
      </c>
      <c r="H65" s="488">
        <f t="shared" si="14"/>
        <v>42979</v>
      </c>
      <c r="I65" s="487">
        <f t="shared" si="12"/>
        <v>108.37786738178382</v>
      </c>
      <c r="J65" s="487">
        <f t="shared" si="10"/>
        <v>94.559829483493601</v>
      </c>
      <c r="K65" s="487">
        <f t="shared" si="10"/>
        <v>114.99250374812593</v>
      </c>
      <c r="L65" s="487" t="e">
        <f t="shared" si="13"/>
        <v>#N/A</v>
      </c>
    </row>
    <row r="66" spans="1:12" ht="15" customHeight="1" x14ac:dyDescent="0.2">
      <c r="A66" s="489" t="s">
        <v>472</v>
      </c>
      <c r="B66" s="486">
        <v>224435</v>
      </c>
      <c r="C66" s="486">
        <v>38300</v>
      </c>
      <c r="D66" s="486">
        <v>20674</v>
      </c>
      <c r="E66" s="487">
        <f t="shared" si="11"/>
        <v>108.24908841857504</v>
      </c>
      <c r="F66" s="487">
        <f t="shared" si="11"/>
        <v>94.92415980965599</v>
      </c>
      <c r="G66" s="487">
        <f t="shared" si="11"/>
        <v>114.79815647731691</v>
      </c>
      <c r="H66" s="488" t="str">
        <f t="shared" si="14"/>
        <v/>
      </c>
      <c r="I66" s="487" t="str">
        <f t="shared" si="12"/>
        <v/>
      </c>
      <c r="J66" s="487" t="str">
        <f t="shared" si="10"/>
        <v/>
      </c>
      <c r="K66" s="487" t="str">
        <f t="shared" si="10"/>
        <v/>
      </c>
      <c r="L66" s="487" t="e">
        <f t="shared" si="13"/>
        <v>#N/A</v>
      </c>
    </row>
    <row r="67" spans="1:12" ht="15" customHeight="1" x14ac:dyDescent="0.2">
      <c r="A67" s="489" t="s">
        <v>473</v>
      </c>
      <c r="B67" s="486">
        <v>224238</v>
      </c>
      <c r="C67" s="486">
        <v>37863</v>
      </c>
      <c r="D67" s="486">
        <v>20624</v>
      </c>
      <c r="E67" s="487">
        <f t="shared" si="11"/>
        <v>108.15407173036482</v>
      </c>
      <c r="F67" s="487">
        <f t="shared" si="11"/>
        <v>93.84108258154059</v>
      </c>
      <c r="G67" s="487">
        <f t="shared" si="11"/>
        <v>114.52051751901826</v>
      </c>
      <c r="H67" s="488" t="str">
        <f t="shared" si="14"/>
        <v/>
      </c>
      <c r="I67" s="487" t="str">
        <f t="shared" si="12"/>
        <v/>
      </c>
      <c r="J67" s="487" t="str">
        <f t="shared" si="12"/>
        <v/>
      </c>
      <c r="K67" s="487" t="str">
        <f t="shared" si="12"/>
        <v/>
      </c>
      <c r="L67" s="487" t="e">
        <f t="shared" si="13"/>
        <v>#N/A</v>
      </c>
    </row>
    <row r="68" spans="1:12" ht="15" customHeight="1" x14ac:dyDescent="0.2">
      <c r="A68" s="489" t="s">
        <v>474</v>
      </c>
      <c r="B68" s="486">
        <v>224346</v>
      </c>
      <c r="C68" s="486">
        <v>38392</v>
      </c>
      <c r="D68" s="486">
        <v>20912</v>
      </c>
      <c r="E68" s="487">
        <f t="shared" si="11"/>
        <v>108.20616209750544</v>
      </c>
      <c r="F68" s="487">
        <f t="shared" si="11"/>
        <v>95.1521760682066</v>
      </c>
      <c r="G68" s="487">
        <f t="shared" si="11"/>
        <v>116.11971791881837</v>
      </c>
      <c r="H68" s="488" t="str">
        <f t="shared" si="14"/>
        <v/>
      </c>
      <c r="I68" s="487" t="str">
        <f t="shared" si="12"/>
        <v/>
      </c>
      <c r="J68" s="487" t="str">
        <f t="shared" si="12"/>
        <v/>
      </c>
      <c r="K68" s="487" t="str">
        <f t="shared" si="12"/>
        <v/>
      </c>
      <c r="L68" s="487" t="e">
        <f t="shared" si="13"/>
        <v>#N/A</v>
      </c>
    </row>
    <row r="69" spans="1:12" ht="15" customHeight="1" x14ac:dyDescent="0.2">
      <c r="A69" s="489">
        <v>43344</v>
      </c>
      <c r="B69" s="486">
        <v>227508</v>
      </c>
      <c r="C69" s="486">
        <v>37490</v>
      </c>
      <c r="D69" s="486">
        <v>21395</v>
      </c>
      <c r="E69" s="487">
        <f t="shared" si="11"/>
        <v>109.73125229101153</v>
      </c>
      <c r="F69" s="487">
        <f t="shared" si="11"/>
        <v>92.916625359373455</v>
      </c>
      <c r="G69" s="487">
        <f t="shared" si="11"/>
        <v>118.80171025598312</v>
      </c>
      <c r="H69" s="488">
        <f t="shared" si="14"/>
        <v>43344</v>
      </c>
      <c r="I69" s="487">
        <f t="shared" si="12"/>
        <v>109.73125229101153</v>
      </c>
      <c r="J69" s="487">
        <f t="shared" si="12"/>
        <v>92.916625359373455</v>
      </c>
      <c r="K69" s="487">
        <f t="shared" si="12"/>
        <v>118.80171025598312</v>
      </c>
      <c r="L69" s="487" t="e">
        <f t="shared" si="13"/>
        <v>#N/A</v>
      </c>
    </row>
    <row r="70" spans="1:12" ht="15" customHeight="1" x14ac:dyDescent="0.2">
      <c r="A70" s="489" t="s">
        <v>475</v>
      </c>
      <c r="B70" s="486">
        <v>227094</v>
      </c>
      <c r="C70" s="486">
        <v>37249</v>
      </c>
      <c r="D70" s="486">
        <v>21396</v>
      </c>
      <c r="E70" s="487">
        <f t="shared" si="11"/>
        <v>109.53157255030578</v>
      </c>
      <c r="F70" s="487">
        <f t="shared" si="11"/>
        <v>92.319321899474573</v>
      </c>
      <c r="G70" s="487">
        <f t="shared" si="11"/>
        <v>118.80726303514911</v>
      </c>
      <c r="H70" s="488" t="str">
        <f t="shared" si="14"/>
        <v/>
      </c>
      <c r="I70" s="487" t="str">
        <f t="shared" si="12"/>
        <v/>
      </c>
      <c r="J70" s="487" t="str">
        <f t="shared" si="12"/>
        <v/>
      </c>
      <c r="K70" s="487" t="str">
        <f t="shared" si="12"/>
        <v/>
      </c>
      <c r="L70" s="487" t="e">
        <f t="shared" si="13"/>
        <v>#N/A</v>
      </c>
    </row>
    <row r="71" spans="1:12" ht="15" customHeight="1" x14ac:dyDescent="0.2">
      <c r="A71" s="489" t="s">
        <v>476</v>
      </c>
      <c r="B71" s="486">
        <v>227079</v>
      </c>
      <c r="C71" s="486">
        <v>36640</v>
      </c>
      <c r="D71" s="486">
        <v>21480</v>
      </c>
      <c r="E71" s="490">
        <f t="shared" ref="E71:G75" si="15">IF($A$51=37802,IF(COUNTBLANK(B$51:B$70)&gt;0,#N/A,IF(ISBLANK(B71)=FALSE,B71/B$51*100,#N/A)),IF(COUNTBLANK(B$51:B$75)&gt;0,#N/A,B71/B$51*100))</f>
        <v>109.5243377770918</v>
      </c>
      <c r="F71" s="490">
        <f t="shared" si="15"/>
        <v>90.80995340537325</v>
      </c>
      <c r="G71" s="490">
        <f t="shared" si="15"/>
        <v>119.27369648509078</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226601</v>
      </c>
      <c r="C72" s="486">
        <v>36905</v>
      </c>
      <c r="D72" s="486">
        <v>21741</v>
      </c>
      <c r="E72" s="490">
        <f t="shared" si="15"/>
        <v>109.29378967067311</v>
      </c>
      <c r="F72" s="490">
        <f t="shared" si="15"/>
        <v>91.466739367502726</v>
      </c>
      <c r="G72" s="490">
        <f t="shared" si="15"/>
        <v>120.72297184740964</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229785</v>
      </c>
      <c r="C73" s="486">
        <v>36150</v>
      </c>
      <c r="D73" s="486">
        <v>22246</v>
      </c>
      <c r="E73" s="490">
        <f t="shared" si="15"/>
        <v>110.82949086489302</v>
      </c>
      <c r="F73" s="490">
        <f t="shared" si="15"/>
        <v>89.595518984831955</v>
      </c>
      <c r="G73" s="490">
        <f t="shared" si="15"/>
        <v>123.52712532622579</v>
      </c>
      <c r="H73" s="491">
        <f>IF(A$51=37802,IF(ISERROR(L73)=TRUE,IF(ISBLANK(A73)=FALSE,IF(MONTH(A73)=MONTH(MAX(A$51:A$75)),A73,""),""),""),IF(ISERROR(L73)=TRUE,IF(MONTH(A73)=MONTH(MAX(A$51:A$75)),A73,""),""))</f>
        <v>43709</v>
      </c>
      <c r="I73" s="487">
        <f t="shared" si="12"/>
        <v>110.82949086489302</v>
      </c>
      <c r="J73" s="487">
        <f t="shared" si="12"/>
        <v>89.595518984831955</v>
      </c>
      <c r="K73" s="487">
        <f t="shared" si="12"/>
        <v>123.52712532622579</v>
      </c>
      <c r="L73" s="487" t="e">
        <f t="shared" si="13"/>
        <v>#N/A</v>
      </c>
    </row>
    <row r="74" spans="1:12" ht="15" customHeight="1" x14ac:dyDescent="0.2">
      <c r="A74" s="489" t="s">
        <v>478</v>
      </c>
      <c r="B74" s="486">
        <v>228546</v>
      </c>
      <c r="C74" s="486">
        <v>36303</v>
      </c>
      <c r="D74" s="486">
        <v>22159</v>
      </c>
      <c r="E74" s="490">
        <f t="shared" si="15"/>
        <v>110.23189859741865</v>
      </c>
      <c r="F74" s="490">
        <f t="shared" si="15"/>
        <v>89.974719936551992</v>
      </c>
      <c r="G74" s="490">
        <f t="shared" si="15"/>
        <v>123.04403353878617</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227554</v>
      </c>
      <c r="C75" s="492">
        <v>34885</v>
      </c>
      <c r="D75" s="492">
        <v>21532</v>
      </c>
      <c r="E75" s="490">
        <f t="shared" si="15"/>
        <v>109.75343892886771</v>
      </c>
      <c r="F75" s="490">
        <f t="shared" si="15"/>
        <v>86.460295429761075</v>
      </c>
      <c r="G75" s="490">
        <f t="shared" si="15"/>
        <v>119.56244100172135</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110.82949086489302</v>
      </c>
      <c r="J77" s="487">
        <f>IF(J75&lt;&gt;"",J75,IF(J74&lt;&gt;"",J74,IF(J73&lt;&gt;"",J73,IF(J72&lt;&gt;"",J72,IF(J71&lt;&gt;"",J71,IF(J70&lt;&gt;"",J70,""))))))</f>
        <v>89.595518984831955</v>
      </c>
      <c r="K77" s="487">
        <f>IF(K75&lt;&gt;"",K75,IF(K74&lt;&gt;"",K74,IF(K73&lt;&gt;"",K73,IF(K72&lt;&gt;"",K72,IF(K71&lt;&gt;"",K71,IF(K70&lt;&gt;"",K70,""))))))</f>
        <v>123.52712532622579</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+10,8%</v>
      </c>
      <c r="J79" s="487" t="str">
        <f>"GeB - ausschließlich: "&amp;IF(J77&gt;100,"+","")&amp;TEXT(J77-100,"0,0")&amp;"%"</f>
        <v>GeB - ausschließlich: -10,4%</v>
      </c>
      <c r="K79" s="487" t="str">
        <f>"GeB - im Nebenjob: "&amp;IF(K77&gt;100,"+","")&amp;TEXT(K77-100,"0,0")&amp;"%"</f>
        <v>GeB - im Nebenjob: +23,5%</v>
      </c>
    </row>
    <row r="81" spans="9:9" ht="15" customHeight="1" x14ac:dyDescent="0.2">
      <c r="I81" s="487" t="str">
        <f>IF(ISERROR(HLOOKUP(1,I$78:K$79,2,FALSE)),"",HLOOKUP(1,I$78:K$79,2,FALSE))</f>
        <v>GeB - im Nebenjob: +23,5%</v>
      </c>
    </row>
    <row r="82" spans="9:9" ht="15" customHeight="1" x14ac:dyDescent="0.2">
      <c r="I82" s="487" t="str">
        <f>IF(ISERROR(HLOOKUP(2,I$78:K$79,2,FALSE)),"",HLOOKUP(2,I$78:K$79,2,FALSE))</f>
        <v>SvB: +10,8%</v>
      </c>
    </row>
    <row r="83" spans="9:9" ht="15" customHeight="1" x14ac:dyDescent="0.2">
      <c r="I83" s="487" t="str">
        <f>IF(ISERROR(HLOOKUP(3,I$78:K$79,2,FALSE)),"",HLOOKUP(3,I$78:K$79,2,FALSE))</f>
        <v>GeB - ausschließlich: -10,4%</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227554</v>
      </c>
      <c r="E12" s="114">
        <v>228546</v>
      </c>
      <c r="F12" s="114">
        <v>229785</v>
      </c>
      <c r="G12" s="114">
        <v>226601</v>
      </c>
      <c r="H12" s="114">
        <v>227079</v>
      </c>
      <c r="I12" s="115">
        <v>475</v>
      </c>
      <c r="J12" s="116">
        <v>0.20917830358597669</v>
      </c>
      <c r="N12" s="117"/>
    </row>
    <row r="13" spans="1:15" s="110" customFormat="1" ht="13.5" customHeight="1" x14ac:dyDescent="0.2">
      <c r="A13" s="118" t="s">
        <v>105</v>
      </c>
      <c r="B13" s="119" t="s">
        <v>106</v>
      </c>
      <c r="C13" s="113">
        <v>54.015750107666754</v>
      </c>
      <c r="D13" s="114">
        <v>122915</v>
      </c>
      <c r="E13" s="114">
        <v>123601</v>
      </c>
      <c r="F13" s="114">
        <v>124869</v>
      </c>
      <c r="G13" s="114">
        <v>123234</v>
      </c>
      <c r="H13" s="114">
        <v>123580</v>
      </c>
      <c r="I13" s="115">
        <v>-665</v>
      </c>
      <c r="J13" s="116">
        <v>-0.53811296326266389</v>
      </c>
    </row>
    <row r="14" spans="1:15" s="110" customFormat="1" ht="13.5" customHeight="1" x14ac:dyDescent="0.2">
      <c r="A14" s="120"/>
      <c r="B14" s="119" t="s">
        <v>107</v>
      </c>
      <c r="C14" s="113">
        <v>45.984249892333246</v>
      </c>
      <c r="D14" s="114">
        <v>104639</v>
      </c>
      <c r="E14" s="114">
        <v>104945</v>
      </c>
      <c r="F14" s="114">
        <v>104916</v>
      </c>
      <c r="G14" s="114">
        <v>103367</v>
      </c>
      <c r="H14" s="114">
        <v>103499</v>
      </c>
      <c r="I14" s="115">
        <v>1140</v>
      </c>
      <c r="J14" s="116">
        <v>1.1014599174871256</v>
      </c>
    </row>
    <row r="15" spans="1:15" s="110" customFormat="1" ht="13.5" customHeight="1" x14ac:dyDescent="0.2">
      <c r="A15" s="118" t="s">
        <v>105</v>
      </c>
      <c r="B15" s="121" t="s">
        <v>108</v>
      </c>
      <c r="C15" s="113">
        <v>9.556412983291878</v>
      </c>
      <c r="D15" s="114">
        <v>21746</v>
      </c>
      <c r="E15" s="114">
        <v>22508</v>
      </c>
      <c r="F15" s="114">
        <v>23051</v>
      </c>
      <c r="G15" s="114">
        <v>21050</v>
      </c>
      <c r="H15" s="114">
        <v>21854</v>
      </c>
      <c r="I15" s="115">
        <v>-108</v>
      </c>
      <c r="J15" s="116">
        <v>-0.49418870687288369</v>
      </c>
    </row>
    <row r="16" spans="1:15" s="110" customFormat="1" ht="13.5" customHeight="1" x14ac:dyDescent="0.2">
      <c r="A16" s="118"/>
      <c r="B16" s="121" t="s">
        <v>109</v>
      </c>
      <c r="C16" s="113">
        <v>67.355880362463409</v>
      </c>
      <c r="D16" s="114">
        <v>153271</v>
      </c>
      <c r="E16" s="114">
        <v>153938</v>
      </c>
      <c r="F16" s="114">
        <v>155032</v>
      </c>
      <c r="G16" s="114">
        <v>154513</v>
      </c>
      <c r="H16" s="114">
        <v>154937</v>
      </c>
      <c r="I16" s="115">
        <v>-1666</v>
      </c>
      <c r="J16" s="116">
        <v>-1.0752757572432665</v>
      </c>
    </row>
    <row r="17" spans="1:10" s="110" customFormat="1" ht="13.5" customHeight="1" x14ac:dyDescent="0.2">
      <c r="A17" s="118"/>
      <c r="B17" s="121" t="s">
        <v>110</v>
      </c>
      <c r="C17" s="113">
        <v>21.738136881795089</v>
      </c>
      <c r="D17" s="114">
        <v>49466</v>
      </c>
      <c r="E17" s="114">
        <v>49013</v>
      </c>
      <c r="F17" s="114">
        <v>48676</v>
      </c>
      <c r="G17" s="114">
        <v>48083</v>
      </c>
      <c r="H17" s="114">
        <v>47457</v>
      </c>
      <c r="I17" s="115">
        <v>2009</v>
      </c>
      <c r="J17" s="116">
        <v>4.2333059401142084</v>
      </c>
    </row>
    <row r="18" spans="1:10" s="110" customFormat="1" ht="13.5" customHeight="1" x14ac:dyDescent="0.2">
      <c r="A18" s="120"/>
      <c r="B18" s="121" t="s">
        <v>111</v>
      </c>
      <c r="C18" s="113">
        <v>1.3495697724496163</v>
      </c>
      <c r="D18" s="114">
        <v>3071</v>
      </c>
      <c r="E18" s="114">
        <v>3087</v>
      </c>
      <c r="F18" s="114">
        <v>3026</v>
      </c>
      <c r="G18" s="114">
        <v>2955</v>
      </c>
      <c r="H18" s="114">
        <v>2831</v>
      </c>
      <c r="I18" s="115">
        <v>240</v>
      </c>
      <c r="J18" s="116">
        <v>8.4775697633345111</v>
      </c>
    </row>
    <row r="19" spans="1:10" s="110" customFormat="1" ht="13.5" customHeight="1" x14ac:dyDescent="0.2">
      <c r="A19" s="120"/>
      <c r="B19" s="121" t="s">
        <v>112</v>
      </c>
      <c r="C19" s="113">
        <v>0.38144792005414102</v>
      </c>
      <c r="D19" s="114">
        <v>868</v>
      </c>
      <c r="E19" s="114">
        <v>861</v>
      </c>
      <c r="F19" s="114">
        <v>861</v>
      </c>
      <c r="G19" s="114">
        <v>785</v>
      </c>
      <c r="H19" s="114">
        <v>726</v>
      </c>
      <c r="I19" s="115">
        <v>142</v>
      </c>
      <c r="J19" s="116">
        <v>19.55922865013774</v>
      </c>
    </row>
    <row r="20" spans="1:10" s="110" customFormat="1" ht="13.5" customHeight="1" x14ac:dyDescent="0.2">
      <c r="A20" s="118" t="s">
        <v>113</v>
      </c>
      <c r="B20" s="122" t="s">
        <v>114</v>
      </c>
      <c r="C20" s="113">
        <v>72.177153554760622</v>
      </c>
      <c r="D20" s="114">
        <v>164242</v>
      </c>
      <c r="E20" s="114">
        <v>165116</v>
      </c>
      <c r="F20" s="114">
        <v>166872</v>
      </c>
      <c r="G20" s="114">
        <v>164033</v>
      </c>
      <c r="H20" s="114">
        <v>165352</v>
      </c>
      <c r="I20" s="115">
        <v>-1110</v>
      </c>
      <c r="J20" s="116">
        <v>-0.67129517635105718</v>
      </c>
    </row>
    <row r="21" spans="1:10" s="110" customFormat="1" ht="13.5" customHeight="1" x14ac:dyDescent="0.2">
      <c r="A21" s="120"/>
      <c r="B21" s="122" t="s">
        <v>115</v>
      </c>
      <c r="C21" s="113">
        <v>27.822846445239371</v>
      </c>
      <c r="D21" s="114">
        <v>63312</v>
      </c>
      <c r="E21" s="114">
        <v>63430</v>
      </c>
      <c r="F21" s="114">
        <v>62913</v>
      </c>
      <c r="G21" s="114">
        <v>62568</v>
      </c>
      <c r="H21" s="114">
        <v>61727</v>
      </c>
      <c r="I21" s="115">
        <v>1585</v>
      </c>
      <c r="J21" s="116">
        <v>2.567758031331508</v>
      </c>
    </row>
    <row r="22" spans="1:10" s="110" customFormat="1" ht="13.5" customHeight="1" x14ac:dyDescent="0.2">
      <c r="A22" s="118" t="s">
        <v>113</v>
      </c>
      <c r="B22" s="122" t="s">
        <v>116</v>
      </c>
      <c r="C22" s="113">
        <v>84.921381298504969</v>
      </c>
      <c r="D22" s="114">
        <v>193242</v>
      </c>
      <c r="E22" s="114">
        <v>194463</v>
      </c>
      <c r="F22" s="114">
        <v>195503</v>
      </c>
      <c r="G22" s="114">
        <v>193027</v>
      </c>
      <c r="H22" s="114">
        <v>193814</v>
      </c>
      <c r="I22" s="115">
        <v>-572</v>
      </c>
      <c r="J22" s="116">
        <v>-0.29512831890369118</v>
      </c>
    </row>
    <row r="23" spans="1:10" s="110" customFormat="1" ht="13.5" customHeight="1" x14ac:dyDescent="0.2">
      <c r="A23" s="123"/>
      <c r="B23" s="124" t="s">
        <v>117</v>
      </c>
      <c r="C23" s="125">
        <v>14.990288019547009</v>
      </c>
      <c r="D23" s="114">
        <v>34111</v>
      </c>
      <c r="E23" s="114">
        <v>33886</v>
      </c>
      <c r="F23" s="114">
        <v>34089</v>
      </c>
      <c r="G23" s="114">
        <v>33386</v>
      </c>
      <c r="H23" s="114">
        <v>33078</v>
      </c>
      <c r="I23" s="115">
        <v>1033</v>
      </c>
      <c r="J23" s="116">
        <v>3.1229215792974183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56417</v>
      </c>
      <c r="E26" s="114">
        <v>58462</v>
      </c>
      <c r="F26" s="114">
        <v>58396</v>
      </c>
      <c r="G26" s="114">
        <v>58646</v>
      </c>
      <c r="H26" s="140">
        <v>58120</v>
      </c>
      <c r="I26" s="115">
        <v>-1703</v>
      </c>
      <c r="J26" s="116">
        <v>-2.9301445285615966</v>
      </c>
    </row>
    <row r="27" spans="1:10" s="110" customFormat="1" ht="13.5" customHeight="1" x14ac:dyDescent="0.2">
      <c r="A27" s="118" t="s">
        <v>105</v>
      </c>
      <c r="B27" s="119" t="s">
        <v>106</v>
      </c>
      <c r="C27" s="113">
        <v>41.297835758725206</v>
      </c>
      <c r="D27" s="115">
        <v>23299</v>
      </c>
      <c r="E27" s="114">
        <v>24062</v>
      </c>
      <c r="F27" s="114">
        <v>24003</v>
      </c>
      <c r="G27" s="114">
        <v>24003</v>
      </c>
      <c r="H27" s="140">
        <v>23724</v>
      </c>
      <c r="I27" s="115">
        <v>-425</v>
      </c>
      <c r="J27" s="116">
        <v>-1.7914348339234532</v>
      </c>
    </row>
    <row r="28" spans="1:10" s="110" customFormat="1" ht="13.5" customHeight="1" x14ac:dyDescent="0.2">
      <c r="A28" s="120"/>
      <c r="B28" s="119" t="s">
        <v>107</v>
      </c>
      <c r="C28" s="113">
        <v>58.702164241274794</v>
      </c>
      <c r="D28" s="115">
        <v>33118</v>
      </c>
      <c r="E28" s="114">
        <v>34400</v>
      </c>
      <c r="F28" s="114">
        <v>34393</v>
      </c>
      <c r="G28" s="114">
        <v>34643</v>
      </c>
      <c r="H28" s="140">
        <v>34396</v>
      </c>
      <c r="I28" s="115">
        <v>-1278</v>
      </c>
      <c r="J28" s="116">
        <v>-3.7155483195720431</v>
      </c>
    </row>
    <row r="29" spans="1:10" s="110" customFormat="1" ht="13.5" customHeight="1" x14ac:dyDescent="0.2">
      <c r="A29" s="118" t="s">
        <v>105</v>
      </c>
      <c r="B29" s="121" t="s">
        <v>108</v>
      </c>
      <c r="C29" s="113">
        <v>16.83889607742347</v>
      </c>
      <c r="D29" s="115">
        <v>9500</v>
      </c>
      <c r="E29" s="114">
        <v>10008</v>
      </c>
      <c r="F29" s="114">
        <v>9958</v>
      </c>
      <c r="G29" s="114">
        <v>10183</v>
      </c>
      <c r="H29" s="140">
        <v>9779</v>
      </c>
      <c r="I29" s="115">
        <v>-279</v>
      </c>
      <c r="J29" s="116">
        <v>-2.8530524593516717</v>
      </c>
    </row>
    <row r="30" spans="1:10" s="110" customFormat="1" ht="13.5" customHeight="1" x14ac:dyDescent="0.2">
      <c r="A30" s="118"/>
      <c r="B30" s="121" t="s">
        <v>109</v>
      </c>
      <c r="C30" s="113">
        <v>51.339135366999308</v>
      </c>
      <c r="D30" s="115">
        <v>28964</v>
      </c>
      <c r="E30" s="114">
        <v>30133</v>
      </c>
      <c r="F30" s="114">
        <v>30189</v>
      </c>
      <c r="G30" s="114">
        <v>30418</v>
      </c>
      <c r="H30" s="140">
        <v>30413</v>
      </c>
      <c r="I30" s="115">
        <v>-1449</v>
      </c>
      <c r="J30" s="116">
        <v>-4.7644099562687012</v>
      </c>
    </row>
    <row r="31" spans="1:10" s="110" customFormat="1" ht="13.5" customHeight="1" x14ac:dyDescent="0.2">
      <c r="A31" s="118"/>
      <c r="B31" s="121" t="s">
        <v>110</v>
      </c>
      <c r="C31" s="113">
        <v>17.950263218533422</v>
      </c>
      <c r="D31" s="115">
        <v>10127</v>
      </c>
      <c r="E31" s="114">
        <v>10214</v>
      </c>
      <c r="F31" s="114">
        <v>10166</v>
      </c>
      <c r="G31" s="114">
        <v>10090</v>
      </c>
      <c r="H31" s="140">
        <v>10090</v>
      </c>
      <c r="I31" s="115">
        <v>37</v>
      </c>
      <c r="J31" s="116">
        <v>0.36669970267591673</v>
      </c>
    </row>
    <row r="32" spans="1:10" s="110" customFormat="1" ht="13.5" customHeight="1" x14ac:dyDescent="0.2">
      <c r="A32" s="120"/>
      <c r="B32" s="121" t="s">
        <v>111</v>
      </c>
      <c r="C32" s="113">
        <v>13.871705337043799</v>
      </c>
      <c r="D32" s="115">
        <v>7826</v>
      </c>
      <c r="E32" s="114">
        <v>8107</v>
      </c>
      <c r="F32" s="114">
        <v>8083</v>
      </c>
      <c r="G32" s="114">
        <v>7955</v>
      </c>
      <c r="H32" s="140">
        <v>7838</v>
      </c>
      <c r="I32" s="115">
        <v>-12</v>
      </c>
      <c r="J32" s="116">
        <v>-0.15310028068384793</v>
      </c>
    </row>
    <row r="33" spans="1:10" s="110" customFormat="1" ht="13.5" customHeight="1" x14ac:dyDescent="0.2">
      <c r="A33" s="120"/>
      <c r="B33" s="121" t="s">
        <v>112</v>
      </c>
      <c r="C33" s="113">
        <v>1.2691210096247585</v>
      </c>
      <c r="D33" s="115">
        <v>716</v>
      </c>
      <c r="E33" s="114">
        <v>772</v>
      </c>
      <c r="F33" s="114">
        <v>767</v>
      </c>
      <c r="G33" s="114">
        <v>639</v>
      </c>
      <c r="H33" s="140">
        <v>567</v>
      </c>
      <c r="I33" s="115">
        <v>149</v>
      </c>
      <c r="J33" s="116">
        <v>26.278659611992946</v>
      </c>
    </row>
    <row r="34" spans="1:10" s="110" customFormat="1" ht="13.5" customHeight="1" x14ac:dyDescent="0.2">
      <c r="A34" s="118" t="s">
        <v>113</v>
      </c>
      <c r="B34" s="122" t="s">
        <v>116</v>
      </c>
      <c r="C34" s="113">
        <v>82.38474218763848</v>
      </c>
      <c r="D34" s="115">
        <v>46479</v>
      </c>
      <c r="E34" s="114">
        <v>48111</v>
      </c>
      <c r="F34" s="114">
        <v>48142</v>
      </c>
      <c r="G34" s="114">
        <v>48379</v>
      </c>
      <c r="H34" s="140">
        <v>47918</v>
      </c>
      <c r="I34" s="115">
        <v>-1439</v>
      </c>
      <c r="J34" s="116">
        <v>-3.0030468717392211</v>
      </c>
    </row>
    <row r="35" spans="1:10" s="110" customFormat="1" ht="13.5" customHeight="1" x14ac:dyDescent="0.2">
      <c r="A35" s="118"/>
      <c r="B35" s="119" t="s">
        <v>117</v>
      </c>
      <c r="C35" s="113">
        <v>17.356470567382171</v>
      </c>
      <c r="D35" s="115">
        <v>9792</v>
      </c>
      <c r="E35" s="114">
        <v>10180</v>
      </c>
      <c r="F35" s="114">
        <v>10086</v>
      </c>
      <c r="G35" s="114">
        <v>10095</v>
      </c>
      <c r="H35" s="140">
        <v>10034</v>
      </c>
      <c r="I35" s="115">
        <v>-242</v>
      </c>
      <c r="J35" s="116">
        <v>-2.4117998804066176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34885</v>
      </c>
      <c r="E37" s="114">
        <v>36303</v>
      </c>
      <c r="F37" s="114">
        <v>36150</v>
      </c>
      <c r="G37" s="114">
        <v>36905</v>
      </c>
      <c r="H37" s="140">
        <v>36640</v>
      </c>
      <c r="I37" s="115">
        <v>-1755</v>
      </c>
      <c r="J37" s="116">
        <v>-4.7898471615720526</v>
      </c>
    </row>
    <row r="38" spans="1:10" s="110" customFormat="1" ht="13.5" customHeight="1" x14ac:dyDescent="0.2">
      <c r="A38" s="118" t="s">
        <v>105</v>
      </c>
      <c r="B38" s="119" t="s">
        <v>106</v>
      </c>
      <c r="C38" s="113">
        <v>38.262863694997847</v>
      </c>
      <c r="D38" s="115">
        <v>13348</v>
      </c>
      <c r="E38" s="114">
        <v>13824</v>
      </c>
      <c r="F38" s="114">
        <v>13655</v>
      </c>
      <c r="G38" s="114">
        <v>13985</v>
      </c>
      <c r="H38" s="140">
        <v>13888</v>
      </c>
      <c r="I38" s="115">
        <v>-540</v>
      </c>
      <c r="J38" s="116">
        <v>-3.8882488479262673</v>
      </c>
    </row>
    <row r="39" spans="1:10" s="110" customFormat="1" ht="13.5" customHeight="1" x14ac:dyDescent="0.2">
      <c r="A39" s="120"/>
      <c r="B39" s="119" t="s">
        <v>107</v>
      </c>
      <c r="C39" s="113">
        <v>61.737136305002153</v>
      </c>
      <c r="D39" s="115">
        <v>21537</v>
      </c>
      <c r="E39" s="114">
        <v>22479</v>
      </c>
      <c r="F39" s="114">
        <v>22495</v>
      </c>
      <c r="G39" s="114">
        <v>22920</v>
      </c>
      <c r="H39" s="140">
        <v>22752</v>
      </c>
      <c r="I39" s="115">
        <v>-1215</v>
      </c>
      <c r="J39" s="116">
        <v>-5.3401898734177218</v>
      </c>
    </row>
    <row r="40" spans="1:10" s="110" customFormat="1" ht="13.5" customHeight="1" x14ac:dyDescent="0.2">
      <c r="A40" s="118" t="s">
        <v>105</v>
      </c>
      <c r="B40" s="121" t="s">
        <v>108</v>
      </c>
      <c r="C40" s="113">
        <v>20.260857101906264</v>
      </c>
      <c r="D40" s="115">
        <v>7068</v>
      </c>
      <c r="E40" s="114">
        <v>7374</v>
      </c>
      <c r="F40" s="114">
        <v>7303</v>
      </c>
      <c r="G40" s="114">
        <v>7760</v>
      </c>
      <c r="H40" s="140">
        <v>7407</v>
      </c>
      <c r="I40" s="115">
        <v>-339</v>
      </c>
      <c r="J40" s="116">
        <v>-4.5767517213446736</v>
      </c>
    </row>
    <row r="41" spans="1:10" s="110" customFormat="1" ht="13.5" customHeight="1" x14ac:dyDescent="0.2">
      <c r="A41" s="118"/>
      <c r="B41" s="121" t="s">
        <v>109</v>
      </c>
      <c r="C41" s="113">
        <v>39.764941952128424</v>
      </c>
      <c r="D41" s="115">
        <v>13872</v>
      </c>
      <c r="E41" s="114">
        <v>14628</v>
      </c>
      <c r="F41" s="114">
        <v>14563</v>
      </c>
      <c r="G41" s="114">
        <v>14961</v>
      </c>
      <c r="H41" s="140">
        <v>15076</v>
      </c>
      <c r="I41" s="115">
        <v>-1204</v>
      </c>
      <c r="J41" s="116">
        <v>-7.986203236932873</v>
      </c>
    </row>
    <row r="42" spans="1:10" s="110" customFormat="1" ht="13.5" customHeight="1" x14ac:dyDescent="0.2">
      <c r="A42" s="118"/>
      <c r="B42" s="121" t="s">
        <v>110</v>
      </c>
      <c r="C42" s="113">
        <v>18.228464956284935</v>
      </c>
      <c r="D42" s="115">
        <v>6359</v>
      </c>
      <c r="E42" s="114">
        <v>6451</v>
      </c>
      <c r="F42" s="114">
        <v>6447</v>
      </c>
      <c r="G42" s="114">
        <v>6479</v>
      </c>
      <c r="H42" s="140">
        <v>6555</v>
      </c>
      <c r="I42" s="115">
        <v>-196</v>
      </c>
      <c r="J42" s="116">
        <v>-2.9900839054157133</v>
      </c>
    </row>
    <row r="43" spans="1:10" s="110" customFormat="1" ht="13.5" customHeight="1" x14ac:dyDescent="0.2">
      <c r="A43" s="120"/>
      <c r="B43" s="121" t="s">
        <v>111</v>
      </c>
      <c r="C43" s="113">
        <v>21.74573598968038</v>
      </c>
      <c r="D43" s="115">
        <v>7586</v>
      </c>
      <c r="E43" s="114">
        <v>7850</v>
      </c>
      <c r="F43" s="114">
        <v>7837</v>
      </c>
      <c r="G43" s="114">
        <v>7705</v>
      </c>
      <c r="H43" s="140">
        <v>7602</v>
      </c>
      <c r="I43" s="115">
        <v>-16</v>
      </c>
      <c r="J43" s="116">
        <v>-0.2104709287029729</v>
      </c>
    </row>
    <row r="44" spans="1:10" s="110" customFormat="1" ht="13.5" customHeight="1" x14ac:dyDescent="0.2">
      <c r="A44" s="120"/>
      <c r="B44" s="121" t="s">
        <v>112</v>
      </c>
      <c r="C44" s="113">
        <v>1.8947971907696717</v>
      </c>
      <c r="D44" s="115">
        <v>661</v>
      </c>
      <c r="E44" s="114">
        <v>702</v>
      </c>
      <c r="F44" s="114">
        <v>702</v>
      </c>
      <c r="G44" s="114">
        <v>571</v>
      </c>
      <c r="H44" s="140">
        <v>511</v>
      </c>
      <c r="I44" s="115">
        <v>150</v>
      </c>
      <c r="J44" s="116">
        <v>29.354207436399218</v>
      </c>
    </row>
    <row r="45" spans="1:10" s="110" customFormat="1" ht="13.5" customHeight="1" x14ac:dyDescent="0.2">
      <c r="A45" s="118" t="s">
        <v>113</v>
      </c>
      <c r="B45" s="122" t="s">
        <v>116</v>
      </c>
      <c r="C45" s="113">
        <v>80.83416941378816</v>
      </c>
      <c r="D45" s="115">
        <v>28199</v>
      </c>
      <c r="E45" s="114">
        <v>29271</v>
      </c>
      <c r="F45" s="114">
        <v>29229</v>
      </c>
      <c r="G45" s="114">
        <v>29852</v>
      </c>
      <c r="H45" s="140">
        <v>29619</v>
      </c>
      <c r="I45" s="115">
        <v>-1420</v>
      </c>
      <c r="J45" s="116">
        <v>-4.7942199263985952</v>
      </c>
    </row>
    <row r="46" spans="1:10" s="110" customFormat="1" ht="13.5" customHeight="1" x14ac:dyDescent="0.2">
      <c r="A46" s="118"/>
      <c r="B46" s="119" t="s">
        <v>117</v>
      </c>
      <c r="C46" s="113">
        <v>18.753045721656871</v>
      </c>
      <c r="D46" s="115">
        <v>6542</v>
      </c>
      <c r="E46" s="114">
        <v>6864</v>
      </c>
      <c r="F46" s="114">
        <v>6754</v>
      </c>
      <c r="G46" s="114">
        <v>6883</v>
      </c>
      <c r="H46" s="140">
        <v>6854</v>
      </c>
      <c r="I46" s="115">
        <v>-312</v>
      </c>
      <c r="J46" s="116">
        <v>-4.5520863729209218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21532</v>
      </c>
      <c r="E48" s="114">
        <v>22159</v>
      </c>
      <c r="F48" s="114">
        <v>22246</v>
      </c>
      <c r="G48" s="114">
        <v>21741</v>
      </c>
      <c r="H48" s="140">
        <v>21480</v>
      </c>
      <c r="I48" s="115">
        <v>52</v>
      </c>
      <c r="J48" s="116">
        <v>0.24208566108007448</v>
      </c>
    </row>
    <row r="49" spans="1:12" s="110" customFormat="1" ht="13.5" customHeight="1" x14ac:dyDescent="0.2">
      <c r="A49" s="118" t="s">
        <v>105</v>
      </c>
      <c r="B49" s="119" t="s">
        <v>106</v>
      </c>
      <c r="C49" s="113">
        <v>46.214935909344234</v>
      </c>
      <c r="D49" s="115">
        <v>9951</v>
      </c>
      <c r="E49" s="114">
        <v>10238</v>
      </c>
      <c r="F49" s="114">
        <v>10348</v>
      </c>
      <c r="G49" s="114">
        <v>10018</v>
      </c>
      <c r="H49" s="140">
        <v>9836</v>
      </c>
      <c r="I49" s="115">
        <v>115</v>
      </c>
      <c r="J49" s="116">
        <v>1.1691744611630743</v>
      </c>
    </row>
    <row r="50" spans="1:12" s="110" customFormat="1" ht="13.5" customHeight="1" x14ac:dyDescent="0.2">
      <c r="A50" s="120"/>
      <c r="B50" s="119" t="s">
        <v>107</v>
      </c>
      <c r="C50" s="113">
        <v>53.785064090655766</v>
      </c>
      <c r="D50" s="115">
        <v>11581</v>
      </c>
      <c r="E50" s="114">
        <v>11921</v>
      </c>
      <c r="F50" s="114">
        <v>11898</v>
      </c>
      <c r="G50" s="114">
        <v>11723</v>
      </c>
      <c r="H50" s="140">
        <v>11644</v>
      </c>
      <c r="I50" s="115">
        <v>-63</v>
      </c>
      <c r="J50" s="116">
        <v>-0.54105118515973893</v>
      </c>
    </row>
    <row r="51" spans="1:12" s="110" customFormat="1" ht="13.5" customHeight="1" x14ac:dyDescent="0.2">
      <c r="A51" s="118" t="s">
        <v>105</v>
      </c>
      <c r="B51" s="121" t="s">
        <v>108</v>
      </c>
      <c r="C51" s="113">
        <v>11.294817016533532</v>
      </c>
      <c r="D51" s="115">
        <v>2432</v>
      </c>
      <c r="E51" s="114">
        <v>2634</v>
      </c>
      <c r="F51" s="114">
        <v>2655</v>
      </c>
      <c r="G51" s="114">
        <v>2423</v>
      </c>
      <c r="H51" s="140">
        <v>2372</v>
      </c>
      <c r="I51" s="115">
        <v>60</v>
      </c>
      <c r="J51" s="116">
        <v>2.5295109612141653</v>
      </c>
    </row>
    <row r="52" spans="1:12" s="110" customFormat="1" ht="13.5" customHeight="1" x14ac:dyDescent="0.2">
      <c r="A52" s="118"/>
      <c r="B52" s="121" t="s">
        <v>109</v>
      </c>
      <c r="C52" s="113">
        <v>70.091027308192452</v>
      </c>
      <c r="D52" s="115">
        <v>15092</v>
      </c>
      <c r="E52" s="114">
        <v>15505</v>
      </c>
      <c r="F52" s="114">
        <v>15626</v>
      </c>
      <c r="G52" s="114">
        <v>15457</v>
      </c>
      <c r="H52" s="140">
        <v>15337</v>
      </c>
      <c r="I52" s="115">
        <v>-245</v>
      </c>
      <c r="J52" s="116">
        <v>-1.5974440894568691</v>
      </c>
    </row>
    <row r="53" spans="1:12" s="110" customFormat="1" ht="13.5" customHeight="1" x14ac:dyDescent="0.2">
      <c r="A53" s="118"/>
      <c r="B53" s="121" t="s">
        <v>110</v>
      </c>
      <c r="C53" s="113">
        <v>17.499535574958202</v>
      </c>
      <c r="D53" s="115">
        <v>3768</v>
      </c>
      <c r="E53" s="114">
        <v>3763</v>
      </c>
      <c r="F53" s="114">
        <v>3719</v>
      </c>
      <c r="G53" s="114">
        <v>3611</v>
      </c>
      <c r="H53" s="140">
        <v>3535</v>
      </c>
      <c r="I53" s="115">
        <v>233</v>
      </c>
      <c r="J53" s="116">
        <v>6.591230551626591</v>
      </c>
    </row>
    <row r="54" spans="1:12" s="110" customFormat="1" ht="13.5" customHeight="1" x14ac:dyDescent="0.2">
      <c r="A54" s="120"/>
      <c r="B54" s="121" t="s">
        <v>111</v>
      </c>
      <c r="C54" s="113">
        <v>1.1146201003158089</v>
      </c>
      <c r="D54" s="115">
        <v>240</v>
      </c>
      <c r="E54" s="114">
        <v>257</v>
      </c>
      <c r="F54" s="114">
        <v>246</v>
      </c>
      <c r="G54" s="114">
        <v>250</v>
      </c>
      <c r="H54" s="140">
        <v>236</v>
      </c>
      <c r="I54" s="115">
        <v>4</v>
      </c>
      <c r="J54" s="116">
        <v>1.6949152542372881</v>
      </c>
    </row>
    <row r="55" spans="1:12" s="110" customFormat="1" ht="13.5" customHeight="1" x14ac:dyDescent="0.2">
      <c r="A55" s="120"/>
      <c r="B55" s="121" t="s">
        <v>112</v>
      </c>
      <c r="C55" s="113">
        <v>0.25543377298903958</v>
      </c>
      <c r="D55" s="115">
        <v>55</v>
      </c>
      <c r="E55" s="114">
        <v>70</v>
      </c>
      <c r="F55" s="114">
        <v>65</v>
      </c>
      <c r="G55" s="114">
        <v>68</v>
      </c>
      <c r="H55" s="140">
        <v>56</v>
      </c>
      <c r="I55" s="115">
        <v>-1</v>
      </c>
      <c r="J55" s="116">
        <v>-1.7857142857142858</v>
      </c>
    </row>
    <row r="56" spans="1:12" s="110" customFormat="1" ht="13.5" customHeight="1" x14ac:dyDescent="0.2">
      <c r="A56" s="118" t="s">
        <v>113</v>
      </c>
      <c r="B56" s="122" t="s">
        <v>116</v>
      </c>
      <c r="C56" s="113">
        <v>84.896897640720795</v>
      </c>
      <c r="D56" s="115">
        <v>18280</v>
      </c>
      <c r="E56" s="114">
        <v>18840</v>
      </c>
      <c r="F56" s="114">
        <v>18913</v>
      </c>
      <c r="G56" s="114">
        <v>18527</v>
      </c>
      <c r="H56" s="140">
        <v>18299</v>
      </c>
      <c r="I56" s="115">
        <v>-19</v>
      </c>
      <c r="J56" s="116">
        <v>-0.10383081042679927</v>
      </c>
    </row>
    <row r="57" spans="1:12" s="110" customFormat="1" ht="13.5" customHeight="1" x14ac:dyDescent="0.2">
      <c r="A57" s="142"/>
      <c r="B57" s="124" t="s">
        <v>117</v>
      </c>
      <c r="C57" s="125">
        <v>15.093813858443248</v>
      </c>
      <c r="D57" s="143">
        <v>3250</v>
      </c>
      <c r="E57" s="144">
        <v>3316</v>
      </c>
      <c r="F57" s="144">
        <v>3332</v>
      </c>
      <c r="G57" s="144">
        <v>3212</v>
      </c>
      <c r="H57" s="145">
        <v>3180</v>
      </c>
      <c r="I57" s="143">
        <v>70</v>
      </c>
      <c r="J57" s="146">
        <v>2.2012578616352201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227554</v>
      </c>
      <c r="E12" s="236">
        <v>228546</v>
      </c>
      <c r="F12" s="114">
        <v>229785</v>
      </c>
      <c r="G12" s="114">
        <v>226601</v>
      </c>
      <c r="H12" s="140">
        <v>227079</v>
      </c>
      <c r="I12" s="115">
        <v>475</v>
      </c>
      <c r="J12" s="116">
        <v>0.20917830358597669</v>
      </c>
    </row>
    <row r="13" spans="1:15" s="110" customFormat="1" ht="12" customHeight="1" x14ac:dyDescent="0.2">
      <c r="A13" s="118" t="s">
        <v>105</v>
      </c>
      <c r="B13" s="119" t="s">
        <v>106</v>
      </c>
      <c r="C13" s="113">
        <v>54.015750107666754</v>
      </c>
      <c r="D13" s="115">
        <v>122915</v>
      </c>
      <c r="E13" s="114">
        <v>123601</v>
      </c>
      <c r="F13" s="114">
        <v>124869</v>
      </c>
      <c r="G13" s="114">
        <v>123234</v>
      </c>
      <c r="H13" s="140">
        <v>123580</v>
      </c>
      <c r="I13" s="115">
        <v>-665</v>
      </c>
      <c r="J13" s="116">
        <v>-0.53811296326266389</v>
      </c>
    </row>
    <row r="14" spans="1:15" s="110" customFormat="1" ht="12" customHeight="1" x14ac:dyDescent="0.2">
      <c r="A14" s="118"/>
      <c r="B14" s="119" t="s">
        <v>107</v>
      </c>
      <c r="C14" s="113">
        <v>45.984249892333246</v>
      </c>
      <c r="D14" s="115">
        <v>104639</v>
      </c>
      <c r="E14" s="114">
        <v>104945</v>
      </c>
      <c r="F14" s="114">
        <v>104916</v>
      </c>
      <c r="G14" s="114">
        <v>103367</v>
      </c>
      <c r="H14" s="140">
        <v>103499</v>
      </c>
      <c r="I14" s="115">
        <v>1140</v>
      </c>
      <c r="J14" s="116">
        <v>1.1014599174871256</v>
      </c>
    </row>
    <row r="15" spans="1:15" s="110" customFormat="1" ht="12" customHeight="1" x14ac:dyDescent="0.2">
      <c r="A15" s="118" t="s">
        <v>105</v>
      </c>
      <c r="B15" s="121" t="s">
        <v>108</v>
      </c>
      <c r="C15" s="113">
        <v>9.556412983291878</v>
      </c>
      <c r="D15" s="115">
        <v>21746</v>
      </c>
      <c r="E15" s="114">
        <v>22508</v>
      </c>
      <c r="F15" s="114">
        <v>23051</v>
      </c>
      <c r="G15" s="114">
        <v>21050</v>
      </c>
      <c r="H15" s="140">
        <v>21854</v>
      </c>
      <c r="I15" s="115">
        <v>-108</v>
      </c>
      <c r="J15" s="116">
        <v>-0.49418870687288369</v>
      </c>
    </row>
    <row r="16" spans="1:15" s="110" customFormat="1" ht="12" customHeight="1" x14ac:dyDescent="0.2">
      <c r="A16" s="118"/>
      <c r="B16" s="121" t="s">
        <v>109</v>
      </c>
      <c r="C16" s="113">
        <v>67.355880362463409</v>
      </c>
      <c r="D16" s="115">
        <v>153271</v>
      </c>
      <c r="E16" s="114">
        <v>153938</v>
      </c>
      <c r="F16" s="114">
        <v>155032</v>
      </c>
      <c r="G16" s="114">
        <v>154513</v>
      </c>
      <c r="H16" s="140">
        <v>154937</v>
      </c>
      <c r="I16" s="115">
        <v>-1666</v>
      </c>
      <c r="J16" s="116">
        <v>-1.0752757572432665</v>
      </c>
    </row>
    <row r="17" spans="1:10" s="110" customFormat="1" ht="12" customHeight="1" x14ac:dyDescent="0.2">
      <c r="A17" s="118"/>
      <c r="B17" s="121" t="s">
        <v>110</v>
      </c>
      <c r="C17" s="113">
        <v>21.738136881795089</v>
      </c>
      <c r="D17" s="115">
        <v>49466</v>
      </c>
      <c r="E17" s="114">
        <v>49013</v>
      </c>
      <c r="F17" s="114">
        <v>48676</v>
      </c>
      <c r="G17" s="114">
        <v>48083</v>
      </c>
      <c r="H17" s="140">
        <v>47457</v>
      </c>
      <c r="I17" s="115">
        <v>2009</v>
      </c>
      <c r="J17" s="116">
        <v>4.2333059401142084</v>
      </c>
    </row>
    <row r="18" spans="1:10" s="110" customFormat="1" ht="12" customHeight="1" x14ac:dyDescent="0.2">
      <c r="A18" s="120"/>
      <c r="B18" s="121" t="s">
        <v>111</v>
      </c>
      <c r="C18" s="113">
        <v>1.3495697724496163</v>
      </c>
      <c r="D18" s="115">
        <v>3071</v>
      </c>
      <c r="E18" s="114">
        <v>3087</v>
      </c>
      <c r="F18" s="114">
        <v>3026</v>
      </c>
      <c r="G18" s="114">
        <v>2955</v>
      </c>
      <c r="H18" s="140">
        <v>2831</v>
      </c>
      <c r="I18" s="115">
        <v>240</v>
      </c>
      <c r="J18" s="116">
        <v>8.4775697633345111</v>
      </c>
    </row>
    <row r="19" spans="1:10" s="110" customFormat="1" ht="12" customHeight="1" x14ac:dyDescent="0.2">
      <c r="A19" s="120"/>
      <c r="B19" s="121" t="s">
        <v>112</v>
      </c>
      <c r="C19" s="113">
        <v>0.38144792005414102</v>
      </c>
      <c r="D19" s="115">
        <v>868</v>
      </c>
      <c r="E19" s="114">
        <v>861</v>
      </c>
      <c r="F19" s="114">
        <v>861</v>
      </c>
      <c r="G19" s="114">
        <v>785</v>
      </c>
      <c r="H19" s="140">
        <v>726</v>
      </c>
      <c r="I19" s="115">
        <v>142</v>
      </c>
      <c r="J19" s="116">
        <v>19.55922865013774</v>
      </c>
    </row>
    <row r="20" spans="1:10" s="110" customFormat="1" ht="12" customHeight="1" x14ac:dyDescent="0.2">
      <c r="A20" s="118" t="s">
        <v>113</v>
      </c>
      <c r="B20" s="119" t="s">
        <v>181</v>
      </c>
      <c r="C20" s="113">
        <v>72.177153554760622</v>
      </c>
      <c r="D20" s="115">
        <v>164242</v>
      </c>
      <c r="E20" s="114">
        <v>165116</v>
      </c>
      <c r="F20" s="114">
        <v>166872</v>
      </c>
      <c r="G20" s="114">
        <v>164033</v>
      </c>
      <c r="H20" s="140">
        <v>165352</v>
      </c>
      <c r="I20" s="115">
        <v>-1110</v>
      </c>
      <c r="J20" s="116">
        <v>-0.67129517635105718</v>
      </c>
    </row>
    <row r="21" spans="1:10" s="110" customFormat="1" ht="12" customHeight="1" x14ac:dyDescent="0.2">
      <c r="A21" s="118"/>
      <c r="B21" s="119" t="s">
        <v>182</v>
      </c>
      <c r="C21" s="113">
        <v>27.822846445239371</v>
      </c>
      <c r="D21" s="115">
        <v>63312</v>
      </c>
      <c r="E21" s="114">
        <v>63430</v>
      </c>
      <c r="F21" s="114">
        <v>62913</v>
      </c>
      <c r="G21" s="114">
        <v>62568</v>
      </c>
      <c r="H21" s="140">
        <v>61727</v>
      </c>
      <c r="I21" s="115">
        <v>1585</v>
      </c>
      <c r="J21" s="116">
        <v>2.567758031331508</v>
      </c>
    </row>
    <row r="22" spans="1:10" s="110" customFormat="1" ht="12" customHeight="1" x14ac:dyDescent="0.2">
      <c r="A22" s="118" t="s">
        <v>113</v>
      </c>
      <c r="B22" s="119" t="s">
        <v>116</v>
      </c>
      <c r="C22" s="113">
        <v>84.921381298504969</v>
      </c>
      <c r="D22" s="115">
        <v>193242</v>
      </c>
      <c r="E22" s="114">
        <v>194463</v>
      </c>
      <c r="F22" s="114">
        <v>195503</v>
      </c>
      <c r="G22" s="114">
        <v>193027</v>
      </c>
      <c r="H22" s="140">
        <v>193814</v>
      </c>
      <c r="I22" s="115">
        <v>-572</v>
      </c>
      <c r="J22" s="116">
        <v>-0.29512831890369118</v>
      </c>
    </row>
    <row r="23" spans="1:10" s="110" customFormat="1" ht="12" customHeight="1" x14ac:dyDescent="0.2">
      <c r="A23" s="118"/>
      <c r="B23" s="119" t="s">
        <v>117</v>
      </c>
      <c r="C23" s="113">
        <v>14.990288019547009</v>
      </c>
      <c r="D23" s="115">
        <v>34111</v>
      </c>
      <c r="E23" s="114">
        <v>33886</v>
      </c>
      <c r="F23" s="114">
        <v>34089</v>
      </c>
      <c r="G23" s="114">
        <v>33386</v>
      </c>
      <c r="H23" s="140">
        <v>33078</v>
      </c>
      <c r="I23" s="115">
        <v>1033</v>
      </c>
      <c r="J23" s="116">
        <v>3.1229215792974183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234935</v>
      </c>
      <c r="E64" s="236">
        <v>235745</v>
      </c>
      <c r="F64" s="236">
        <v>236480</v>
      </c>
      <c r="G64" s="236">
        <v>232649</v>
      </c>
      <c r="H64" s="140">
        <v>232233</v>
      </c>
      <c r="I64" s="115">
        <v>2702</v>
      </c>
      <c r="J64" s="116">
        <v>1.1634866707143257</v>
      </c>
    </row>
    <row r="65" spans="1:12" s="110" customFormat="1" ht="12" customHeight="1" x14ac:dyDescent="0.2">
      <c r="A65" s="118" t="s">
        <v>105</v>
      </c>
      <c r="B65" s="119" t="s">
        <v>106</v>
      </c>
      <c r="C65" s="113">
        <v>54.577223487347567</v>
      </c>
      <c r="D65" s="235">
        <v>128221</v>
      </c>
      <c r="E65" s="236">
        <v>128583</v>
      </c>
      <c r="F65" s="236">
        <v>129569</v>
      </c>
      <c r="G65" s="236">
        <v>127545</v>
      </c>
      <c r="H65" s="140">
        <v>127237</v>
      </c>
      <c r="I65" s="115">
        <v>984</v>
      </c>
      <c r="J65" s="116">
        <v>0.7733599503289138</v>
      </c>
    </row>
    <row r="66" spans="1:12" s="110" customFormat="1" ht="12" customHeight="1" x14ac:dyDescent="0.2">
      <c r="A66" s="118"/>
      <c r="B66" s="119" t="s">
        <v>107</v>
      </c>
      <c r="C66" s="113">
        <v>45.422776512652433</v>
      </c>
      <c r="D66" s="235">
        <v>106714</v>
      </c>
      <c r="E66" s="236">
        <v>107162</v>
      </c>
      <c r="F66" s="236">
        <v>106911</v>
      </c>
      <c r="G66" s="236">
        <v>105104</v>
      </c>
      <c r="H66" s="140">
        <v>104996</v>
      </c>
      <c r="I66" s="115">
        <v>1718</v>
      </c>
      <c r="J66" s="116">
        <v>1.6362528096308431</v>
      </c>
    </row>
    <row r="67" spans="1:12" s="110" customFormat="1" ht="12" customHeight="1" x14ac:dyDescent="0.2">
      <c r="A67" s="118" t="s">
        <v>105</v>
      </c>
      <c r="B67" s="121" t="s">
        <v>108</v>
      </c>
      <c r="C67" s="113">
        <v>10.026603102985932</v>
      </c>
      <c r="D67" s="235">
        <v>23556</v>
      </c>
      <c r="E67" s="236">
        <v>24442</v>
      </c>
      <c r="F67" s="236">
        <v>24922</v>
      </c>
      <c r="G67" s="236">
        <v>22583</v>
      </c>
      <c r="H67" s="140">
        <v>23311</v>
      </c>
      <c r="I67" s="115">
        <v>245</v>
      </c>
      <c r="J67" s="116">
        <v>1.0510059628501567</v>
      </c>
    </row>
    <row r="68" spans="1:12" s="110" customFormat="1" ht="12" customHeight="1" x14ac:dyDescent="0.2">
      <c r="A68" s="118"/>
      <c r="B68" s="121" t="s">
        <v>109</v>
      </c>
      <c r="C68" s="113">
        <v>67.814927533147468</v>
      </c>
      <c r="D68" s="235">
        <v>159321</v>
      </c>
      <c r="E68" s="236">
        <v>159708</v>
      </c>
      <c r="F68" s="236">
        <v>160403</v>
      </c>
      <c r="G68" s="236">
        <v>159634</v>
      </c>
      <c r="H68" s="140">
        <v>159295</v>
      </c>
      <c r="I68" s="115">
        <v>26</v>
      </c>
      <c r="J68" s="116">
        <v>1.6321918453184342E-2</v>
      </c>
    </row>
    <row r="69" spans="1:12" s="110" customFormat="1" ht="12" customHeight="1" x14ac:dyDescent="0.2">
      <c r="A69" s="118"/>
      <c r="B69" s="121" t="s">
        <v>110</v>
      </c>
      <c r="C69" s="113">
        <v>20.866622682869728</v>
      </c>
      <c r="D69" s="235">
        <v>49023</v>
      </c>
      <c r="E69" s="236">
        <v>48565</v>
      </c>
      <c r="F69" s="236">
        <v>48192</v>
      </c>
      <c r="G69" s="236">
        <v>47560</v>
      </c>
      <c r="H69" s="140">
        <v>46844</v>
      </c>
      <c r="I69" s="115">
        <v>2179</v>
      </c>
      <c r="J69" s="116">
        <v>4.6516095978140211</v>
      </c>
    </row>
    <row r="70" spans="1:12" s="110" customFormat="1" ht="12" customHeight="1" x14ac:dyDescent="0.2">
      <c r="A70" s="120"/>
      <c r="B70" s="121" t="s">
        <v>111</v>
      </c>
      <c r="C70" s="113">
        <v>1.2918466809968714</v>
      </c>
      <c r="D70" s="235">
        <v>3035</v>
      </c>
      <c r="E70" s="236">
        <v>3030</v>
      </c>
      <c r="F70" s="236">
        <v>2963</v>
      </c>
      <c r="G70" s="236">
        <v>2872</v>
      </c>
      <c r="H70" s="140">
        <v>2783</v>
      </c>
      <c r="I70" s="115">
        <v>252</v>
      </c>
      <c r="J70" s="116">
        <v>9.0549766439094501</v>
      </c>
    </row>
    <row r="71" spans="1:12" s="110" customFormat="1" ht="12" customHeight="1" x14ac:dyDescent="0.2">
      <c r="A71" s="120"/>
      <c r="B71" s="121" t="s">
        <v>112</v>
      </c>
      <c r="C71" s="113">
        <v>0.3801051354630004</v>
      </c>
      <c r="D71" s="235">
        <v>893</v>
      </c>
      <c r="E71" s="236">
        <v>881</v>
      </c>
      <c r="F71" s="236">
        <v>884</v>
      </c>
      <c r="G71" s="236">
        <v>804</v>
      </c>
      <c r="H71" s="140">
        <v>766</v>
      </c>
      <c r="I71" s="115">
        <v>127</v>
      </c>
      <c r="J71" s="116">
        <v>16.579634464751958</v>
      </c>
    </row>
    <row r="72" spans="1:12" s="110" customFormat="1" ht="12" customHeight="1" x14ac:dyDescent="0.2">
      <c r="A72" s="118" t="s">
        <v>113</v>
      </c>
      <c r="B72" s="119" t="s">
        <v>181</v>
      </c>
      <c r="C72" s="113">
        <v>72.620086406878499</v>
      </c>
      <c r="D72" s="235">
        <v>170610</v>
      </c>
      <c r="E72" s="236">
        <v>171425</v>
      </c>
      <c r="F72" s="236">
        <v>172864</v>
      </c>
      <c r="G72" s="236">
        <v>169436</v>
      </c>
      <c r="H72" s="140">
        <v>170009</v>
      </c>
      <c r="I72" s="115">
        <v>601</v>
      </c>
      <c r="J72" s="116">
        <v>0.35351069649253863</v>
      </c>
    </row>
    <row r="73" spans="1:12" s="110" customFormat="1" ht="12" customHeight="1" x14ac:dyDescent="0.2">
      <c r="A73" s="118"/>
      <c r="B73" s="119" t="s">
        <v>182</v>
      </c>
      <c r="C73" s="113">
        <v>27.379913593121501</v>
      </c>
      <c r="D73" s="115">
        <v>64325</v>
      </c>
      <c r="E73" s="114">
        <v>64320</v>
      </c>
      <c r="F73" s="114">
        <v>63616</v>
      </c>
      <c r="G73" s="114">
        <v>63213</v>
      </c>
      <c r="H73" s="140">
        <v>62224</v>
      </c>
      <c r="I73" s="115">
        <v>2101</v>
      </c>
      <c r="J73" s="116">
        <v>3.3765106711236821</v>
      </c>
    </row>
    <row r="74" spans="1:12" s="110" customFormat="1" ht="12" customHeight="1" x14ac:dyDescent="0.2">
      <c r="A74" s="118" t="s">
        <v>113</v>
      </c>
      <c r="B74" s="119" t="s">
        <v>116</v>
      </c>
      <c r="C74" s="113">
        <v>83.462659884648943</v>
      </c>
      <c r="D74" s="115">
        <v>196083</v>
      </c>
      <c r="E74" s="114">
        <v>197205</v>
      </c>
      <c r="F74" s="114">
        <v>197997</v>
      </c>
      <c r="G74" s="114">
        <v>195316</v>
      </c>
      <c r="H74" s="140">
        <v>195575</v>
      </c>
      <c r="I74" s="115">
        <v>508</v>
      </c>
      <c r="J74" s="116">
        <v>0.25974690016617669</v>
      </c>
    </row>
    <row r="75" spans="1:12" s="110" customFormat="1" ht="12" customHeight="1" x14ac:dyDescent="0.2">
      <c r="A75" s="142"/>
      <c r="B75" s="124" t="s">
        <v>117</v>
      </c>
      <c r="C75" s="125">
        <v>16.439015046715049</v>
      </c>
      <c r="D75" s="143">
        <v>38621</v>
      </c>
      <c r="E75" s="144">
        <v>38325</v>
      </c>
      <c r="F75" s="144">
        <v>38274</v>
      </c>
      <c r="G75" s="144">
        <v>37124</v>
      </c>
      <c r="H75" s="145">
        <v>36455</v>
      </c>
      <c r="I75" s="143">
        <v>2166</v>
      </c>
      <c r="J75" s="146">
        <v>5.9415718008503635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227554</v>
      </c>
      <c r="G11" s="114">
        <v>228546</v>
      </c>
      <c r="H11" s="114">
        <v>229785</v>
      </c>
      <c r="I11" s="114">
        <v>226601</v>
      </c>
      <c r="J11" s="140">
        <v>227079</v>
      </c>
      <c r="K11" s="114">
        <v>475</v>
      </c>
      <c r="L11" s="116">
        <v>0.20917830358597669</v>
      </c>
    </row>
    <row r="12" spans="1:17" s="110" customFormat="1" ht="24.95" customHeight="1" x14ac:dyDescent="0.2">
      <c r="A12" s="606" t="s">
        <v>185</v>
      </c>
      <c r="B12" s="607"/>
      <c r="C12" s="607"/>
      <c r="D12" s="608"/>
      <c r="E12" s="113">
        <v>54.015750107666754</v>
      </c>
      <c r="F12" s="115">
        <v>122915</v>
      </c>
      <c r="G12" s="114">
        <v>123601</v>
      </c>
      <c r="H12" s="114">
        <v>124869</v>
      </c>
      <c r="I12" s="114">
        <v>123234</v>
      </c>
      <c r="J12" s="140">
        <v>123580</v>
      </c>
      <c r="K12" s="114">
        <v>-665</v>
      </c>
      <c r="L12" s="116">
        <v>-0.53811296326266389</v>
      </c>
    </row>
    <row r="13" spans="1:17" s="110" customFormat="1" ht="15" customHeight="1" x14ac:dyDescent="0.2">
      <c r="A13" s="120"/>
      <c r="B13" s="609" t="s">
        <v>107</v>
      </c>
      <c r="C13" s="609"/>
      <c r="E13" s="113">
        <v>45.984249892333246</v>
      </c>
      <c r="F13" s="115">
        <v>104639</v>
      </c>
      <c r="G13" s="114">
        <v>104945</v>
      </c>
      <c r="H13" s="114">
        <v>104916</v>
      </c>
      <c r="I13" s="114">
        <v>103367</v>
      </c>
      <c r="J13" s="140">
        <v>103499</v>
      </c>
      <c r="K13" s="114">
        <v>1140</v>
      </c>
      <c r="L13" s="116">
        <v>1.1014599174871256</v>
      </c>
    </row>
    <row r="14" spans="1:17" s="110" customFormat="1" ht="24.95" customHeight="1" x14ac:dyDescent="0.2">
      <c r="A14" s="606" t="s">
        <v>186</v>
      </c>
      <c r="B14" s="607"/>
      <c r="C14" s="607"/>
      <c r="D14" s="608"/>
      <c r="E14" s="113">
        <v>9.556412983291878</v>
      </c>
      <c r="F14" s="115">
        <v>21746</v>
      </c>
      <c r="G14" s="114">
        <v>22508</v>
      </c>
      <c r="H14" s="114">
        <v>23051</v>
      </c>
      <c r="I14" s="114">
        <v>21050</v>
      </c>
      <c r="J14" s="140">
        <v>21854</v>
      </c>
      <c r="K14" s="114">
        <v>-108</v>
      </c>
      <c r="L14" s="116">
        <v>-0.49418870687288369</v>
      </c>
    </row>
    <row r="15" spans="1:17" s="110" customFormat="1" ht="15" customHeight="1" x14ac:dyDescent="0.2">
      <c r="A15" s="120"/>
      <c r="B15" s="119"/>
      <c r="C15" s="258" t="s">
        <v>106</v>
      </c>
      <c r="E15" s="113">
        <v>55.191759404028325</v>
      </c>
      <c r="F15" s="115">
        <v>12002</v>
      </c>
      <c r="G15" s="114">
        <v>12472</v>
      </c>
      <c r="H15" s="114">
        <v>12978</v>
      </c>
      <c r="I15" s="114">
        <v>11854</v>
      </c>
      <c r="J15" s="140">
        <v>12271</v>
      </c>
      <c r="K15" s="114">
        <v>-269</v>
      </c>
      <c r="L15" s="116">
        <v>-2.192160378127292</v>
      </c>
    </row>
    <row r="16" spans="1:17" s="110" customFormat="1" ht="15" customHeight="1" x14ac:dyDescent="0.2">
      <c r="A16" s="120"/>
      <c r="B16" s="119"/>
      <c r="C16" s="258" t="s">
        <v>107</v>
      </c>
      <c r="E16" s="113">
        <v>44.808240595971675</v>
      </c>
      <c r="F16" s="115">
        <v>9744</v>
      </c>
      <c r="G16" s="114">
        <v>10036</v>
      </c>
      <c r="H16" s="114">
        <v>10073</v>
      </c>
      <c r="I16" s="114">
        <v>9196</v>
      </c>
      <c r="J16" s="140">
        <v>9583</v>
      </c>
      <c r="K16" s="114">
        <v>161</v>
      </c>
      <c r="L16" s="116">
        <v>1.6800584368151936</v>
      </c>
    </row>
    <row r="17" spans="1:12" s="110" customFormat="1" ht="15" customHeight="1" x14ac:dyDescent="0.2">
      <c r="A17" s="120"/>
      <c r="B17" s="121" t="s">
        <v>109</v>
      </c>
      <c r="C17" s="258"/>
      <c r="E17" s="113">
        <v>67.355880362463409</v>
      </c>
      <c r="F17" s="115">
        <v>153271</v>
      </c>
      <c r="G17" s="114">
        <v>153938</v>
      </c>
      <c r="H17" s="114">
        <v>155032</v>
      </c>
      <c r="I17" s="114">
        <v>154513</v>
      </c>
      <c r="J17" s="140">
        <v>154937</v>
      </c>
      <c r="K17" s="114">
        <v>-1666</v>
      </c>
      <c r="L17" s="116">
        <v>-1.0752757572432665</v>
      </c>
    </row>
    <row r="18" spans="1:12" s="110" customFormat="1" ht="15" customHeight="1" x14ac:dyDescent="0.2">
      <c r="A18" s="120"/>
      <c r="B18" s="119"/>
      <c r="C18" s="258" t="s">
        <v>106</v>
      </c>
      <c r="E18" s="113">
        <v>54.081333063658491</v>
      </c>
      <c r="F18" s="115">
        <v>82891</v>
      </c>
      <c r="G18" s="114">
        <v>83355</v>
      </c>
      <c r="H18" s="114">
        <v>84307</v>
      </c>
      <c r="I18" s="114">
        <v>84143</v>
      </c>
      <c r="J18" s="140">
        <v>84444</v>
      </c>
      <c r="K18" s="114">
        <v>-1553</v>
      </c>
      <c r="L18" s="116">
        <v>-1.8390886267822462</v>
      </c>
    </row>
    <row r="19" spans="1:12" s="110" customFormat="1" ht="15" customHeight="1" x14ac:dyDescent="0.2">
      <c r="A19" s="120"/>
      <c r="B19" s="119"/>
      <c r="C19" s="258" t="s">
        <v>107</v>
      </c>
      <c r="E19" s="113">
        <v>45.918666936341509</v>
      </c>
      <c r="F19" s="115">
        <v>70380</v>
      </c>
      <c r="G19" s="114">
        <v>70583</v>
      </c>
      <c r="H19" s="114">
        <v>70725</v>
      </c>
      <c r="I19" s="114">
        <v>70370</v>
      </c>
      <c r="J19" s="140">
        <v>70493</v>
      </c>
      <c r="K19" s="114">
        <v>-113</v>
      </c>
      <c r="L19" s="116">
        <v>-0.16029960421602144</v>
      </c>
    </row>
    <row r="20" spans="1:12" s="110" customFormat="1" ht="15" customHeight="1" x14ac:dyDescent="0.2">
      <c r="A20" s="120"/>
      <c r="B20" s="121" t="s">
        <v>110</v>
      </c>
      <c r="C20" s="258"/>
      <c r="E20" s="113">
        <v>21.738136881795089</v>
      </c>
      <c r="F20" s="115">
        <v>49466</v>
      </c>
      <c r="G20" s="114">
        <v>49013</v>
      </c>
      <c r="H20" s="114">
        <v>48676</v>
      </c>
      <c r="I20" s="114">
        <v>48083</v>
      </c>
      <c r="J20" s="140">
        <v>47457</v>
      </c>
      <c r="K20" s="114">
        <v>2009</v>
      </c>
      <c r="L20" s="116">
        <v>4.2333059401142084</v>
      </c>
    </row>
    <row r="21" spans="1:12" s="110" customFormat="1" ht="15" customHeight="1" x14ac:dyDescent="0.2">
      <c r="A21" s="120"/>
      <c r="B21" s="119"/>
      <c r="C21" s="258" t="s">
        <v>106</v>
      </c>
      <c r="E21" s="113">
        <v>52.848421137751181</v>
      </c>
      <c r="F21" s="115">
        <v>26142</v>
      </c>
      <c r="G21" s="114">
        <v>25858</v>
      </c>
      <c r="H21" s="114">
        <v>25680</v>
      </c>
      <c r="I21" s="114">
        <v>25392</v>
      </c>
      <c r="J21" s="140">
        <v>25088</v>
      </c>
      <c r="K21" s="114">
        <v>1054</v>
      </c>
      <c r="L21" s="116">
        <v>4.201211734693878</v>
      </c>
    </row>
    <row r="22" spans="1:12" s="110" customFormat="1" ht="15" customHeight="1" x14ac:dyDescent="0.2">
      <c r="A22" s="120"/>
      <c r="B22" s="119"/>
      <c r="C22" s="258" t="s">
        <v>107</v>
      </c>
      <c r="E22" s="113">
        <v>47.151578862248819</v>
      </c>
      <c r="F22" s="115">
        <v>23324</v>
      </c>
      <c r="G22" s="114">
        <v>23155</v>
      </c>
      <c r="H22" s="114">
        <v>22996</v>
      </c>
      <c r="I22" s="114">
        <v>22691</v>
      </c>
      <c r="J22" s="140">
        <v>22369</v>
      </c>
      <c r="K22" s="114">
        <v>955</v>
      </c>
      <c r="L22" s="116">
        <v>4.2693012651437261</v>
      </c>
    </row>
    <row r="23" spans="1:12" s="110" customFormat="1" ht="15" customHeight="1" x14ac:dyDescent="0.2">
      <c r="A23" s="120"/>
      <c r="B23" s="121" t="s">
        <v>111</v>
      </c>
      <c r="C23" s="258"/>
      <c r="E23" s="113">
        <v>1.3495697724496163</v>
      </c>
      <c r="F23" s="115">
        <v>3071</v>
      </c>
      <c r="G23" s="114">
        <v>3087</v>
      </c>
      <c r="H23" s="114">
        <v>3026</v>
      </c>
      <c r="I23" s="114">
        <v>2955</v>
      </c>
      <c r="J23" s="140">
        <v>2831</v>
      </c>
      <c r="K23" s="114">
        <v>240</v>
      </c>
      <c r="L23" s="116">
        <v>8.4775697633345111</v>
      </c>
    </row>
    <row r="24" spans="1:12" s="110" customFormat="1" ht="15" customHeight="1" x14ac:dyDescent="0.2">
      <c r="A24" s="120"/>
      <c r="B24" s="119"/>
      <c r="C24" s="258" t="s">
        <v>106</v>
      </c>
      <c r="E24" s="113">
        <v>61.21784435037447</v>
      </c>
      <c r="F24" s="115">
        <v>1880</v>
      </c>
      <c r="G24" s="114">
        <v>1916</v>
      </c>
      <c r="H24" s="114">
        <v>1904</v>
      </c>
      <c r="I24" s="114">
        <v>1845</v>
      </c>
      <c r="J24" s="140">
        <v>1777</v>
      </c>
      <c r="K24" s="114">
        <v>103</v>
      </c>
      <c r="L24" s="116">
        <v>5.7962858750703434</v>
      </c>
    </row>
    <row r="25" spans="1:12" s="110" customFormat="1" ht="15" customHeight="1" x14ac:dyDescent="0.2">
      <c r="A25" s="120"/>
      <c r="B25" s="119"/>
      <c r="C25" s="258" t="s">
        <v>107</v>
      </c>
      <c r="E25" s="113">
        <v>38.78215564962553</v>
      </c>
      <c r="F25" s="115">
        <v>1191</v>
      </c>
      <c r="G25" s="114">
        <v>1171</v>
      </c>
      <c r="H25" s="114">
        <v>1122</v>
      </c>
      <c r="I25" s="114">
        <v>1110</v>
      </c>
      <c r="J25" s="140">
        <v>1054</v>
      </c>
      <c r="K25" s="114">
        <v>137</v>
      </c>
      <c r="L25" s="116">
        <v>12.998102466793169</v>
      </c>
    </row>
    <row r="26" spans="1:12" s="110" customFormat="1" ht="15" customHeight="1" x14ac:dyDescent="0.2">
      <c r="A26" s="120"/>
      <c r="C26" s="121" t="s">
        <v>187</v>
      </c>
      <c r="D26" s="110" t="s">
        <v>188</v>
      </c>
      <c r="E26" s="113">
        <v>0.38144792005414102</v>
      </c>
      <c r="F26" s="115">
        <v>868</v>
      </c>
      <c r="G26" s="114">
        <v>861</v>
      </c>
      <c r="H26" s="114">
        <v>861</v>
      </c>
      <c r="I26" s="114">
        <v>785</v>
      </c>
      <c r="J26" s="140">
        <v>726</v>
      </c>
      <c r="K26" s="114">
        <v>142</v>
      </c>
      <c r="L26" s="116">
        <v>19.55922865013774</v>
      </c>
    </row>
    <row r="27" spans="1:12" s="110" customFormat="1" ht="15" customHeight="1" x14ac:dyDescent="0.2">
      <c r="A27" s="120"/>
      <c r="B27" s="119"/>
      <c r="D27" s="259" t="s">
        <v>106</v>
      </c>
      <c r="E27" s="113">
        <v>51.728110599078342</v>
      </c>
      <c r="F27" s="115">
        <v>449</v>
      </c>
      <c r="G27" s="114">
        <v>460</v>
      </c>
      <c r="H27" s="114">
        <v>475</v>
      </c>
      <c r="I27" s="114">
        <v>426</v>
      </c>
      <c r="J27" s="140">
        <v>401</v>
      </c>
      <c r="K27" s="114">
        <v>48</v>
      </c>
      <c r="L27" s="116">
        <v>11.970074812967582</v>
      </c>
    </row>
    <row r="28" spans="1:12" s="110" customFormat="1" ht="15" customHeight="1" x14ac:dyDescent="0.2">
      <c r="A28" s="120"/>
      <c r="B28" s="119"/>
      <c r="D28" s="259" t="s">
        <v>107</v>
      </c>
      <c r="E28" s="113">
        <v>48.271889400921658</v>
      </c>
      <c r="F28" s="115">
        <v>419</v>
      </c>
      <c r="G28" s="114">
        <v>401</v>
      </c>
      <c r="H28" s="114">
        <v>386</v>
      </c>
      <c r="I28" s="114">
        <v>359</v>
      </c>
      <c r="J28" s="140">
        <v>325</v>
      </c>
      <c r="K28" s="114">
        <v>94</v>
      </c>
      <c r="L28" s="116">
        <v>28.923076923076923</v>
      </c>
    </row>
    <row r="29" spans="1:12" s="110" customFormat="1" ht="24.95" customHeight="1" x14ac:dyDescent="0.2">
      <c r="A29" s="606" t="s">
        <v>189</v>
      </c>
      <c r="B29" s="607"/>
      <c r="C29" s="607"/>
      <c r="D29" s="608"/>
      <c r="E29" s="113">
        <v>84.921381298504969</v>
      </c>
      <c r="F29" s="115">
        <v>193242</v>
      </c>
      <c r="G29" s="114">
        <v>194463</v>
      </c>
      <c r="H29" s="114">
        <v>195503</v>
      </c>
      <c r="I29" s="114">
        <v>193027</v>
      </c>
      <c r="J29" s="140">
        <v>193814</v>
      </c>
      <c r="K29" s="114">
        <v>-572</v>
      </c>
      <c r="L29" s="116">
        <v>-0.29512831890369118</v>
      </c>
    </row>
    <row r="30" spans="1:12" s="110" customFormat="1" ht="15" customHeight="1" x14ac:dyDescent="0.2">
      <c r="A30" s="120"/>
      <c r="B30" s="119"/>
      <c r="C30" s="258" t="s">
        <v>106</v>
      </c>
      <c r="E30" s="113">
        <v>52.564142370706158</v>
      </c>
      <c r="F30" s="115">
        <v>101576</v>
      </c>
      <c r="G30" s="114">
        <v>102389</v>
      </c>
      <c r="H30" s="114">
        <v>103323</v>
      </c>
      <c r="I30" s="114">
        <v>102063</v>
      </c>
      <c r="J30" s="140">
        <v>102556</v>
      </c>
      <c r="K30" s="114">
        <v>-980</v>
      </c>
      <c r="L30" s="116">
        <v>-0.95557549046374668</v>
      </c>
    </row>
    <row r="31" spans="1:12" s="110" customFormat="1" ht="15" customHeight="1" x14ac:dyDescent="0.2">
      <c r="A31" s="120"/>
      <c r="B31" s="119"/>
      <c r="C31" s="258" t="s">
        <v>107</v>
      </c>
      <c r="E31" s="113">
        <v>47.435857629293842</v>
      </c>
      <c r="F31" s="115">
        <v>91666</v>
      </c>
      <c r="G31" s="114">
        <v>92074</v>
      </c>
      <c r="H31" s="114">
        <v>92180</v>
      </c>
      <c r="I31" s="114">
        <v>90964</v>
      </c>
      <c r="J31" s="140">
        <v>91258</v>
      </c>
      <c r="K31" s="114">
        <v>408</v>
      </c>
      <c r="L31" s="116">
        <v>0.44708409125775272</v>
      </c>
    </row>
    <row r="32" spans="1:12" s="110" customFormat="1" ht="15" customHeight="1" x14ac:dyDescent="0.2">
      <c r="A32" s="120"/>
      <c r="B32" s="119" t="s">
        <v>117</v>
      </c>
      <c r="C32" s="258"/>
      <c r="E32" s="113">
        <v>14.990288019547009</v>
      </c>
      <c r="F32" s="115">
        <v>34111</v>
      </c>
      <c r="G32" s="114">
        <v>33886</v>
      </c>
      <c r="H32" s="114">
        <v>34089</v>
      </c>
      <c r="I32" s="114">
        <v>33386</v>
      </c>
      <c r="J32" s="140">
        <v>33078</v>
      </c>
      <c r="K32" s="114">
        <v>1033</v>
      </c>
      <c r="L32" s="116">
        <v>3.1229215792974183</v>
      </c>
    </row>
    <row r="33" spans="1:12" s="110" customFormat="1" ht="15" customHeight="1" x14ac:dyDescent="0.2">
      <c r="A33" s="120"/>
      <c r="B33" s="119"/>
      <c r="C33" s="258" t="s">
        <v>106</v>
      </c>
      <c r="E33" s="113">
        <v>62.188150450001466</v>
      </c>
      <c r="F33" s="115">
        <v>21213</v>
      </c>
      <c r="G33" s="114">
        <v>21092</v>
      </c>
      <c r="H33" s="114">
        <v>21425</v>
      </c>
      <c r="I33" s="114">
        <v>21061</v>
      </c>
      <c r="J33" s="140">
        <v>20917</v>
      </c>
      <c r="K33" s="114">
        <v>296</v>
      </c>
      <c r="L33" s="116">
        <v>1.4151168905674809</v>
      </c>
    </row>
    <row r="34" spans="1:12" s="110" customFormat="1" ht="15" customHeight="1" x14ac:dyDescent="0.2">
      <c r="A34" s="120"/>
      <c r="B34" s="119"/>
      <c r="C34" s="258" t="s">
        <v>107</v>
      </c>
      <c r="E34" s="113">
        <v>37.811849549998534</v>
      </c>
      <c r="F34" s="115">
        <v>12898</v>
      </c>
      <c r="G34" s="114">
        <v>12794</v>
      </c>
      <c r="H34" s="114">
        <v>12664</v>
      </c>
      <c r="I34" s="114">
        <v>12325</v>
      </c>
      <c r="J34" s="140">
        <v>12161</v>
      </c>
      <c r="K34" s="114">
        <v>737</v>
      </c>
      <c r="L34" s="116">
        <v>6.0603568785461723</v>
      </c>
    </row>
    <row r="35" spans="1:12" s="110" customFormat="1" ht="24.95" customHeight="1" x14ac:dyDescent="0.2">
      <c r="A35" s="606" t="s">
        <v>190</v>
      </c>
      <c r="B35" s="607"/>
      <c r="C35" s="607"/>
      <c r="D35" s="608"/>
      <c r="E35" s="113">
        <v>72.177153554760622</v>
      </c>
      <c r="F35" s="115">
        <v>164242</v>
      </c>
      <c r="G35" s="114">
        <v>165116</v>
      </c>
      <c r="H35" s="114">
        <v>166872</v>
      </c>
      <c r="I35" s="114">
        <v>164033</v>
      </c>
      <c r="J35" s="140">
        <v>165352</v>
      </c>
      <c r="K35" s="114">
        <v>-1110</v>
      </c>
      <c r="L35" s="116">
        <v>-0.67129517635105718</v>
      </c>
    </row>
    <row r="36" spans="1:12" s="110" customFormat="1" ht="15" customHeight="1" x14ac:dyDescent="0.2">
      <c r="A36" s="120"/>
      <c r="B36" s="119"/>
      <c r="C36" s="258" t="s">
        <v>106</v>
      </c>
      <c r="E36" s="113">
        <v>65.87109265595889</v>
      </c>
      <c r="F36" s="115">
        <v>108188</v>
      </c>
      <c r="G36" s="114">
        <v>108945</v>
      </c>
      <c r="H36" s="114">
        <v>110272</v>
      </c>
      <c r="I36" s="114">
        <v>108678</v>
      </c>
      <c r="J36" s="140">
        <v>109448</v>
      </c>
      <c r="K36" s="114">
        <v>-1260</v>
      </c>
      <c r="L36" s="116">
        <v>-1.1512316351143923</v>
      </c>
    </row>
    <row r="37" spans="1:12" s="110" customFormat="1" ht="15" customHeight="1" x14ac:dyDescent="0.2">
      <c r="A37" s="120"/>
      <c r="B37" s="119"/>
      <c r="C37" s="258" t="s">
        <v>107</v>
      </c>
      <c r="E37" s="113">
        <v>34.12890734404111</v>
      </c>
      <c r="F37" s="115">
        <v>56054</v>
      </c>
      <c r="G37" s="114">
        <v>56171</v>
      </c>
      <c r="H37" s="114">
        <v>56600</v>
      </c>
      <c r="I37" s="114">
        <v>55355</v>
      </c>
      <c r="J37" s="140">
        <v>55904</v>
      </c>
      <c r="K37" s="114">
        <v>150</v>
      </c>
      <c r="L37" s="116">
        <v>0.26831711505437894</v>
      </c>
    </row>
    <row r="38" spans="1:12" s="110" customFormat="1" ht="15" customHeight="1" x14ac:dyDescent="0.2">
      <c r="A38" s="120"/>
      <c r="B38" s="119" t="s">
        <v>182</v>
      </c>
      <c r="C38" s="258"/>
      <c r="E38" s="113">
        <v>27.822846445239371</v>
      </c>
      <c r="F38" s="115">
        <v>63312</v>
      </c>
      <c r="G38" s="114">
        <v>63430</v>
      </c>
      <c r="H38" s="114">
        <v>62913</v>
      </c>
      <c r="I38" s="114">
        <v>62568</v>
      </c>
      <c r="J38" s="140">
        <v>61727</v>
      </c>
      <c r="K38" s="114">
        <v>1585</v>
      </c>
      <c r="L38" s="116">
        <v>2.567758031331508</v>
      </c>
    </row>
    <row r="39" spans="1:12" s="110" customFormat="1" ht="15" customHeight="1" x14ac:dyDescent="0.2">
      <c r="A39" s="120"/>
      <c r="B39" s="119"/>
      <c r="C39" s="258" t="s">
        <v>106</v>
      </c>
      <c r="E39" s="113">
        <v>23.260993176648977</v>
      </c>
      <c r="F39" s="115">
        <v>14727</v>
      </c>
      <c r="G39" s="114">
        <v>14656</v>
      </c>
      <c r="H39" s="114">
        <v>14597</v>
      </c>
      <c r="I39" s="114">
        <v>14556</v>
      </c>
      <c r="J39" s="140">
        <v>14132</v>
      </c>
      <c r="K39" s="114">
        <v>595</v>
      </c>
      <c r="L39" s="116">
        <v>4.2103028587602607</v>
      </c>
    </row>
    <row r="40" spans="1:12" s="110" customFormat="1" ht="15" customHeight="1" x14ac:dyDescent="0.2">
      <c r="A40" s="120"/>
      <c r="B40" s="119"/>
      <c r="C40" s="258" t="s">
        <v>107</v>
      </c>
      <c r="E40" s="113">
        <v>76.739006823351019</v>
      </c>
      <c r="F40" s="115">
        <v>48585</v>
      </c>
      <c r="G40" s="114">
        <v>48774</v>
      </c>
      <c r="H40" s="114">
        <v>48316</v>
      </c>
      <c r="I40" s="114">
        <v>48012</v>
      </c>
      <c r="J40" s="140">
        <v>47595</v>
      </c>
      <c r="K40" s="114">
        <v>990</v>
      </c>
      <c r="L40" s="116">
        <v>2.0800504254648597</v>
      </c>
    </row>
    <row r="41" spans="1:12" s="110" customFormat="1" ht="24.75" customHeight="1" x14ac:dyDescent="0.2">
      <c r="A41" s="606" t="s">
        <v>518</v>
      </c>
      <c r="B41" s="607"/>
      <c r="C41" s="607"/>
      <c r="D41" s="608"/>
      <c r="E41" s="113">
        <v>4.7931480000351563</v>
      </c>
      <c r="F41" s="115">
        <v>10907</v>
      </c>
      <c r="G41" s="114">
        <v>11962</v>
      </c>
      <c r="H41" s="114">
        <v>12031</v>
      </c>
      <c r="I41" s="114">
        <v>9729</v>
      </c>
      <c r="J41" s="140">
        <v>10606</v>
      </c>
      <c r="K41" s="114">
        <v>301</v>
      </c>
      <c r="L41" s="116">
        <v>2.838016217235527</v>
      </c>
    </row>
    <row r="42" spans="1:12" s="110" customFormat="1" ht="15" customHeight="1" x14ac:dyDescent="0.2">
      <c r="A42" s="120"/>
      <c r="B42" s="119"/>
      <c r="C42" s="258" t="s">
        <v>106</v>
      </c>
      <c r="E42" s="113">
        <v>55.276427982029887</v>
      </c>
      <c r="F42" s="115">
        <v>6029</v>
      </c>
      <c r="G42" s="114">
        <v>6756</v>
      </c>
      <c r="H42" s="114">
        <v>6874</v>
      </c>
      <c r="I42" s="114">
        <v>5460</v>
      </c>
      <c r="J42" s="140">
        <v>5914</v>
      </c>
      <c r="K42" s="114">
        <v>115</v>
      </c>
      <c r="L42" s="116">
        <v>1.9445383834967873</v>
      </c>
    </row>
    <row r="43" spans="1:12" s="110" customFormat="1" ht="15" customHeight="1" x14ac:dyDescent="0.2">
      <c r="A43" s="123"/>
      <c r="B43" s="124"/>
      <c r="C43" s="260" t="s">
        <v>107</v>
      </c>
      <c r="D43" s="261"/>
      <c r="E43" s="125">
        <v>44.723572017970113</v>
      </c>
      <c r="F43" s="143">
        <v>4878</v>
      </c>
      <c r="G43" s="144">
        <v>5206</v>
      </c>
      <c r="H43" s="144">
        <v>5157</v>
      </c>
      <c r="I43" s="144">
        <v>4269</v>
      </c>
      <c r="J43" s="145">
        <v>4692</v>
      </c>
      <c r="K43" s="144">
        <v>186</v>
      </c>
      <c r="L43" s="146">
        <v>3.9641943734015346</v>
      </c>
    </row>
    <row r="44" spans="1:12" s="110" customFormat="1" ht="45.75" customHeight="1" x14ac:dyDescent="0.2">
      <c r="A44" s="606" t="s">
        <v>191</v>
      </c>
      <c r="B44" s="607"/>
      <c r="C44" s="607"/>
      <c r="D44" s="608"/>
      <c r="E44" s="113">
        <v>1.2629969150179738</v>
      </c>
      <c r="F44" s="115">
        <v>2874</v>
      </c>
      <c r="G44" s="114">
        <v>2899</v>
      </c>
      <c r="H44" s="114">
        <v>2892</v>
      </c>
      <c r="I44" s="114">
        <v>2828</v>
      </c>
      <c r="J44" s="140">
        <v>2830</v>
      </c>
      <c r="K44" s="114">
        <v>44</v>
      </c>
      <c r="L44" s="116">
        <v>1.5547703180212014</v>
      </c>
    </row>
    <row r="45" spans="1:12" s="110" customFormat="1" ht="15" customHeight="1" x14ac:dyDescent="0.2">
      <c r="A45" s="120"/>
      <c r="B45" s="119"/>
      <c r="C45" s="258" t="s">
        <v>106</v>
      </c>
      <c r="E45" s="113">
        <v>57.411273486430062</v>
      </c>
      <c r="F45" s="115">
        <v>1650</v>
      </c>
      <c r="G45" s="114">
        <v>1667</v>
      </c>
      <c r="H45" s="114">
        <v>1667</v>
      </c>
      <c r="I45" s="114">
        <v>1630</v>
      </c>
      <c r="J45" s="140">
        <v>1633</v>
      </c>
      <c r="K45" s="114">
        <v>17</v>
      </c>
      <c r="L45" s="116">
        <v>1.0410287813839558</v>
      </c>
    </row>
    <row r="46" spans="1:12" s="110" customFormat="1" ht="15" customHeight="1" x14ac:dyDescent="0.2">
      <c r="A46" s="123"/>
      <c r="B46" s="124"/>
      <c r="C46" s="260" t="s">
        <v>107</v>
      </c>
      <c r="D46" s="261"/>
      <c r="E46" s="125">
        <v>42.588726513569938</v>
      </c>
      <c r="F46" s="143">
        <v>1224</v>
      </c>
      <c r="G46" s="144">
        <v>1232</v>
      </c>
      <c r="H46" s="144">
        <v>1225</v>
      </c>
      <c r="I46" s="144">
        <v>1198</v>
      </c>
      <c r="J46" s="145">
        <v>1197</v>
      </c>
      <c r="K46" s="144">
        <v>27</v>
      </c>
      <c r="L46" s="146">
        <v>2.255639097744361</v>
      </c>
    </row>
    <row r="47" spans="1:12" s="110" customFormat="1" ht="39" customHeight="1" x14ac:dyDescent="0.2">
      <c r="A47" s="606" t="s">
        <v>519</v>
      </c>
      <c r="B47" s="610"/>
      <c r="C47" s="610"/>
      <c r="D47" s="611"/>
      <c r="E47" s="113">
        <v>0.29751179939706618</v>
      </c>
      <c r="F47" s="115">
        <v>677</v>
      </c>
      <c r="G47" s="114">
        <v>734</v>
      </c>
      <c r="H47" s="114">
        <v>669</v>
      </c>
      <c r="I47" s="114">
        <v>611</v>
      </c>
      <c r="J47" s="140">
        <v>671</v>
      </c>
      <c r="K47" s="114">
        <v>6</v>
      </c>
      <c r="L47" s="116">
        <v>0.89418777943368111</v>
      </c>
    </row>
    <row r="48" spans="1:12" s="110" customFormat="1" ht="15" customHeight="1" x14ac:dyDescent="0.2">
      <c r="A48" s="120"/>
      <c r="B48" s="119"/>
      <c r="C48" s="258" t="s">
        <v>106</v>
      </c>
      <c r="E48" s="113">
        <v>40.029542097488921</v>
      </c>
      <c r="F48" s="115">
        <v>271</v>
      </c>
      <c r="G48" s="114">
        <v>282</v>
      </c>
      <c r="H48" s="114">
        <v>255</v>
      </c>
      <c r="I48" s="114">
        <v>246</v>
      </c>
      <c r="J48" s="140">
        <v>260</v>
      </c>
      <c r="K48" s="114">
        <v>11</v>
      </c>
      <c r="L48" s="116">
        <v>4.2307692307692308</v>
      </c>
    </row>
    <row r="49" spans="1:12" s="110" customFormat="1" ht="15" customHeight="1" x14ac:dyDescent="0.2">
      <c r="A49" s="123"/>
      <c r="B49" s="124"/>
      <c r="C49" s="260" t="s">
        <v>107</v>
      </c>
      <c r="D49" s="261"/>
      <c r="E49" s="125">
        <v>59.970457902511079</v>
      </c>
      <c r="F49" s="143">
        <v>406</v>
      </c>
      <c r="G49" s="144">
        <v>452</v>
      </c>
      <c r="H49" s="144">
        <v>414</v>
      </c>
      <c r="I49" s="144">
        <v>365</v>
      </c>
      <c r="J49" s="145">
        <v>411</v>
      </c>
      <c r="K49" s="144">
        <v>-5</v>
      </c>
      <c r="L49" s="146">
        <v>-1.2165450121654502</v>
      </c>
    </row>
    <row r="50" spans="1:12" s="110" customFormat="1" ht="24.95" customHeight="1" x14ac:dyDescent="0.2">
      <c r="A50" s="612" t="s">
        <v>192</v>
      </c>
      <c r="B50" s="613"/>
      <c r="C50" s="613"/>
      <c r="D50" s="614"/>
      <c r="E50" s="262">
        <v>17.391915765049177</v>
      </c>
      <c r="F50" s="263">
        <v>39576</v>
      </c>
      <c r="G50" s="264">
        <v>40641</v>
      </c>
      <c r="H50" s="264">
        <v>40995</v>
      </c>
      <c r="I50" s="264">
        <v>39116</v>
      </c>
      <c r="J50" s="265">
        <v>39263</v>
      </c>
      <c r="K50" s="263">
        <v>313</v>
      </c>
      <c r="L50" s="266">
        <v>0.79718819244581407</v>
      </c>
    </row>
    <row r="51" spans="1:12" s="110" customFormat="1" ht="15" customHeight="1" x14ac:dyDescent="0.2">
      <c r="A51" s="120"/>
      <c r="B51" s="119"/>
      <c r="C51" s="258" t="s">
        <v>106</v>
      </c>
      <c r="E51" s="113">
        <v>58.603699211643423</v>
      </c>
      <c r="F51" s="115">
        <v>23193</v>
      </c>
      <c r="G51" s="114">
        <v>23788</v>
      </c>
      <c r="H51" s="114">
        <v>24200</v>
      </c>
      <c r="I51" s="114">
        <v>23181</v>
      </c>
      <c r="J51" s="140">
        <v>23201</v>
      </c>
      <c r="K51" s="114">
        <v>-8</v>
      </c>
      <c r="L51" s="116">
        <v>-3.4481272358950044E-2</v>
      </c>
    </row>
    <row r="52" spans="1:12" s="110" customFormat="1" ht="15" customHeight="1" x14ac:dyDescent="0.2">
      <c r="A52" s="120"/>
      <c r="B52" s="119"/>
      <c r="C52" s="258" t="s">
        <v>107</v>
      </c>
      <c r="E52" s="113">
        <v>41.396300788356577</v>
      </c>
      <c r="F52" s="115">
        <v>16383</v>
      </c>
      <c r="G52" s="114">
        <v>16853</v>
      </c>
      <c r="H52" s="114">
        <v>16795</v>
      </c>
      <c r="I52" s="114">
        <v>15935</v>
      </c>
      <c r="J52" s="140">
        <v>16062</v>
      </c>
      <c r="K52" s="114">
        <v>321</v>
      </c>
      <c r="L52" s="116">
        <v>1.9985057900635039</v>
      </c>
    </row>
    <row r="53" spans="1:12" s="110" customFormat="1" ht="15" customHeight="1" x14ac:dyDescent="0.2">
      <c r="A53" s="120"/>
      <c r="B53" s="119"/>
      <c r="C53" s="258" t="s">
        <v>187</v>
      </c>
      <c r="D53" s="110" t="s">
        <v>193</v>
      </c>
      <c r="E53" s="113">
        <v>19.14796846573681</v>
      </c>
      <c r="F53" s="115">
        <v>7578</v>
      </c>
      <c r="G53" s="114">
        <v>8649</v>
      </c>
      <c r="H53" s="114">
        <v>8823</v>
      </c>
      <c r="I53" s="114">
        <v>6900</v>
      </c>
      <c r="J53" s="140">
        <v>7375</v>
      </c>
      <c r="K53" s="114">
        <v>203</v>
      </c>
      <c r="L53" s="116">
        <v>2.7525423728813561</v>
      </c>
    </row>
    <row r="54" spans="1:12" s="110" customFormat="1" ht="15" customHeight="1" x14ac:dyDescent="0.2">
      <c r="A54" s="120"/>
      <c r="B54" s="119"/>
      <c r="D54" s="267" t="s">
        <v>194</v>
      </c>
      <c r="E54" s="113">
        <v>57.310636051728686</v>
      </c>
      <c r="F54" s="115">
        <v>4343</v>
      </c>
      <c r="G54" s="114">
        <v>4985</v>
      </c>
      <c r="H54" s="114">
        <v>5139</v>
      </c>
      <c r="I54" s="114">
        <v>3987</v>
      </c>
      <c r="J54" s="140">
        <v>4224</v>
      </c>
      <c r="K54" s="114">
        <v>119</v>
      </c>
      <c r="L54" s="116">
        <v>2.8172348484848486</v>
      </c>
    </row>
    <row r="55" spans="1:12" s="110" customFormat="1" ht="15" customHeight="1" x14ac:dyDescent="0.2">
      <c r="A55" s="120"/>
      <c r="B55" s="119"/>
      <c r="D55" s="267" t="s">
        <v>195</v>
      </c>
      <c r="E55" s="113">
        <v>42.689363948271314</v>
      </c>
      <c r="F55" s="115">
        <v>3235</v>
      </c>
      <c r="G55" s="114">
        <v>3664</v>
      </c>
      <c r="H55" s="114">
        <v>3684</v>
      </c>
      <c r="I55" s="114">
        <v>2913</v>
      </c>
      <c r="J55" s="140">
        <v>3151</v>
      </c>
      <c r="K55" s="114">
        <v>84</v>
      </c>
      <c r="L55" s="116">
        <v>2.6658203744842908</v>
      </c>
    </row>
    <row r="56" spans="1:12" s="110" customFormat="1" ht="15" customHeight="1" x14ac:dyDescent="0.2">
      <c r="A56" s="120"/>
      <c r="B56" s="119" t="s">
        <v>196</v>
      </c>
      <c r="C56" s="258"/>
      <c r="E56" s="113">
        <v>58.133454037283457</v>
      </c>
      <c r="F56" s="115">
        <v>132285</v>
      </c>
      <c r="G56" s="114">
        <v>132207</v>
      </c>
      <c r="H56" s="114">
        <v>133151</v>
      </c>
      <c r="I56" s="114">
        <v>132363</v>
      </c>
      <c r="J56" s="140">
        <v>132740</v>
      </c>
      <c r="K56" s="114">
        <v>-455</v>
      </c>
      <c r="L56" s="116">
        <v>-0.34277535030887452</v>
      </c>
    </row>
    <row r="57" spans="1:12" s="110" customFormat="1" ht="15" customHeight="1" x14ac:dyDescent="0.2">
      <c r="A57" s="120"/>
      <c r="B57" s="119"/>
      <c r="C57" s="258" t="s">
        <v>106</v>
      </c>
      <c r="E57" s="113">
        <v>52.123067619155613</v>
      </c>
      <c r="F57" s="115">
        <v>68951</v>
      </c>
      <c r="G57" s="114">
        <v>68987</v>
      </c>
      <c r="H57" s="114">
        <v>69766</v>
      </c>
      <c r="I57" s="114">
        <v>69459</v>
      </c>
      <c r="J57" s="140">
        <v>69782</v>
      </c>
      <c r="K57" s="114">
        <v>-831</v>
      </c>
      <c r="L57" s="116">
        <v>-1.190851508985125</v>
      </c>
    </row>
    <row r="58" spans="1:12" s="110" customFormat="1" ht="15" customHeight="1" x14ac:dyDescent="0.2">
      <c r="A58" s="120"/>
      <c r="B58" s="119"/>
      <c r="C58" s="258" t="s">
        <v>107</v>
      </c>
      <c r="E58" s="113">
        <v>47.876932380844387</v>
      </c>
      <c r="F58" s="115">
        <v>63334</v>
      </c>
      <c r="G58" s="114">
        <v>63220</v>
      </c>
      <c r="H58" s="114">
        <v>63385</v>
      </c>
      <c r="I58" s="114">
        <v>62904</v>
      </c>
      <c r="J58" s="140">
        <v>62958</v>
      </c>
      <c r="K58" s="114">
        <v>376</v>
      </c>
      <c r="L58" s="116">
        <v>0.59722354585596749</v>
      </c>
    </row>
    <row r="59" spans="1:12" s="110" customFormat="1" ht="15" customHeight="1" x14ac:dyDescent="0.2">
      <c r="A59" s="120"/>
      <c r="B59" s="119"/>
      <c r="C59" s="258" t="s">
        <v>105</v>
      </c>
      <c r="D59" s="110" t="s">
        <v>197</v>
      </c>
      <c r="E59" s="113">
        <v>92.764863741164916</v>
      </c>
      <c r="F59" s="115">
        <v>122714</v>
      </c>
      <c r="G59" s="114">
        <v>122611</v>
      </c>
      <c r="H59" s="114">
        <v>123471</v>
      </c>
      <c r="I59" s="114">
        <v>122772</v>
      </c>
      <c r="J59" s="140">
        <v>123147</v>
      </c>
      <c r="K59" s="114">
        <v>-433</v>
      </c>
      <c r="L59" s="116">
        <v>-0.3516123007462626</v>
      </c>
    </row>
    <row r="60" spans="1:12" s="110" customFormat="1" ht="15" customHeight="1" x14ac:dyDescent="0.2">
      <c r="A60" s="120"/>
      <c r="B60" s="119"/>
      <c r="C60" s="258"/>
      <c r="D60" s="267" t="s">
        <v>198</v>
      </c>
      <c r="E60" s="113">
        <v>50.326776080968756</v>
      </c>
      <c r="F60" s="115">
        <v>61758</v>
      </c>
      <c r="G60" s="114">
        <v>61758</v>
      </c>
      <c r="H60" s="114">
        <v>62480</v>
      </c>
      <c r="I60" s="114">
        <v>62220</v>
      </c>
      <c r="J60" s="140">
        <v>62527</v>
      </c>
      <c r="K60" s="114">
        <v>-769</v>
      </c>
      <c r="L60" s="116">
        <v>-1.2298686967230157</v>
      </c>
    </row>
    <row r="61" spans="1:12" s="110" customFormat="1" ht="15" customHeight="1" x14ac:dyDescent="0.2">
      <c r="A61" s="120"/>
      <c r="B61" s="119"/>
      <c r="C61" s="258"/>
      <c r="D61" s="267" t="s">
        <v>199</v>
      </c>
      <c r="E61" s="113">
        <v>49.673223919031244</v>
      </c>
      <c r="F61" s="115">
        <v>60956</v>
      </c>
      <c r="G61" s="114">
        <v>60853</v>
      </c>
      <c r="H61" s="114">
        <v>60991</v>
      </c>
      <c r="I61" s="114">
        <v>60552</v>
      </c>
      <c r="J61" s="140">
        <v>60620</v>
      </c>
      <c r="K61" s="114">
        <v>336</v>
      </c>
      <c r="L61" s="116">
        <v>0.55427251732101612</v>
      </c>
    </row>
    <row r="62" spans="1:12" s="110" customFormat="1" ht="15" customHeight="1" x14ac:dyDescent="0.2">
      <c r="A62" s="120"/>
      <c r="B62" s="119"/>
      <c r="C62" s="258"/>
      <c r="D62" s="258" t="s">
        <v>200</v>
      </c>
      <c r="E62" s="113">
        <v>7.2351362588350909</v>
      </c>
      <c r="F62" s="115">
        <v>9571</v>
      </c>
      <c r="G62" s="114">
        <v>9596</v>
      </c>
      <c r="H62" s="114">
        <v>9680</v>
      </c>
      <c r="I62" s="114">
        <v>9591</v>
      </c>
      <c r="J62" s="140">
        <v>9593</v>
      </c>
      <c r="K62" s="114">
        <v>-22</v>
      </c>
      <c r="L62" s="116">
        <v>-0.22933388929427709</v>
      </c>
    </row>
    <row r="63" spans="1:12" s="110" customFormat="1" ht="15" customHeight="1" x14ac:dyDescent="0.2">
      <c r="A63" s="120"/>
      <c r="B63" s="119"/>
      <c r="C63" s="258"/>
      <c r="D63" s="267" t="s">
        <v>198</v>
      </c>
      <c r="E63" s="113">
        <v>75.154111378121414</v>
      </c>
      <c r="F63" s="115">
        <v>7193</v>
      </c>
      <c r="G63" s="114">
        <v>7229</v>
      </c>
      <c r="H63" s="114">
        <v>7286</v>
      </c>
      <c r="I63" s="114">
        <v>7239</v>
      </c>
      <c r="J63" s="140">
        <v>7255</v>
      </c>
      <c r="K63" s="114">
        <v>-62</v>
      </c>
      <c r="L63" s="116">
        <v>-0.85458304617505165</v>
      </c>
    </row>
    <row r="64" spans="1:12" s="110" customFormat="1" ht="15" customHeight="1" x14ac:dyDescent="0.2">
      <c r="A64" s="120"/>
      <c r="B64" s="119"/>
      <c r="C64" s="258"/>
      <c r="D64" s="267" t="s">
        <v>199</v>
      </c>
      <c r="E64" s="113">
        <v>24.84588862187859</v>
      </c>
      <c r="F64" s="115">
        <v>2378</v>
      </c>
      <c r="G64" s="114">
        <v>2367</v>
      </c>
      <c r="H64" s="114">
        <v>2394</v>
      </c>
      <c r="I64" s="114">
        <v>2352</v>
      </c>
      <c r="J64" s="140">
        <v>2338</v>
      </c>
      <c r="K64" s="114">
        <v>40</v>
      </c>
      <c r="L64" s="116">
        <v>1.7108639863130881</v>
      </c>
    </row>
    <row r="65" spans="1:12" s="110" customFormat="1" ht="15" customHeight="1" x14ac:dyDescent="0.2">
      <c r="A65" s="120"/>
      <c r="B65" s="119" t="s">
        <v>201</v>
      </c>
      <c r="C65" s="258"/>
      <c r="E65" s="113">
        <v>14.408008648496621</v>
      </c>
      <c r="F65" s="115">
        <v>32786</v>
      </c>
      <c r="G65" s="114">
        <v>32499</v>
      </c>
      <c r="H65" s="114">
        <v>32057</v>
      </c>
      <c r="I65" s="114">
        <v>31707</v>
      </c>
      <c r="J65" s="140">
        <v>31368</v>
      </c>
      <c r="K65" s="114">
        <v>1418</v>
      </c>
      <c r="L65" s="116">
        <v>4.520530476919153</v>
      </c>
    </row>
    <row r="66" spans="1:12" s="110" customFormat="1" ht="15" customHeight="1" x14ac:dyDescent="0.2">
      <c r="A66" s="120"/>
      <c r="B66" s="119"/>
      <c r="C66" s="258" t="s">
        <v>106</v>
      </c>
      <c r="E66" s="113">
        <v>54.73372781065089</v>
      </c>
      <c r="F66" s="115">
        <v>17945</v>
      </c>
      <c r="G66" s="114">
        <v>17828</v>
      </c>
      <c r="H66" s="114">
        <v>17625</v>
      </c>
      <c r="I66" s="114">
        <v>17445</v>
      </c>
      <c r="J66" s="140">
        <v>17310</v>
      </c>
      <c r="K66" s="114">
        <v>635</v>
      </c>
      <c r="L66" s="116">
        <v>3.6683997689196994</v>
      </c>
    </row>
    <row r="67" spans="1:12" s="110" customFormat="1" ht="15" customHeight="1" x14ac:dyDescent="0.2">
      <c r="A67" s="120"/>
      <c r="B67" s="119"/>
      <c r="C67" s="258" t="s">
        <v>107</v>
      </c>
      <c r="E67" s="113">
        <v>45.26627218934911</v>
      </c>
      <c r="F67" s="115">
        <v>14841</v>
      </c>
      <c r="G67" s="114">
        <v>14671</v>
      </c>
      <c r="H67" s="114">
        <v>14432</v>
      </c>
      <c r="I67" s="114">
        <v>14262</v>
      </c>
      <c r="J67" s="140">
        <v>14058</v>
      </c>
      <c r="K67" s="114">
        <v>783</v>
      </c>
      <c r="L67" s="116">
        <v>5.5697823303457108</v>
      </c>
    </row>
    <row r="68" spans="1:12" s="110" customFormat="1" ht="15" customHeight="1" x14ac:dyDescent="0.2">
      <c r="A68" s="120"/>
      <c r="B68" s="119"/>
      <c r="C68" s="258" t="s">
        <v>105</v>
      </c>
      <c r="D68" s="110" t="s">
        <v>202</v>
      </c>
      <c r="E68" s="113">
        <v>18.346245348624414</v>
      </c>
      <c r="F68" s="115">
        <v>6015</v>
      </c>
      <c r="G68" s="114">
        <v>5901</v>
      </c>
      <c r="H68" s="114">
        <v>5663</v>
      </c>
      <c r="I68" s="114">
        <v>5426</v>
      </c>
      <c r="J68" s="140">
        <v>5219</v>
      </c>
      <c r="K68" s="114">
        <v>796</v>
      </c>
      <c r="L68" s="116">
        <v>15.251963977773519</v>
      </c>
    </row>
    <row r="69" spans="1:12" s="110" customFormat="1" ht="15" customHeight="1" x14ac:dyDescent="0.2">
      <c r="A69" s="120"/>
      <c r="B69" s="119"/>
      <c r="C69" s="258"/>
      <c r="D69" s="267" t="s">
        <v>198</v>
      </c>
      <c r="E69" s="113">
        <v>50.191188694929345</v>
      </c>
      <c r="F69" s="115">
        <v>3019</v>
      </c>
      <c r="G69" s="114">
        <v>2988</v>
      </c>
      <c r="H69" s="114">
        <v>2906</v>
      </c>
      <c r="I69" s="114">
        <v>2793</v>
      </c>
      <c r="J69" s="140">
        <v>2687</v>
      </c>
      <c r="K69" s="114">
        <v>332</v>
      </c>
      <c r="L69" s="116">
        <v>12.355787123185708</v>
      </c>
    </row>
    <row r="70" spans="1:12" s="110" customFormat="1" ht="15" customHeight="1" x14ac:dyDescent="0.2">
      <c r="A70" s="120"/>
      <c r="B70" s="119"/>
      <c r="C70" s="258"/>
      <c r="D70" s="267" t="s">
        <v>199</v>
      </c>
      <c r="E70" s="113">
        <v>49.808811305070655</v>
      </c>
      <c r="F70" s="115">
        <v>2996</v>
      </c>
      <c r="G70" s="114">
        <v>2913</v>
      </c>
      <c r="H70" s="114">
        <v>2757</v>
      </c>
      <c r="I70" s="114">
        <v>2633</v>
      </c>
      <c r="J70" s="140">
        <v>2532</v>
      </c>
      <c r="K70" s="114">
        <v>464</v>
      </c>
      <c r="L70" s="116">
        <v>18.325434439178515</v>
      </c>
    </row>
    <row r="71" spans="1:12" s="110" customFormat="1" ht="15" customHeight="1" x14ac:dyDescent="0.2">
      <c r="A71" s="120"/>
      <c r="B71" s="119"/>
      <c r="C71" s="258"/>
      <c r="D71" s="110" t="s">
        <v>203</v>
      </c>
      <c r="E71" s="113">
        <v>72.698712865247359</v>
      </c>
      <c r="F71" s="115">
        <v>23835</v>
      </c>
      <c r="G71" s="114">
        <v>23684</v>
      </c>
      <c r="H71" s="114">
        <v>23491</v>
      </c>
      <c r="I71" s="114">
        <v>23400</v>
      </c>
      <c r="J71" s="140">
        <v>23293</v>
      </c>
      <c r="K71" s="114">
        <v>542</v>
      </c>
      <c r="L71" s="116">
        <v>2.3268793199673721</v>
      </c>
    </row>
    <row r="72" spans="1:12" s="110" customFormat="1" ht="15" customHeight="1" x14ac:dyDescent="0.2">
      <c r="A72" s="120"/>
      <c r="B72" s="119"/>
      <c r="C72" s="258"/>
      <c r="D72" s="267" t="s">
        <v>198</v>
      </c>
      <c r="E72" s="113">
        <v>55.120620935598907</v>
      </c>
      <c r="F72" s="115">
        <v>13138</v>
      </c>
      <c r="G72" s="114">
        <v>13069</v>
      </c>
      <c r="H72" s="114">
        <v>12930</v>
      </c>
      <c r="I72" s="114">
        <v>12878</v>
      </c>
      <c r="J72" s="140">
        <v>12854</v>
      </c>
      <c r="K72" s="114">
        <v>284</v>
      </c>
      <c r="L72" s="116">
        <v>2.2094289715263731</v>
      </c>
    </row>
    <row r="73" spans="1:12" s="110" customFormat="1" ht="15" customHeight="1" x14ac:dyDescent="0.2">
      <c r="A73" s="120"/>
      <c r="B73" s="119"/>
      <c r="C73" s="258"/>
      <c r="D73" s="267" t="s">
        <v>199</v>
      </c>
      <c r="E73" s="113">
        <v>44.879379064401093</v>
      </c>
      <c r="F73" s="115">
        <v>10697</v>
      </c>
      <c r="G73" s="114">
        <v>10615</v>
      </c>
      <c r="H73" s="114">
        <v>10561</v>
      </c>
      <c r="I73" s="114">
        <v>10522</v>
      </c>
      <c r="J73" s="140">
        <v>10439</v>
      </c>
      <c r="K73" s="114">
        <v>258</v>
      </c>
      <c r="L73" s="116">
        <v>2.4715011016380881</v>
      </c>
    </row>
    <row r="74" spans="1:12" s="110" customFormat="1" ht="15" customHeight="1" x14ac:dyDescent="0.2">
      <c r="A74" s="120"/>
      <c r="B74" s="119"/>
      <c r="C74" s="258"/>
      <c r="D74" s="110" t="s">
        <v>204</v>
      </c>
      <c r="E74" s="113">
        <v>8.9550417861282252</v>
      </c>
      <c r="F74" s="115">
        <v>2936</v>
      </c>
      <c r="G74" s="114">
        <v>2914</v>
      </c>
      <c r="H74" s="114">
        <v>2903</v>
      </c>
      <c r="I74" s="114">
        <v>2881</v>
      </c>
      <c r="J74" s="140">
        <v>2856</v>
      </c>
      <c r="K74" s="114">
        <v>80</v>
      </c>
      <c r="L74" s="116">
        <v>2.8011204481792715</v>
      </c>
    </row>
    <row r="75" spans="1:12" s="110" customFormat="1" ht="15" customHeight="1" x14ac:dyDescent="0.2">
      <c r="A75" s="120"/>
      <c r="B75" s="119"/>
      <c r="C75" s="258"/>
      <c r="D75" s="267" t="s">
        <v>198</v>
      </c>
      <c r="E75" s="113">
        <v>60.899182561307903</v>
      </c>
      <c r="F75" s="115">
        <v>1788</v>
      </c>
      <c r="G75" s="114">
        <v>1771</v>
      </c>
      <c r="H75" s="114">
        <v>1789</v>
      </c>
      <c r="I75" s="114">
        <v>1774</v>
      </c>
      <c r="J75" s="140">
        <v>1769</v>
      </c>
      <c r="K75" s="114">
        <v>19</v>
      </c>
      <c r="L75" s="116">
        <v>1.0740531373657434</v>
      </c>
    </row>
    <row r="76" spans="1:12" s="110" customFormat="1" ht="15" customHeight="1" x14ac:dyDescent="0.2">
      <c r="A76" s="120"/>
      <c r="B76" s="119"/>
      <c r="C76" s="258"/>
      <c r="D76" s="267" t="s">
        <v>199</v>
      </c>
      <c r="E76" s="113">
        <v>39.100817438692097</v>
      </c>
      <c r="F76" s="115">
        <v>1148</v>
      </c>
      <c r="G76" s="114">
        <v>1143</v>
      </c>
      <c r="H76" s="114">
        <v>1114</v>
      </c>
      <c r="I76" s="114">
        <v>1107</v>
      </c>
      <c r="J76" s="140">
        <v>1087</v>
      </c>
      <c r="K76" s="114">
        <v>61</v>
      </c>
      <c r="L76" s="116">
        <v>5.6117755289788409</v>
      </c>
    </row>
    <row r="77" spans="1:12" s="110" customFormat="1" ht="15" customHeight="1" x14ac:dyDescent="0.2">
      <c r="A77" s="533"/>
      <c r="B77" s="119" t="s">
        <v>205</v>
      </c>
      <c r="C77" s="268"/>
      <c r="D77" s="182"/>
      <c r="E77" s="113">
        <v>10.066621549170746</v>
      </c>
      <c r="F77" s="115">
        <v>22907</v>
      </c>
      <c r="G77" s="114">
        <v>23199</v>
      </c>
      <c r="H77" s="114">
        <v>23582</v>
      </c>
      <c r="I77" s="114">
        <v>23415</v>
      </c>
      <c r="J77" s="140">
        <v>23708</v>
      </c>
      <c r="K77" s="114">
        <v>-801</v>
      </c>
      <c r="L77" s="116">
        <v>-3.3786063775940609</v>
      </c>
    </row>
    <row r="78" spans="1:12" s="110" customFormat="1" ht="15" customHeight="1" x14ac:dyDescent="0.2">
      <c r="A78" s="120"/>
      <c r="B78" s="119"/>
      <c r="C78" s="268" t="s">
        <v>106</v>
      </c>
      <c r="D78" s="182"/>
      <c r="E78" s="113">
        <v>55.991618282621033</v>
      </c>
      <c r="F78" s="115">
        <v>12826</v>
      </c>
      <c r="G78" s="114">
        <v>12998</v>
      </c>
      <c r="H78" s="114">
        <v>13278</v>
      </c>
      <c r="I78" s="114">
        <v>13149</v>
      </c>
      <c r="J78" s="140">
        <v>13287</v>
      </c>
      <c r="K78" s="114">
        <v>-461</v>
      </c>
      <c r="L78" s="116">
        <v>-3.4695567095657411</v>
      </c>
    </row>
    <row r="79" spans="1:12" s="110" customFormat="1" ht="15" customHeight="1" x14ac:dyDescent="0.2">
      <c r="A79" s="123"/>
      <c r="B79" s="124"/>
      <c r="C79" s="260" t="s">
        <v>107</v>
      </c>
      <c r="D79" s="261"/>
      <c r="E79" s="125">
        <v>44.008381717378967</v>
      </c>
      <c r="F79" s="143">
        <v>10081</v>
      </c>
      <c r="G79" s="144">
        <v>10201</v>
      </c>
      <c r="H79" s="144">
        <v>10304</v>
      </c>
      <c r="I79" s="144">
        <v>10266</v>
      </c>
      <c r="J79" s="145">
        <v>10421</v>
      </c>
      <c r="K79" s="144">
        <v>-340</v>
      </c>
      <c r="L79" s="146">
        <v>-3.2626427406199023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227554</v>
      </c>
      <c r="E11" s="114">
        <v>228546</v>
      </c>
      <c r="F11" s="114">
        <v>229785</v>
      </c>
      <c r="G11" s="114">
        <v>226601</v>
      </c>
      <c r="H11" s="140">
        <v>227079</v>
      </c>
      <c r="I11" s="115">
        <v>475</v>
      </c>
      <c r="J11" s="116">
        <v>0.20917830358597669</v>
      </c>
    </row>
    <row r="12" spans="1:15" s="110" customFormat="1" ht="24.95" customHeight="1" x14ac:dyDescent="0.2">
      <c r="A12" s="193" t="s">
        <v>132</v>
      </c>
      <c r="B12" s="194" t="s">
        <v>133</v>
      </c>
      <c r="C12" s="113">
        <v>5.3174191620450534E-2</v>
      </c>
      <c r="D12" s="115">
        <v>121</v>
      </c>
      <c r="E12" s="114">
        <v>116</v>
      </c>
      <c r="F12" s="114">
        <v>122</v>
      </c>
      <c r="G12" s="114">
        <v>106</v>
      </c>
      <c r="H12" s="140">
        <v>107</v>
      </c>
      <c r="I12" s="115">
        <v>14</v>
      </c>
      <c r="J12" s="116">
        <v>13.084112149532711</v>
      </c>
    </row>
    <row r="13" spans="1:15" s="110" customFormat="1" ht="24.95" customHeight="1" x14ac:dyDescent="0.2">
      <c r="A13" s="193" t="s">
        <v>134</v>
      </c>
      <c r="B13" s="199" t="s">
        <v>214</v>
      </c>
      <c r="C13" s="113">
        <v>2.0562152280337855</v>
      </c>
      <c r="D13" s="115">
        <v>4679</v>
      </c>
      <c r="E13" s="114">
        <v>4712</v>
      </c>
      <c r="F13" s="114">
        <v>4703</v>
      </c>
      <c r="G13" s="114">
        <v>4703</v>
      </c>
      <c r="H13" s="140">
        <v>4714</v>
      </c>
      <c r="I13" s="115">
        <v>-35</v>
      </c>
      <c r="J13" s="116">
        <v>-0.74246924056003394</v>
      </c>
    </row>
    <row r="14" spans="1:15" s="287" customFormat="1" ht="24" customHeight="1" x14ac:dyDescent="0.2">
      <c r="A14" s="193" t="s">
        <v>215</v>
      </c>
      <c r="B14" s="199" t="s">
        <v>137</v>
      </c>
      <c r="C14" s="113">
        <v>25.431765646835476</v>
      </c>
      <c r="D14" s="115">
        <v>57871</v>
      </c>
      <c r="E14" s="114">
        <v>58409</v>
      </c>
      <c r="F14" s="114">
        <v>58951</v>
      </c>
      <c r="G14" s="114">
        <v>58388</v>
      </c>
      <c r="H14" s="140">
        <v>58798</v>
      </c>
      <c r="I14" s="115">
        <v>-927</v>
      </c>
      <c r="J14" s="116">
        <v>-1.5765842375591006</v>
      </c>
      <c r="K14" s="110"/>
      <c r="L14" s="110"/>
      <c r="M14" s="110"/>
      <c r="N14" s="110"/>
      <c r="O14" s="110"/>
    </row>
    <row r="15" spans="1:15" s="110" customFormat="1" ht="24.75" customHeight="1" x14ac:dyDescent="0.2">
      <c r="A15" s="193" t="s">
        <v>216</v>
      </c>
      <c r="B15" s="199" t="s">
        <v>217</v>
      </c>
      <c r="C15" s="113">
        <v>2.7066102990938417</v>
      </c>
      <c r="D15" s="115">
        <v>6159</v>
      </c>
      <c r="E15" s="114">
        <v>6250</v>
      </c>
      <c r="F15" s="114">
        <v>6236</v>
      </c>
      <c r="G15" s="114">
        <v>6240</v>
      </c>
      <c r="H15" s="140">
        <v>6257</v>
      </c>
      <c r="I15" s="115">
        <v>-98</v>
      </c>
      <c r="J15" s="116">
        <v>-1.5662458046987373</v>
      </c>
    </row>
    <row r="16" spans="1:15" s="287" customFormat="1" ht="24.95" customHeight="1" x14ac:dyDescent="0.2">
      <c r="A16" s="193" t="s">
        <v>218</v>
      </c>
      <c r="B16" s="199" t="s">
        <v>141</v>
      </c>
      <c r="C16" s="113">
        <v>19.409898309851727</v>
      </c>
      <c r="D16" s="115">
        <v>44168</v>
      </c>
      <c r="E16" s="114">
        <v>44654</v>
      </c>
      <c r="F16" s="114">
        <v>45132</v>
      </c>
      <c r="G16" s="114">
        <v>44590</v>
      </c>
      <c r="H16" s="140">
        <v>44884</v>
      </c>
      <c r="I16" s="115">
        <v>-716</v>
      </c>
      <c r="J16" s="116">
        <v>-1.5952232421352821</v>
      </c>
      <c r="K16" s="110"/>
      <c r="L16" s="110"/>
      <c r="M16" s="110"/>
      <c r="N16" s="110"/>
      <c r="O16" s="110"/>
    </row>
    <row r="17" spans="1:15" s="110" customFormat="1" ht="24.95" customHeight="1" x14ac:dyDescent="0.2">
      <c r="A17" s="193" t="s">
        <v>219</v>
      </c>
      <c r="B17" s="199" t="s">
        <v>220</v>
      </c>
      <c r="C17" s="113">
        <v>3.3152570378899076</v>
      </c>
      <c r="D17" s="115">
        <v>7544</v>
      </c>
      <c r="E17" s="114">
        <v>7505</v>
      </c>
      <c r="F17" s="114">
        <v>7583</v>
      </c>
      <c r="G17" s="114">
        <v>7558</v>
      </c>
      <c r="H17" s="140">
        <v>7657</v>
      </c>
      <c r="I17" s="115">
        <v>-113</v>
      </c>
      <c r="J17" s="116">
        <v>-1.4757738017500326</v>
      </c>
    </row>
    <row r="18" spans="1:15" s="287" customFormat="1" ht="24.95" customHeight="1" x14ac:dyDescent="0.2">
      <c r="A18" s="201" t="s">
        <v>144</v>
      </c>
      <c r="B18" s="202" t="s">
        <v>145</v>
      </c>
      <c r="C18" s="113">
        <v>3.7938247624739621</v>
      </c>
      <c r="D18" s="115">
        <v>8633</v>
      </c>
      <c r="E18" s="114">
        <v>8645</v>
      </c>
      <c r="F18" s="114">
        <v>8774</v>
      </c>
      <c r="G18" s="114">
        <v>8666</v>
      </c>
      <c r="H18" s="140">
        <v>8645</v>
      </c>
      <c r="I18" s="115">
        <v>-12</v>
      </c>
      <c r="J18" s="116">
        <v>-0.13880855986119145</v>
      </c>
      <c r="K18" s="110"/>
      <c r="L18" s="110"/>
      <c r="M18" s="110"/>
      <c r="N18" s="110"/>
      <c r="O18" s="110"/>
    </row>
    <row r="19" spans="1:15" s="110" customFormat="1" ht="24.95" customHeight="1" x14ac:dyDescent="0.2">
      <c r="A19" s="193" t="s">
        <v>146</v>
      </c>
      <c r="B19" s="199" t="s">
        <v>147</v>
      </c>
      <c r="C19" s="113">
        <v>13.41659562125913</v>
      </c>
      <c r="D19" s="115">
        <v>30530</v>
      </c>
      <c r="E19" s="114">
        <v>30970</v>
      </c>
      <c r="F19" s="114">
        <v>31056</v>
      </c>
      <c r="G19" s="114">
        <v>30387</v>
      </c>
      <c r="H19" s="140">
        <v>30214</v>
      </c>
      <c r="I19" s="115">
        <v>316</v>
      </c>
      <c r="J19" s="116">
        <v>1.0458727742106309</v>
      </c>
    </row>
    <row r="20" spans="1:15" s="287" customFormat="1" ht="24.95" customHeight="1" x14ac:dyDescent="0.2">
      <c r="A20" s="193" t="s">
        <v>148</v>
      </c>
      <c r="B20" s="199" t="s">
        <v>149</v>
      </c>
      <c r="C20" s="113">
        <v>4.3422660115840639</v>
      </c>
      <c r="D20" s="115">
        <v>9881</v>
      </c>
      <c r="E20" s="114">
        <v>9888</v>
      </c>
      <c r="F20" s="114">
        <v>9930</v>
      </c>
      <c r="G20" s="114">
        <v>9806</v>
      </c>
      <c r="H20" s="140">
        <v>9929</v>
      </c>
      <c r="I20" s="115">
        <v>-48</v>
      </c>
      <c r="J20" s="116">
        <v>-0.48343236982576293</v>
      </c>
      <c r="K20" s="110"/>
      <c r="L20" s="110"/>
      <c r="M20" s="110"/>
      <c r="N20" s="110"/>
      <c r="O20" s="110"/>
    </row>
    <row r="21" spans="1:15" s="110" customFormat="1" ht="24.95" customHeight="1" x14ac:dyDescent="0.2">
      <c r="A21" s="201" t="s">
        <v>150</v>
      </c>
      <c r="B21" s="202" t="s">
        <v>151</v>
      </c>
      <c r="C21" s="113">
        <v>2.2034330312804871</v>
      </c>
      <c r="D21" s="115">
        <v>5014</v>
      </c>
      <c r="E21" s="114">
        <v>5136</v>
      </c>
      <c r="F21" s="114">
        <v>5146</v>
      </c>
      <c r="G21" s="114">
        <v>5031</v>
      </c>
      <c r="H21" s="140">
        <v>4869</v>
      </c>
      <c r="I21" s="115">
        <v>145</v>
      </c>
      <c r="J21" s="116">
        <v>2.9780242349558432</v>
      </c>
    </row>
    <row r="22" spans="1:15" s="110" customFormat="1" ht="24.95" customHeight="1" x14ac:dyDescent="0.2">
      <c r="A22" s="201" t="s">
        <v>152</v>
      </c>
      <c r="B22" s="199" t="s">
        <v>153</v>
      </c>
      <c r="C22" s="113">
        <v>2.1436669977236171</v>
      </c>
      <c r="D22" s="115">
        <v>4878</v>
      </c>
      <c r="E22" s="114">
        <v>4830</v>
      </c>
      <c r="F22" s="114">
        <v>4830</v>
      </c>
      <c r="G22" s="114">
        <v>4698</v>
      </c>
      <c r="H22" s="140">
        <v>4669</v>
      </c>
      <c r="I22" s="115">
        <v>209</v>
      </c>
      <c r="J22" s="116">
        <v>4.4763332619404581</v>
      </c>
    </row>
    <row r="23" spans="1:15" s="110" customFormat="1" ht="24.95" customHeight="1" x14ac:dyDescent="0.2">
      <c r="A23" s="193" t="s">
        <v>154</v>
      </c>
      <c r="B23" s="199" t="s">
        <v>155</v>
      </c>
      <c r="C23" s="113">
        <v>2.9645710468723907</v>
      </c>
      <c r="D23" s="115">
        <v>6746</v>
      </c>
      <c r="E23" s="114">
        <v>6832</v>
      </c>
      <c r="F23" s="114">
        <v>6899</v>
      </c>
      <c r="G23" s="114">
        <v>6742</v>
      </c>
      <c r="H23" s="140">
        <v>6793</v>
      </c>
      <c r="I23" s="115">
        <v>-47</v>
      </c>
      <c r="J23" s="116">
        <v>-0.69188870896511112</v>
      </c>
    </row>
    <row r="24" spans="1:15" s="110" customFormat="1" ht="24.95" customHeight="1" x14ac:dyDescent="0.2">
      <c r="A24" s="193" t="s">
        <v>156</v>
      </c>
      <c r="B24" s="199" t="s">
        <v>221</v>
      </c>
      <c r="C24" s="113">
        <v>6.3984812396178485</v>
      </c>
      <c r="D24" s="115">
        <v>14560</v>
      </c>
      <c r="E24" s="114">
        <v>14599</v>
      </c>
      <c r="F24" s="114">
        <v>14638</v>
      </c>
      <c r="G24" s="114">
        <v>14556</v>
      </c>
      <c r="H24" s="140">
        <v>14682</v>
      </c>
      <c r="I24" s="115">
        <v>-122</v>
      </c>
      <c r="J24" s="116">
        <v>-0.83094946192616814</v>
      </c>
    </row>
    <row r="25" spans="1:15" s="110" customFormat="1" ht="24.95" customHeight="1" x14ac:dyDescent="0.2">
      <c r="A25" s="193" t="s">
        <v>222</v>
      </c>
      <c r="B25" s="204" t="s">
        <v>159</v>
      </c>
      <c r="C25" s="113">
        <v>4.6046213206535596</v>
      </c>
      <c r="D25" s="115">
        <v>10478</v>
      </c>
      <c r="E25" s="114">
        <v>10399</v>
      </c>
      <c r="F25" s="114">
        <v>10535</v>
      </c>
      <c r="G25" s="114">
        <v>10370</v>
      </c>
      <c r="H25" s="140">
        <v>10345</v>
      </c>
      <c r="I25" s="115">
        <v>133</v>
      </c>
      <c r="J25" s="116">
        <v>1.2856452392460125</v>
      </c>
    </row>
    <row r="26" spans="1:15" s="110" customFormat="1" ht="24.95" customHeight="1" x14ac:dyDescent="0.2">
      <c r="A26" s="201">
        <v>782.78300000000002</v>
      </c>
      <c r="B26" s="203" t="s">
        <v>160</v>
      </c>
      <c r="C26" s="113">
        <v>2.9131546797683185</v>
      </c>
      <c r="D26" s="115">
        <v>6629</v>
      </c>
      <c r="E26" s="114">
        <v>6763</v>
      </c>
      <c r="F26" s="114">
        <v>7702</v>
      </c>
      <c r="G26" s="114">
        <v>7825</v>
      </c>
      <c r="H26" s="140">
        <v>8008</v>
      </c>
      <c r="I26" s="115">
        <v>-1379</v>
      </c>
      <c r="J26" s="116">
        <v>-17.22027972027972</v>
      </c>
    </row>
    <row r="27" spans="1:15" s="110" customFormat="1" ht="24.95" customHeight="1" x14ac:dyDescent="0.2">
      <c r="A27" s="193" t="s">
        <v>161</v>
      </c>
      <c r="B27" s="199" t="s">
        <v>223</v>
      </c>
      <c r="C27" s="113">
        <v>5.3991580020566543</v>
      </c>
      <c r="D27" s="115">
        <v>12286</v>
      </c>
      <c r="E27" s="114">
        <v>12295</v>
      </c>
      <c r="F27" s="114">
        <v>12280</v>
      </c>
      <c r="G27" s="114">
        <v>11895</v>
      </c>
      <c r="H27" s="140">
        <v>11955</v>
      </c>
      <c r="I27" s="115">
        <v>331</v>
      </c>
      <c r="J27" s="116">
        <v>2.7687160184023423</v>
      </c>
    </row>
    <row r="28" spans="1:15" s="110" customFormat="1" ht="24.95" customHeight="1" x14ac:dyDescent="0.2">
      <c r="A28" s="193" t="s">
        <v>163</v>
      </c>
      <c r="B28" s="199" t="s">
        <v>164</v>
      </c>
      <c r="C28" s="113">
        <v>4.1242957715531254</v>
      </c>
      <c r="D28" s="115">
        <v>9385</v>
      </c>
      <c r="E28" s="114">
        <v>9408</v>
      </c>
      <c r="F28" s="114">
        <v>9250</v>
      </c>
      <c r="G28" s="114">
        <v>9097</v>
      </c>
      <c r="H28" s="140">
        <v>9067</v>
      </c>
      <c r="I28" s="115">
        <v>318</v>
      </c>
      <c r="J28" s="116">
        <v>3.5072239991176795</v>
      </c>
    </row>
    <row r="29" spans="1:15" s="110" customFormat="1" ht="24.95" customHeight="1" x14ac:dyDescent="0.2">
      <c r="A29" s="193">
        <v>86</v>
      </c>
      <c r="B29" s="199" t="s">
        <v>165</v>
      </c>
      <c r="C29" s="113">
        <v>7.6997108378670553</v>
      </c>
      <c r="D29" s="115">
        <v>17521</v>
      </c>
      <c r="E29" s="114">
        <v>17306</v>
      </c>
      <c r="F29" s="114">
        <v>16968</v>
      </c>
      <c r="G29" s="114">
        <v>16748</v>
      </c>
      <c r="H29" s="140">
        <v>16875</v>
      </c>
      <c r="I29" s="115">
        <v>646</v>
      </c>
      <c r="J29" s="116">
        <v>3.8281481481481481</v>
      </c>
    </row>
    <row r="30" spans="1:15" s="110" customFormat="1" ht="24.95" customHeight="1" x14ac:dyDescent="0.2">
      <c r="A30" s="193">
        <v>87.88</v>
      </c>
      <c r="B30" s="204" t="s">
        <v>166</v>
      </c>
      <c r="C30" s="113">
        <v>9.5942062103940167</v>
      </c>
      <c r="D30" s="115">
        <v>21832</v>
      </c>
      <c r="E30" s="114">
        <v>21722</v>
      </c>
      <c r="F30" s="114">
        <v>21484</v>
      </c>
      <c r="G30" s="114">
        <v>21126</v>
      </c>
      <c r="H30" s="140">
        <v>20955</v>
      </c>
      <c r="I30" s="115">
        <v>877</v>
      </c>
      <c r="J30" s="116">
        <v>4.18515867334765</v>
      </c>
    </row>
    <row r="31" spans="1:15" s="110" customFormat="1" ht="24.95" customHeight="1" x14ac:dyDescent="0.2">
      <c r="A31" s="193" t="s">
        <v>167</v>
      </c>
      <c r="B31" s="199" t="s">
        <v>168</v>
      </c>
      <c r="C31" s="113">
        <v>2.8608594004060577</v>
      </c>
      <c r="D31" s="115">
        <v>6510</v>
      </c>
      <c r="E31" s="114">
        <v>6516</v>
      </c>
      <c r="F31" s="114">
        <v>6517</v>
      </c>
      <c r="G31" s="114">
        <v>6457</v>
      </c>
      <c r="H31" s="140">
        <v>6454</v>
      </c>
      <c r="I31" s="115">
        <v>56</v>
      </c>
      <c r="J31" s="116">
        <v>0.86767895878524948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5.3174191620450534E-2</v>
      </c>
      <c r="D34" s="115">
        <v>121</v>
      </c>
      <c r="E34" s="114">
        <v>116</v>
      </c>
      <c r="F34" s="114">
        <v>122</v>
      </c>
      <c r="G34" s="114">
        <v>106</v>
      </c>
      <c r="H34" s="140">
        <v>107</v>
      </c>
      <c r="I34" s="115">
        <v>14</v>
      </c>
      <c r="J34" s="116">
        <v>13.084112149532711</v>
      </c>
    </row>
    <row r="35" spans="1:10" s="110" customFormat="1" ht="24.95" customHeight="1" x14ac:dyDescent="0.2">
      <c r="A35" s="292" t="s">
        <v>171</v>
      </c>
      <c r="B35" s="293" t="s">
        <v>172</v>
      </c>
      <c r="C35" s="113">
        <v>31.281805637343226</v>
      </c>
      <c r="D35" s="115">
        <v>71183</v>
      </c>
      <c r="E35" s="114">
        <v>71766</v>
      </c>
      <c r="F35" s="114">
        <v>72428</v>
      </c>
      <c r="G35" s="114">
        <v>71757</v>
      </c>
      <c r="H35" s="140">
        <v>72157</v>
      </c>
      <c r="I35" s="115">
        <v>-974</v>
      </c>
      <c r="J35" s="116">
        <v>-1.3498343889019777</v>
      </c>
    </row>
    <row r="36" spans="1:10" s="110" customFormat="1" ht="24.95" customHeight="1" x14ac:dyDescent="0.2">
      <c r="A36" s="294" t="s">
        <v>173</v>
      </c>
      <c r="B36" s="295" t="s">
        <v>174</v>
      </c>
      <c r="C36" s="125">
        <v>68.665020171036332</v>
      </c>
      <c r="D36" s="143">
        <v>156250</v>
      </c>
      <c r="E36" s="144">
        <v>156664</v>
      </c>
      <c r="F36" s="144">
        <v>157235</v>
      </c>
      <c r="G36" s="144">
        <v>154738</v>
      </c>
      <c r="H36" s="145">
        <v>154815</v>
      </c>
      <c r="I36" s="143">
        <v>1435</v>
      </c>
      <c r="J36" s="146">
        <v>0.92691276685075741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2020-09-28T07:59:16Z</dcterms:created>
  <dcterms:modified xsi:type="dcterms:W3CDTF">2020-09-28T10:33:29Z</dcterms:modified>
</cp:coreProperties>
</file>