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I77"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s="1"/>
  <c r="G70" i="24"/>
  <c r="F70" i="24"/>
  <c r="E70" i="24"/>
  <c r="L69" i="24"/>
  <c r="H69" i="24" s="1"/>
  <c r="G69" i="24"/>
  <c r="F69" i="24"/>
  <c r="E69" i="24"/>
  <c r="L68" i="24"/>
  <c r="H68" i="24" s="1"/>
  <c r="I68" i="24"/>
  <c r="G68" i="24"/>
  <c r="F68" i="24"/>
  <c r="E68" i="24"/>
  <c r="L67" i="24"/>
  <c r="H67" i="24" s="1"/>
  <c r="I67" i="24" s="1"/>
  <c r="G67" i="24"/>
  <c r="F67" i="24"/>
  <c r="E67" i="24"/>
  <c r="L66" i="24"/>
  <c r="H66" i="24" s="1"/>
  <c r="I66" i="24"/>
  <c r="G66" i="24"/>
  <c r="F66" i="24"/>
  <c r="E66" i="24"/>
  <c r="L65" i="24"/>
  <c r="H65" i="24" s="1"/>
  <c r="I65" i="24"/>
  <c r="G65" i="24"/>
  <c r="F65" i="24"/>
  <c r="E65" i="24"/>
  <c r="L64" i="24"/>
  <c r="H64" i="24" s="1"/>
  <c r="I64" i="24"/>
  <c r="G64" i="24"/>
  <c r="F64" i="24"/>
  <c r="E64" i="24"/>
  <c r="L63" i="24"/>
  <c r="H63" i="24" s="1"/>
  <c r="I63" i="24"/>
  <c r="G63" i="24"/>
  <c r="F63" i="24"/>
  <c r="E63" i="24"/>
  <c r="L62" i="24"/>
  <c r="H62" i="24" s="1"/>
  <c r="I62" i="24" s="1"/>
  <c r="G62" i="24"/>
  <c r="F62" i="24"/>
  <c r="E62" i="24"/>
  <c r="L61" i="24"/>
  <c r="H61" i="24" s="1"/>
  <c r="G61" i="24"/>
  <c r="F61" i="24"/>
  <c r="E61" i="24"/>
  <c r="L60" i="24"/>
  <c r="H60" i="24" s="1"/>
  <c r="I60" i="24"/>
  <c r="G60" i="24"/>
  <c r="F60" i="24"/>
  <c r="E60" i="24"/>
  <c r="L59" i="24"/>
  <c r="H59" i="24" s="1"/>
  <c r="I59" i="24" s="1"/>
  <c r="G59" i="24"/>
  <c r="F59" i="24"/>
  <c r="E59" i="24"/>
  <c r="L58" i="24"/>
  <c r="H58" i="24" s="1"/>
  <c r="I58" i="24"/>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G53" i="24"/>
  <c r="F53" i="24"/>
  <c r="E53" i="24"/>
  <c r="L52" i="24"/>
  <c r="H52" i="24" s="1"/>
  <c r="I52" i="24" s="1"/>
  <c r="G52" i="24"/>
  <c r="F52" i="24"/>
  <c r="E52" i="24"/>
  <c r="L51" i="24"/>
  <c r="H51" i="24" s="1"/>
  <c r="I51" i="24" s="1"/>
  <c r="G51" i="24"/>
  <c r="F51" i="24"/>
  <c r="E51" i="24"/>
  <c r="I44" i="24"/>
  <c r="F44" i="24"/>
  <c r="C44" i="24"/>
  <c r="M44" i="24" s="1"/>
  <c r="B44" i="24"/>
  <c r="D44" i="24" s="1"/>
  <c r="M43" i="24"/>
  <c r="J43" i="24"/>
  <c r="G43" i="24"/>
  <c r="E43" i="24"/>
  <c r="C43" i="24"/>
  <c r="I43" i="24" s="1"/>
  <c r="B43" i="24"/>
  <c r="I42" i="24"/>
  <c r="F42" i="24"/>
  <c r="C42" i="24"/>
  <c r="M42" i="24" s="1"/>
  <c r="B42" i="24"/>
  <c r="D42" i="24" s="1"/>
  <c r="M41" i="24"/>
  <c r="J41" i="24"/>
  <c r="G41" i="24"/>
  <c r="E41" i="24"/>
  <c r="C41" i="24"/>
  <c r="I41" i="24" s="1"/>
  <c r="B41" i="24"/>
  <c r="K40" i="24"/>
  <c r="I40" i="24"/>
  <c r="F40" i="24"/>
  <c r="C40" i="24"/>
  <c r="M40" i="24" s="1"/>
  <c r="B40" i="24"/>
  <c r="D40" i="24" s="1"/>
  <c r="M36" i="24"/>
  <c r="L36" i="24"/>
  <c r="K36" i="24"/>
  <c r="J36" i="24"/>
  <c r="I36" i="24"/>
  <c r="H36" i="24"/>
  <c r="G36" i="24"/>
  <c r="F36" i="24"/>
  <c r="E36" i="24"/>
  <c r="D36" i="24"/>
  <c r="C33" i="24"/>
  <c r="C25" i="24"/>
  <c r="C17" i="24"/>
  <c r="L57" i="15"/>
  <c r="K57" i="15"/>
  <c r="C38" i="24"/>
  <c r="C37" i="24"/>
  <c r="C35" i="24"/>
  <c r="C34" i="24"/>
  <c r="C32" i="24"/>
  <c r="C31" i="24"/>
  <c r="C30" i="24"/>
  <c r="G30" i="24" s="1"/>
  <c r="C29" i="24"/>
  <c r="C28" i="24"/>
  <c r="C27" i="24"/>
  <c r="C26" i="24"/>
  <c r="C24" i="24"/>
  <c r="C23" i="24"/>
  <c r="C22" i="24"/>
  <c r="G22" i="24" s="1"/>
  <c r="C21" i="24"/>
  <c r="C20" i="24"/>
  <c r="C19" i="24"/>
  <c r="C18" i="24"/>
  <c r="C16" i="24"/>
  <c r="C15" i="24"/>
  <c r="C9" i="24"/>
  <c r="C8" i="24"/>
  <c r="C7" i="24"/>
  <c r="B38" i="24"/>
  <c r="B37" i="24"/>
  <c r="B35" i="24"/>
  <c r="K35" i="24" s="1"/>
  <c r="B34" i="24"/>
  <c r="B33" i="24"/>
  <c r="B32" i="24"/>
  <c r="B31" i="24"/>
  <c r="B30" i="24"/>
  <c r="B29" i="24"/>
  <c r="B28" i="24"/>
  <c r="B27" i="24"/>
  <c r="B26" i="24"/>
  <c r="B25" i="24"/>
  <c r="B24" i="24"/>
  <c r="B23" i="24"/>
  <c r="B22" i="24"/>
  <c r="B21" i="24"/>
  <c r="B20" i="24"/>
  <c r="B19" i="24"/>
  <c r="B18" i="24"/>
  <c r="B17" i="24"/>
  <c r="B16" i="24"/>
  <c r="B15" i="24"/>
  <c r="B9" i="24"/>
  <c r="B8" i="24"/>
  <c r="B7" i="24"/>
  <c r="K7" i="24" s="1"/>
  <c r="F9" i="24" l="1"/>
  <c r="D9" i="24"/>
  <c r="J9" i="24"/>
  <c r="K9" i="24"/>
  <c r="H9" i="24"/>
  <c r="K8" i="24"/>
  <c r="J8" i="24"/>
  <c r="H8" i="24"/>
  <c r="F8" i="24"/>
  <c r="D8" i="24"/>
  <c r="F15" i="24"/>
  <c r="D15" i="24"/>
  <c r="J15" i="24"/>
  <c r="K15" i="24"/>
  <c r="H15" i="24"/>
  <c r="K18" i="24"/>
  <c r="J18" i="24"/>
  <c r="H18" i="24"/>
  <c r="F18" i="24"/>
  <c r="D18" i="24"/>
  <c r="F21" i="24"/>
  <c r="D21" i="24"/>
  <c r="J21" i="24"/>
  <c r="K21" i="24"/>
  <c r="H21" i="24"/>
  <c r="K34" i="24"/>
  <c r="J34" i="24"/>
  <c r="H34" i="24"/>
  <c r="F34" i="24"/>
  <c r="D34" i="24"/>
  <c r="D38" i="24"/>
  <c r="K38" i="24"/>
  <c r="J38" i="24"/>
  <c r="H38" i="24"/>
  <c r="F38" i="24"/>
  <c r="I16" i="24"/>
  <c r="M16" i="24"/>
  <c r="E16" i="24"/>
  <c r="L16" i="24"/>
  <c r="G16" i="24"/>
  <c r="G19" i="24"/>
  <c r="M19" i="24"/>
  <c r="E19" i="24"/>
  <c r="L19" i="24"/>
  <c r="I19" i="24"/>
  <c r="I32" i="24"/>
  <c r="M32" i="24"/>
  <c r="E32" i="24"/>
  <c r="L32" i="24"/>
  <c r="G32" i="24"/>
  <c r="G35" i="24"/>
  <c r="M35" i="24"/>
  <c r="E35" i="24"/>
  <c r="L35" i="24"/>
  <c r="I35" i="24"/>
  <c r="G33" i="24"/>
  <c r="M33" i="24"/>
  <c r="E33" i="24"/>
  <c r="L33" i="24"/>
  <c r="I33" i="24"/>
  <c r="K22" i="24"/>
  <c r="J22" i="24"/>
  <c r="H22" i="24"/>
  <c r="F22" i="24"/>
  <c r="D22" i="24"/>
  <c r="F25" i="24"/>
  <c r="D25" i="24"/>
  <c r="J25" i="24"/>
  <c r="K25" i="24"/>
  <c r="H25" i="24"/>
  <c r="B45" i="24"/>
  <c r="B39" i="24"/>
  <c r="I20" i="24"/>
  <c r="M20" i="24"/>
  <c r="E20" i="24"/>
  <c r="L20" i="24"/>
  <c r="G20" i="24"/>
  <c r="G23" i="24"/>
  <c r="M23" i="24"/>
  <c r="E23" i="24"/>
  <c r="L23" i="24"/>
  <c r="I23" i="24"/>
  <c r="I37" i="24"/>
  <c r="G37" i="24"/>
  <c r="L37" i="24"/>
  <c r="M37" i="24"/>
  <c r="E37" i="24"/>
  <c r="F31" i="24"/>
  <c r="D31" i="24"/>
  <c r="J31" i="24"/>
  <c r="K31" i="24"/>
  <c r="H31" i="24"/>
  <c r="K16" i="24"/>
  <c r="J16" i="24"/>
  <c r="H16" i="24"/>
  <c r="F16" i="24"/>
  <c r="D16" i="24"/>
  <c r="F19" i="24"/>
  <c r="D19" i="24"/>
  <c r="J19" i="24"/>
  <c r="H19" i="24"/>
  <c r="K32" i="24"/>
  <c r="J32" i="24"/>
  <c r="H32" i="24"/>
  <c r="F32" i="24"/>
  <c r="D32" i="24"/>
  <c r="F35" i="24"/>
  <c r="D35" i="24"/>
  <c r="J35" i="24"/>
  <c r="H35" i="24"/>
  <c r="I8" i="24"/>
  <c r="M8" i="24"/>
  <c r="E8" i="24"/>
  <c r="L8" i="24"/>
  <c r="G8" i="24"/>
  <c r="C14" i="24"/>
  <c r="C6" i="24"/>
  <c r="I30" i="24"/>
  <c r="M30" i="24"/>
  <c r="E30" i="24"/>
  <c r="L30" i="24"/>
  <c r="G17" i="24"/>
  <c r="M17" i="24"/>
  <c r="E17" i="24"/>
  <c r="L17" i="24"/>
  <c r="I17" i="24"/>
  <c r="K53" i="24"/>
  <c r="J53" i="24"/>
  <c r="I53" i="24"/>
  <c r="G29" i="24"/>
  <c r="M29" i="24"/>
  <c r="E29" i="24"/>
  <c r="L29" i="24"/>
  <c r="I29" i="24"/>
  <c r="F7" i="24"/>
  <c r="D7" i="24"/>
  <c r="J7" i="24"/>
  <c r="H7" i="24"/>
  <c r="K26" i="24"/>
  <c r="J26" i="24"/>
  <c r="H26" i="24"/>
  <c r="F26" i="24"/>
  <c r="D26" i="24"/>
  <c r="F29" i="24"/>
  <c r="D29" i="24"/>
  <c r="J29" i="24"/>
  <c r="K29" i="24"/>
  <c r="H29" i="24"/>
  <c r="G7" i="24"/>
  <c r="M7" i="24"/>
  <c r="E7" i="24"/>
  <c r="L7" i="24"/>
  <c r="I7" i="24"/>
  <c r="G9" i="24"/>
  <c r="M9" i="24"/>
  <c r="E9" i="24"/>
  <c r="L9" i="24"/>
  <c r="I9" i="24"/>
  <c r="I24" i="24"/>
  <c r="M24" i="24"/>
  <c r="E24" i="24"/>
  <c r="L24" i="24"/>
  <c r="G24" i="24"/>
  <c r="G27" i="24"/>
  <c r="M27" i="24"/>
  <c r="E27" i="24"/>
  <c r="L27" i="24"/>
  <c r="I27" i="24"/>
  <c r="K19" i="24"/>
  <c r="K69" i="24"/>
  <c r="J69" i="24"/>
  <c r="I69" i="24"/>
  <c r="I26" i="24"/>
  <c r="M26" i="24"/>
  <c r="E26" i="24"/>
  <c r="L26" i="24"/>
  <c r="G26" i="24"/>
  <c r="K20" i="24"/>
  <c r="J20" i="24"/>
  <c r="H20" i="24"/>
  <c r="F20" i="24"/>
  <c r="D20" i="24"/>
  <c r="F23" i="24"/>
  <c r="D23" i="24"/>
  <c r="J23" i="24"/>
  <c r="K23" i="24"/>
  <c r="H23" i="24"/>
  <c r="H37" i="24"/>
  <c r="F37" i="24"/>
  <c r="D37" i="24"/>
  <c r="K37" i="24"/>
  <c r="J37" i="24"/>
  <c r="I18" i="24"/>
  <c r="M18" i="24"/>
  <c r="E18" i="24"/>
  <c r="L18" i="24"/>
  <c r="G18" i="24"/>
  <c r="G21" i="24"/>
  <c r="M21" i="24"/>
  <c r="E21" i="24"/>
  <c r="L21" i="24"/>
  <c r="I21" i="24"/>
  <c r="I34" i="24"/>
  <c r="M34" i="24"/>
  <c r="E34" i="24"/>
  <c r="L34" i="24"/>
  <c r="G34" i="24"/>
  <c r="M38" i="24"/>
  <c r="E38" i="24"/>
  <c r="L38" i="24"/>
  <c r="G38" i="24"/>
  <c r="I38" i="24"/>
  <c r="K28" i="24"/>
  <c r="J28" i="24"/>
  <c r="H28" i="24"/>
  <c r="F28" i="24"/>
  <c r="D28" i="24"/>
  <c r="B14" i="24"/>
  <c r="B6" i="24"/>
  <c r="F17" i="24"/>
  <c r="D17" i="24"/>
  <c r="J17" i="24"/>
  <c r="K17" i="24"/>
  <c r="H17" i="24"/>
  <c r="K30" i="24"/>
  <c r="J30" i="24"/>
  <c r="H30" i="24"/>
  <c r="F30" i="24"/>
  <c r="D30" i="24"/>
  <c r="F33" i="24"/>
  <c r="D33" i="24"/>
  <c r="J33" i="24"/>
  <c r="K33" i="24"/>
  <c r="H33" i="24"/>
  <c r="G15" i="24"/>
  <c r="M15" i="24"/>
  <c r="E15" i="24"/>
  <c r="L15" i="24"/>
  <c r="I15" i="24"/>
  <c r="I28" i="24"/>
  <c r="M28" i="24"/>
  <c r="E28" i="24"/>
  <c r="L28" i="24"/>
  <c r="G28" i="24"/>
  <c r="G31" i="24"/>
  <c r="M31" i="24"/>
  <c r="E31" i="24"/>
  <c r="L31" i="24"/>
  <c r="I31" i="24"/>
  <c r="G25" i="24"/>
  <c r="M25" i="24"/>
  <c r="E25" i="24"/>
  <c r="L25" i="24"/>
  <c r="I25" i="24"/>
  <c r="K24" i="24"/>
  <c r="J24" i="24"/>
  <c r="H24" i="24"/>
  <c r="F24" i="24"/>
  <c r="D24" i="24"/>
  <c r="F27" i="24"/>
  <c r="D27" i="24"/>
  <c r="J27" i="24"/>
  <c r="H27" i="24"/>
  <c r="I22" i="24"/>
  <c r="M22" i="24"/>
  <c r="E22" i="24"/>
  <c r="L22" i="24"/>
  <c r="C45" i="24"/>
  <c r="C39" i="24"/>
  <c r="K27" i="24"/>
  <c r="K61" i="24"/>
  <c r="J61" i="24"/>
  <c r="I61" i="24"/>
  <c r="I79" i="24"/>
  <c r="K58" i="24"/>
  <c r="J58" i="24"/>
  <c r="K66" i="24"/>
  <c r="J66" i="24"/>
  <c r="K74" i="24"/>
  <c r="J74" i="24"/>
  <c r="H41" i="24"/>
  <c r="F41" i="24"/>
  <c r="D41" i="24"/>
  <c r="K41" i="24"/>
  <c r="K55" i="24"/>
  <c r="J55" i="24"/>
  <c r="K63" i="24"/>
  <c r="J63" i="24"/>
  <c r="K71" i="24"/>
  <c r="J71" i="24"/>
  <c r="K52" i="24"/>
  <c r="J52" i="24"/>
  <c r="K60" i="24"/>
  <c r="J60" i="24"/>
  <c r="K68" i="24"/>
  <c r="J68" i="24"/>
  <c r="H43" i="24"/>
  <c r="F43" i="24"/>
  <c r="D43" i="24"/>
  <c r="K43" i="24"/>
  <c r="K57" i="24"/>
  <c r="J57" i="24"/>
  <c r="K65" i="24"/>
  <c r="J65" i="24"/>
  <c r="K73" i="24"/>
  <c r="J73" i="24"/>
  <c r="K54" i="24"/>
  <c r="J54" i="24"/>
  <c r="K62" i="24"/>
  <c r="J62" i="24"/>
  <c r="K70" i="24"/>
  <c r="J70" i="24"/>
  <c r="K51" i="24"/>
  <c r="J51" i="24"/>
  <c r="K59" i="24"/>
  <c r="J59" i="24"/>
  <c r="K67" i="24"/>
  <c r="J67" i="24"/>
  <c r="K75" i="24"/>
  <c r="J75" i="24"/>
  <c r="K56" i="24"/>
  <c r="J56" i="24"/>
  <c r="K64" i="24"/>
  <c r="J64" i="24"/>
  <c r="K72" i="24"/>
  <c r="J72" i="24"/>
  <c r="G40" i="24"/>
  <c r="G42" i="24"/>
  <c r="G44" i="24"/>
  <c r="H40" i="24"/>
  <c r="L41" i="24"/>
  <c r="H42" i="24"/>
  <c r="L43" i="24"/>
  <c r="H44" i="24"/>
  <c r="J40" i="24"/>
  <c r="J42" i="24"/>
  <c r="J44" i="24"/>
  <c r="K42" i="24"/>
  <c r="K44" i="24"/>
  <c r="L40" i="24"/>
  <c r="L42" i="24"/>
  <c r="L44" i="24"/>
  <c r="E40" i="24"/>
  <c r="E42" i="24"/>
  <c r="E44" i="24"/>
  <c r="K77" i="24" l="1"/>
  <c r="H39" i="24"/>
  <c r="F39" i="24"/>
  <c r="D39" i="24"/>
  <c r="K39" i="24"/>
  <c r="J39" i="24"/>
  <c r="H45" i="24"/>
  <c r="F45" i="24"/>
  <c r="D45" i="24"/>
  <c r="K45" i="24"/>
  <c r="J45" i="24"/>
  <c r="I39" i="24"/>
  <c r="G39" i="24"/>
  <c r="L39" i="24"/>
  <c r="M39" i="24"/>
  <c r="E39" i="24"/>
  <c r="I6" i="24"/>
  <c r="M6" i="24"/>
  <c r="E6" i="24"/>
  <c r="L6" i="24"/>
  <c r="G6" i="24"/>
  <c r="I45" i="24"/>
  <c r="G45" i="24"/>
  <c r="L45" i="24"/>
  <c r="E45" i="24"/>
  <c r="M45" i="24"/>
  <c r="I14" i="24"/>
  <c r="M14" i="24"/>
  <c r="E14" i="24"/>
  <c r="L14" i="24"/>
  <c r="G14" i="24"/>
  <c r="K6" i="24"/>
  <c r="J6" i="24"/>
  <c r="H6" i="24"/>
  <c r="F6" i="24"/>
  <c r="D6" i="24"/>
  <c r="K14" i="24"/>
  <c r="J14" i="24"/>
  <c r="H14" i="24"/>
  <c r="F14" i="24"/>
  <c r="D14" i="24"/>
  <c r="J77" i="24"/>
  <c r="J79" i="24" l="1"/>
  <c r="J78" i="24"/>
  <c r="I78" i="24"/>
  <c r="K79" i="24"/>
  <c r="K78" i="24"/>
  <c r="I83" i="24" l="1"/>
  <c r="I82" i="24"/>
  <c r="I81" i="24"/>
</calcChain>
</file>

<file path=xl/sharedStrings.xml><?xml version="1.0" encoding="utf-8"?>
<sst xmlns="http://schemas.openxmlformats.org/spreadsheetml/2006/main" count="1681" uniqueCount="521">
  <si>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</si>
  <si>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</si>
  <si>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</si>
  <si>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</si>
  <si>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</si>
  <si>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</si>
  <si>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</si>
  <si>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</si>
  <si>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</si>
  <si>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</si>
  <si>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</si>
  <si>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</si>
  <si>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</si>
  <si>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Bad Hersfeld – Fulda (411)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</si>
  <si>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</si>
  <si>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</si>
  <si>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</si>
  <si>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</si>
  <si>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</si>
  <si>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</si>
  <si>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</si>
  <si>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</si>
  <si>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</si>
  <si>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</si>
  <si>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</si>
  <si>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</si>
  <si>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</si>
  <si>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</si>
  <si>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</si>
  <si>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</si>
  <si>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</si>
  <si>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</si>
  <si>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</si>
  <si>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</si>
  <si>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</si>
  <si>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</si>
  <si>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</si>
  <si>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</si>
  <si>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</si>
  <si>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</si>
  <si>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</si>
  <si>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</si>
  <si>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</si>
  <si>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</si>
  <si>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</si>
  <si>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</si>
  <si>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</si>
  <si>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</si>
  <si>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</si>
  <si>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</si>
  <si>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</si>
  <si>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</si>
  <si>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</si>
  <si>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</si>
  <si>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</si>
  <si>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</si>
  <si>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</si>
  <si>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</si>
  <si>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</si>
  <si>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</si>
  <si>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</si>
  <si>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</si>
  <si>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</si>
  <si>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</si>
  <si>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</si>
  <si>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</si>
  <si>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</si>
  <si>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</si>
  <si>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</si>
  <si>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</si>
  <si>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</si>
  <si>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</si>
  <si>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</si>
  <si>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</si>
  <si>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</si>
  <si>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</si>
  <si>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</si>
  <si>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</si>
  <si>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</si>
  <si>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</si>
  <si>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</si>
  <si>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</si>
  <si>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</si>
  <si>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</si>
  <si>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</si>
  <si>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</si>
  <si>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</si>
  <si>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</si>
  <si>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</si>
  <si>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</si>
  <si>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</si>
  <si>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</si>
  <si>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Bad Hersfeld – Fulda (411);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</si>
  <si>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</si>
  <si>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</si>
  <si>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</si>
  <si>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</si>
  <si>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</si>
  <si>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</si>
  <si>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</si>
  <si>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</si>
  <si>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</si>
  <si>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</si>
  <si>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</si>
  <si>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</si>
  <si>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</si>
  <si>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</si>
  <si>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</si>
  <si>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</si>
  <si>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</si>
  <si>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</si>
  <si>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</si>
  <si>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</si>
  <si>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</si>
  <si>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</si>
  <si>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</si>
  <si>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</si>
  <si>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</si>
  <si>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</si>
  <si>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</si>
  <si>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</si>
  <si>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</si>
  <si>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</si>
  <si>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</si>
  <si>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</si>
  <si>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</si>
  <si>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</si>
  <si>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</si>
  <si>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</si>
  <si>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</si>
  <si>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</si>
  <si>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</si>
  <si>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</si>
  <si>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</si>
  <si>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</si>
  <si>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</si>
  <si>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</si>
  <si>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</si>
  <si>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</si>
  <si>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</si>
  <si>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</si>
  <si>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</si>
  <si>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</si>
  <si>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</si>
  <si>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</si>
  <si>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</si>
  <si>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</si>
  <si>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</si>
  <si>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</si>
  <si>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</si>
  <si>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</si>
  <si>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</si>
  <si>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</si>
  <si>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</si>
  <si>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</si>
  <si>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</si>
  <si>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</si>
  <si>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</si>
  <si>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</si>
  <si>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</si>
  <si>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</si>
  <si>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</si>
  <si>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</si>
  <si>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</si>
  <si>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</si>
  <si>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</si>
  <si>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</si>
  <si>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</si>
  <si>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</si>
  <si>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</si>
  <si>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</si>
  <si>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</si>
  <si>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</si>
  <si>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</si>
  <si>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</si>
  <si>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</si>
  <si>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</si>
  <si>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</si>
  <si>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</si>
  <si>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</si>
  <si>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</si>
  <si>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</si>
  <si>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</si>
  <si>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Bad Hersfeld – Fulda (411)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</si>
  <si>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</si>
  <si>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</si>
  <si>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</si>
  <si>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</si>
  <si>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</si>
  <si>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</si>
  <si>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</si>
  <si>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</si>
  <si>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</si>
  <si>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</si>
  <si>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</si>
  <si>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</si>
  <si>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</si>
  <si>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</si>
  <si>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</si>
  <si>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</si>
  <si>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</si>
  <si>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</si>
  <si>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</si>
  <si>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</si>
  <si>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</si>
  <si>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</si>
  <si>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</si>
  <si>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</si>
  <si>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</si>
  <si>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</si>
  <si>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</si>
  <si>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</si>
  <si>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</si>
  <si>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</si>
  <si>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</si>
  <si>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</si>
  <si>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</si>
  <si>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</si>
  <si>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</si>
  <si>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</si>
  <si>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</si>
  <si>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</si>
  <si>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</si>
  <si>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</si>
  <si>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</si>
  <si>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</si>
  <si>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</si>
  <si>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</si>
  <si>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</si>
  <si>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</si>
  <si>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</si>
  <si>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</si>
  <si>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</si>
  <si>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</si>
  <si>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</si>
  <si>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</si>
  <si>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</si>
  <si>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</si>
  <si>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</si>
  <si>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</si>
  <si>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</si>
  <si>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</si>
  <si>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</si>
  <si>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</si>
  <si>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</si>
  <si>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</si>
  <si>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</si>
  <si>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</si>
  <si>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</si>
  <si>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</si>
  <si>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</si>
  <si>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</si>
  <si>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</si>
  <si>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</si>
  <si>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</si>
  <si>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</si>
  <si>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</si>
  <si>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</si>
  <si>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</si>
  <si>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</si>
  <si>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</si>
  <si>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</si>
  <si>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</si>
  <si>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</si>
  <si>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</si>
  <si>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</si>
  <si>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</si>
  <si>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</si>
  <si>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</si>
  <si>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</si>
  <si>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</si>
  <si>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</si>
  <si>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</si>
  <si>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</si>
  <si>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</si>
  <si>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</si>
  <si>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</si>
  <si>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</si>
  <si>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</si>
  <si>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</si>
  <si>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</si>
  <si>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</si>
  <si>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</si>
  <si>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</si>
  <si>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</si>
  <si>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</si>
  <si>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</si>
  <si>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</si>
  <si>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</si>
  <si>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</si>
  <si>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</si>
  <si>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</si>
  <si>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</si>
  <si>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</si>
  <si>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</si>
  <si>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</si>
  <si>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</si>
  <si>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</si>
  <si>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</si>
  <si>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</si>
  <si>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</si>
  <si>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</si>
  <si>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</si>
  <si>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</si>
  <si>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</si>
  <si>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</si>
  <si>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</si>
  <si>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</si>
  <si>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</si>
  <si>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</si>
  <si>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</si>
  <si>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</si>
  <si>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</si>
  <si>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</si>
  <si>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</si>
  <si>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</si>
  <si>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</si>
  <si>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</si>
  <si>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</si>
  <si>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</si>
  <si>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</si>
  <si>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</si>
  <si>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</si>
  <si>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</si>
  <si>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</si>
  <si>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</si>
  <si>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</si>
  <si>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Bad Hersfeld – Fulda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</si>
  <si>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</si>
  <si>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</si>
  <si>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</si>
  <si>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</si>
  <si>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</si>
  <si>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</si>
  <si>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</si>
  <si>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</si>
  <si>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</si>
  <si>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</si>
  <si>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</si>
  <si>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</si>
  <si>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</si>
  <si>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</si>
  <si>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</si>
  <si>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</si>
  <si>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</si>
  <si>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</si>
  <si>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</si>
  <si>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</si>
  <si>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</si>
  <si>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</si>
  <si>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</si>
  <si>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</si>
  <si>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</si>
  <si>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</si>
  <si>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</si>
  <si>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</si>
  <si>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</si>
  <si>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</si>
  <si>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</si>
  <si>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</si>
  <si>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</si>
  <si>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</si>
  <si>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</si>
  <si>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</si>
  <si>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</si>
  <si>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</si>
  <si>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</si>
  <si>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</si>
  <si>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</si>
  <si>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</si>
  <si>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</si>
  <si>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</si>
  <si>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</si>
  <si>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</si>
  <si>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Bad Hersfeld – Fulda (411);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</si>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</sst>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{778A3880-A1B3-406C-9332-391F1F0CD055}</c15:txfldGUID>
                      <c15:f>Daten_Diagramme!$D$6</c15:f>
                      <c15:dlblFieldTableCache>
                        <c:ptCount val="1"/>
                        <c:pt idx="0">
                          <c:v>1.0</c:v>
                        </c:pt>
                      </c15:dlblFieldTableCache>
                    </c15:dlblFTEntry>
                  </c15:dlblFieldTable>
                  <c15:showDataLabelsRange val="0"/>
                </c:ext>
                <c:ext xmlns:c16="http://schemas.microsoft.com/office/drawing/2014/chart" uri="{C3380CC4-5D6E-409C-BE32-E72D297353CC}">
                  <c16:uniqueId val="{00000000-D9F3-4928-BE56-B4F2F1F8FCB0}"/>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{08648AF1-2E4E-4E15-B5EF-A8D3A7D8DE74}</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D9F3-4928-BE56-B4F2F1F8FCB0}"/>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{F1374011-0014-46C2-BFF9-8198158145E7}</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9F3-4928-BE56-B4F2F1F8FCB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{BEDB2482-A2F4-4263-8D81-D8963102947D}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9F3-4928-BE56-B4F2F1F8FCB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1.0183071951534439</c:v>
                </c:pt>
                <c:pt idx="1">
                  <c:v>1.1168123612881518</c:v>
                </c:pt>
                <c:pt idx="2">
                  <c:v>1.1186464311118853</c:v>
                </c:pt>
                <c:pt idx="3">
                  <c:v>1.0875687030768</c:v>
                </c:pt>
              </c:numCache>
            </c:numRef>
          </c:val>
          <c:extLst>
            <c:ext xmlns:c16="http://schemas.microsoft.com/office/drawing/2014/chart" uri="{C3380CC4-5D6E-409C-BE32-E72D297353CC}">
              <c16:uniqueId val="{00000004-D9F3-4928-BE56-B4F2F1F8FCB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{01887B7A-59D0-4F4A-9D2D-0DDE63C745FF}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9F3-4928-BE56-B4F2F1F8FCB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{01325EF2-23F6-4D00-B1F6-8EFDC3778A56}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9F3-4928-BE56-B4F2F1F8FCB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{30A9077F-7AA4-4455-BB9C-72787DFC006E}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9F3-4928-BE56-B4F2F1F8FCB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{CF4F5F21-B836-4858-BB68-762EAC6D5CBF}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9F3-4928-BE56-B4F2F1F8FCB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9F3-4928-BE56-B4F2F1F8FCB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9F3-4928-BE56-B4F2F1F8FCB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{8E94C5BF-EC21-448F-9A64-D20135E5C57F}</c15:txfldGUID>
                      <c15:f>Daten_Diagramme!$E$6</c15:f>
                      <c15:dlblFieldTableCache>
                        <c:ptCount val="1"/>
                        <c:pt idx="0">
                          <c:v>-1.5</c:v>
                        </c:pt>
                      </c15:dlblFieldTableCache>
                    </c15:dlblFTEntry>
                  </c15:dlblFieldTable>
                  <c15:showDataLabelsRange val="0"/>
                </c:ext>
                <c:ext xmlns:c16="http://schemas.microsoft.com/office/drawing/2014/chart" uri="{C3380CC4-5D6E-409C-BE32-E72D297353CC}">
                  <c16:uniqueId val="{00000000-B78F-42AA-839E-6CDF618C5109}"/>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{75966009-B5A0-41F8-BBE0-EDF96CD4B4C9}</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B78F-42AA-839E-6CDF618C5109}"/>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{844906D9-706D-4D68-9179-D553FBCBC5B4}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78F-42AA-839E-6CDF618C510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{15037D66-E987-47FC-BD3D-360D3B11FFAC}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78F-42AA-839E-6CDF618C510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-1.4721407624633431</c:v>
                </c:pt>
                <c:pt idx="1">
                  <c:v>-2.6469525004774508</c:v>
                </c:pt>
                <c:pt idx="2">
                  <c:v>-2.7637010795899166</c:v>
                </c:pt>
                <c:pt idx="3">
                  <c:v>-2.8655893304673015</c:v>
                </c:pt>
              </c:numCache>
            </c:numRef>
          </c:val>
          <c:extLst>
            <c:ext xmlns:c16="http://schemas.microsoft.com/office/drawing/2014/chart" uri="{C3380CC4-5D6E-409C-BE32-E72D297353CC}">
              <c16:uniqueId val="{00000004-B78F-42AA-839E-6CDF618C510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{AB220900-B4C9-4089-9B58-CC1662B09E7D}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78F-42AA-839E-6CDF618C510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{3B0A0688-FA35-4213-A2F0-58556C4A64E1}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78F-42AA-839E-6CDF618C510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{830E56B0-3892-4EF8-84C4-9481C63078F6}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78F-42AA-839E-6CDF618C510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{ED7E50C7-2880-498B-9EA6-ABAB28D993D6}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78F-42AA-839E-6CDF618C510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78F-42AA-839E-6CDF618C510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78F-42AA-839E-6CDF618C510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{E7348B2A-606D-4D24-A895-7D2702A158D2}</c15:txfldGUID>
                      <c15:f>Daten_Diagramme!$D$14</c15:f>
                      <c15:dlblFieldTableCache>
                        <c:ptCount val="1"/>
                        <c:pt idx="0">
                          <c:v>1.0</c:v>
                        </c:pt>
                      </c15:dlblFieldTableCache>
                    </c15:dlblFTEntry>
                  </c15:dlblFieldTable>
                  <c15:showDataLabelsRange val="0"/>
                </c:ext>
                <c:ext xmlns:c16="http://schemas.microsoft.com/office/drawing/2014/chart" uri="{C3380CC4-5D6E-409C-BE32-E72D297353CC}">
                  <c16:uniqueId val="{00000000-6E11-48D8-8B1F-6A9E5CA82267}"/>
                </c:ext>
              </c:extLst>
            </c:dLbl>
            <c:dLbl>
              <c:idx val="1"/>
              <c:tx>
                <c:strRef>
                  <c:f>Daten_Diagramme!$D$15</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{2AD46CBC-5CBD-4ED4-A3BE-8A840E2F7293}</c15:txfldGUID>
                      <c15:f>Daten_Diagramme!$D$15</c15:f>
                      <c15:dlblFieldTableCache>
                        <c:ptCount val="1"/>
                        <c:pt idx="0">
                          <c:v>6.8</c:v>
                        </c:pt>
                      </c15:dlblFieldTableCache>
                    </c15:dlblFTEntry>
                  </c15:dlblFieldTable>
                  <c15:showDataLabelsRange val="0"/>
                </c:ext>
                <c:ext xmlns:c16="http://schemas.microsoft.com/office/drawing/2014/chart" uri="{C3380CC4-5D6E-409C-BE32-E72D297353CC}">
                  <c16:uniqueId val="{00000001-6E11-48D8-8B1F-6A9E5CA82267}"/>
                </c:ext>
              </c:extLst>
            </c:dLbl>
            <c:dLbl>
              <c:idx val="2"/>
              <c:tx>
                <c:strRef>
                  <c:f>Daten_Diagramme!$D$16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{4B89F55E-8B9D-4570-BDB4-F901A8A6D4CA}</c15:txfldGUID>
                      <c15:f>Daten_Diagramme!$D$16</c15:f>
                      <c15:dlblFieldTableCache>
                        <c:ptCount val="1"/>
                        <c:pt idx="0">
                          <c:v>0.0</c:v>
                        </c:pt>
                      </c15:dlblFieldTableCache>
                    </c15:dlblFTEntry>
                  </c15:dlblFieldTable>
                  <c15:showDataLabelsRange val="0"/>
                </c:ext>
                <c:ext xmlns:c16="http://schemas.microsoft.com/office/drawing/2014/chart" uri="{C3380CC4-5D6E-409C-BE32-E72D297353CC}">
                  <c16:uniqueId val="{00000002-6E11-48D8-8B1F-6A9E5CA82267}"/>
                </c:ext>
              </c:extLst>
            </c:dLbl>
            <c:dLbl>
              <c:idx val="3"/>
              <c:tx>
                <c:strRef>
                  <c:f>Daten_Diagramme!$D$17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{60986B0C-1F4C-4602-AF9D-6F0CB8B37BEC}</c15:txfldGUID>
                      <c15:f>Daten_Diagramme!$D$17</c15:f>
                      <c15:dlblFieldTableCache>
                        <c:ptCount val="1"/>
                        <c:pt idx="0">
                          <c:v>-2.6</c:v>
                        </c:pt>
                      </c15:dlblFieldTableCache>
                    </c15:dlblFTEntry>
                  </c15:dlblFieldTable>
                  <c15:showDataLabelsRange val="0"/>
                </c:ext>
                <c:ext xmlns:c16="http://schemas.microsoft.com/office/drawing/2014/chart" uri="{C3380CC4-5D6E-409C-BE32-E72D297353CC}">
                  <c16:uniqueId val="{00000003-6E11-48D8-8B1F-6A9E5CA82267}"/>
                </c:ext>
              </c:extLst>
            </c:dLbl>
            <c:dLbl>
              <c:idx val="4"/>
              <c:tx>
                <c:strRef>
                  <c:f>Daten_Diagramme!$D$18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{85DCBEB8-CD7E-44AB-93C0-7D733EFE01FD}</c15:txfldGUID>
                      <c15:f>Daten_Diagramme!$D$18</c15:f>
                      <c15:dlblFieldTableCache>
                        <c:ptCount val="1"/>
                        <c:pt idx="0">
                          <c:v>0.6</c:v>
                        </c:pt>
                      </c15:dlblFieldTableCache>
                    </c15:dlblFTEntry>
                  </c15:dlblFieldTable>
                  <c15:showDataLabelsRange val="0"/>
                </c:ext>
                <c:ext xmlns:c16="http://schemas.microsoft.com/office/drawing/2014/chart" uri="{C3380CC4-5D6E-409C-BE32-E72D297353CC}">
                  <c16:uniqueId val="{00000004-6E11-48D8-8B1F-6A9E5CA82267}"/>
                </c:ext>
              </c:extLst>
            </c:dLbl>
            <c:dLbl>
              <c:idx val="5"/>
              <c:tx>
                <c:strRef>
                  <c:f>Daten_Diagramme!$D$19</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{9B4A4054-A8A5-478A-BF27-3169027E81A0}</c15:txfldGUID>
                      <c15:f>Daten_Diagramme!$D$19</c15:f>
                      <c15:dlblFieldTableCache>
                        <c:ptCount val="1"/>
                        <c:pt idx="0">
                          <c:v>-4.5</c:v>
                        </c:pt>
                      </c15:dlblFieldTableCache>
                    </c15:dlblFTEntry>
                  </c15:dlblFieldTable>
                  <c15:showDataLabelsRange val="0"/>
                </c:ext>
                <c:ext xmlns:c16="http://schemas.microsoft.com/office/drawing/2014/chart" uri="{C3380CC4-5D6E-409C-BE32-E72D297353CC}">
                  <c16:uniqueId val="{00000005-6E11-48D8-8B1F-6A9E5CA82267}"/>
                </c:ext>
              </c:extLst>
            </c:dLbl>
            <c:dLbl>
              <c:idx val="6"/>
              <c:tx>
                <c:strRef>
                  <c:f>Daten_Diagramme!$D$20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{12A0983E-D4E7-4524-AB90-B3E785BE989B}</c15:txfldGUID>
                      <c15:f>Daten_Diagramme!$D$20</c15:f>
                      <c15:dlblFieldTableCache>
                        <c:ptCount val="1"/>
                        <c:pt idx="0">
                          <c:v>-1.7</c:v>
                        </c:pt>
                      </c15:dlblFieldTableCache>
                    </c15:dlblFTEntry>
                  </c15:dlblFieldTable>
                  <c15:showDataLabelsRange val="0"/>
                </c:ext>
                <c:ext xmlns:c16="http://schemas.microsoft.com/office/drawing/2014/chart" uri="{C3380CC4-5D6E-409C-BE32-E72D297353CC}">
                  <c16:uniqueId val="{00000006-6E11-48D8-8B1F-6A9E5CA82267}"/>
                </c:ext>
              </c:extLst>
            </c:dLbl>
            <c:dLbl>
              <c:idx val="7"/>
              <c:tx>
                <c:strRef>
                  <c:f>Daten_Diagramme!$D$21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{094FE874-C2F0-47AD-9610-1B54F673C73F}</c15:txfldGUID>
                      <c15:f>Daten_Diagramme!$D$21</c15:f>
                      <c15:dlblFieldTableCache>
                        <c:ptCount val="1"/>
                        <c:pt idx="0">
                          <c:v>1.5</c:v>
                        </c:pt>
                      </c15:dlblFieldTableCache>
                    </c15:dlblFTEntry>
                  </c15:dlblFieldTable>
                  <c15:showDataLabelsRange val="0"/>
                </c:ext>
                <c:ext xmlns:c16="http://schemas.microsoft.com/office/drawing/2014/chart" uri="{C3380CC4-5D6E-409C-BE32-E72D297353CC}">
                  <c16:uniqueId val="{00000007-6E11-48D8-8B1F-6A9E5CA82267}"/>
                </c:ext>
              </c:extLst>
            </c:dLbl>
            <c:dLbl>
              <c:idx val="8"/>
              <c:tx>
                <c:strRef>
                  <c:f>Daten_Diagramme!$D$22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{BBF189F8-8881-4CC9-B887-0F944B23C4CF}</c15:txfldGUID>
                      <c15:f>Daten_Diagramme!$D$22</c15:f>
                      <c15:dlblFieldTableCache>
                        <c:ptCount val="1"/>
                        <c:pt idx="0">
                          <c:v>0.9</c:v>
                        </c:pt>
                      </c15:dlblFieldTableCache>
                    </c15:dlblFTEntry>
                  </c15:dlblFieldTable>
                  <c15:showDataLabelsRange val="0"/>
                </c:ext>
                <c:ext xmlns:c16="http://schemas.microsoft.com/office/drawing/2014/chart" uri="{C3380CC4-5D6E-409C-BE32-E72D297353CC}">
                  <c16:uniqueId val="{00000008-6E11-48D8-8B1F-6A9E5CA82267}"/>
                </c:ext>
              </c:extLst>
            </c:dLbl>
            <c:dLbl>
              <c:idx val="9"/>
              <c:tx>
                <c:strRef>
                  <c:f>Daten_Diagramme!$D$23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{440B0334-5955-4100-A78E-342695553AB0}</c15:txfldGUID>
                      <c15:f>Daten_Diagramme!$D$23</c15:f>
                      <c15:dlblFieldTableCache>
                        <c:ptCount val="1"/>
                        <c:pt idx="0">
                          <c:v>0.4</c:v>
                        </c:pt>
                      </c15:dlblFieldTableCache>
                    </c15:dlblFTEntry>
                  </c15:dlblFieldTable>
                  <c15:showDataLabelsRange val="0"/>
                </c:ext>
                <c:ext xmlns:c16="http://schemas.microsoft.com/office/drawing/2014/chart" uri="{C3380CC4-5D6E-409C-BE32-E72D297353CC}">
                  <c16:uniqueId val="{00000009-6E11-48D8-8B1F-6A9E5CA82267}"/>
                </c:ext>
              </c:extLst>
            </c:dLbl>
            <c:dLbl>
              <c:idx val="10"/>
              <c:tx>
                <c:strRef>
                  <c:f>Daten_Diagramme!$D$24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{C522CA55-5F11-4293-9382-13CF311DAF2B}</c15:txfldGUID>
                      <c15:f>Daten_Diagramme!$D$24</c15:f>
                      <c15:dlblFieldTableCache>
                        <c:ptCount val="1"/>
                        <c:pt idx="0">
                          <c:v>0.7</c:v>
                        </c:pt>
                      </c15:dlblFieldTableCache>
                    </c15:dlblFTEntry>
                  </c15:dlblFieldTable>
                  <c15:showDataLabelsRange val="0"/>
                </c:ext>
                <c:ext xmlns:c16="http://schemas.microsoft.com/office/drawing/2014/chart" uri="{C3380CC4-5D6E-409C-BE32-E72D297353CC}">
                  <c16:uniqueId val="{0000000A-6E11-48D8-8B1F-6A9E5CA82267}"/>
                </c:ext>
              </c:extLst>
            </c:dLbl>
            <c:dLbl>
              <c:idx val="11"/>
              <c:tx>
                <c:strRef>
                  <c:f>Daten_Diagramme!$D$25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{D7AFC01D-4771-4387-805E-A5C60BEBDCD6}</c15:txfldGUID>
                      <c15:f>Daten_Diagramme!$D$25</c15:f>
                      <c15:dlblFieldTableCache>
                        <c:ptCount val="1"/>
                        <c:pt idx="0">
                          <c:v>0.9</c:v>
                        </c:pt>
                      </c15:dlblFieldTableCache>
                    </c15:dlblFTEntry>
                  </c15:dlblFieldTable>
                  <c15:showDataLabelsRange val="0"/>
                </c:ext>
                <c:ext xmlns:c16="http://schemas.microsoft.com/office/drawing/2014/chart" uri="{C3380CC4-5D6E-409C-BE32-E72D297353CC}">
                  <c16:uniqueId val="{0000000B-6E11-48D8-8B1F-6A9E5CA82267}"/>
                </c:ext>
              </c:extLst>
            </c:dLbl>
            <c:dLbl>
              <c:idx val="12"/>
              <c:tx>
                <c:strRef>
                  <c:f>Daten_Diagramme!$D$26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{7D3C0B06-8B3F-4A05-91C3-A053CF4F4B7F}</c15:txfldGUID>
                      <c15:f>Daten_Diagramme!$D$26</c15:f>
                      <c15:dlblFieldTableCache>
                        <c:ptCount val="1"/>
                        <c:pt idx="0">
                          <c:v>0.7</c:v>
                        </c:pt>
                      </c15:dlblFieldTableCache>
                    </c15:dlblFTEntry>
                  </c15:dlblFieldTable>
                  <c15:showDataLabelsRange val="0"/>
                </c:ext>
                <c:ext xmlns:c16="http://schemas.microsoft.com/office/drawing/2014/chart" uri="{C3380CC4-5D6E-409C-BE32-E72D297353CC}">
                  <c16:uniqueId val="{0000000C-6E11-48D8-8B1F-6A9E5CA82267}"/>
                </c:ext>
              </c:extLst>
            </c:dLbl>
            <c:dLbl>
              <c:idx val="13"/>
              <c:tx>
                <c:strRef>
                  <c:f>Daten_Diagramme!$D$27</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{00EEF8F3-2D10-4742-81D8-0654C5A864DA}</c15:txfldGUID>
                      <c15:f>Daten_Diagramme!$D$27</c15:f>
                      <c15:dlblFieldTableCache>
                        <c:ptCount val="1"/>
                        <c:pt idx="0">
                          <c:v>7.3</c:v>
                        </c:pt>
                      </c15:dlblFieldTableCache>
                    </c15:dlblFTEntry>
                  </c15:dlblFieldTable>
                  <c15:showDataLabelsRange val="0"/>
                </c:ext>
                <c:ext xmlns:c16="http://schemas.microsoft.com/office/drawing/2014/chart" uri="{C3380CC4-5D6E-409C-BE32-E72D297353CC}">
                  <c16:uniqueId val="{0000000D-6E11-48D8-8B1F-6A9E5CA82267}"/>
                </c:ext>
              </c:extLst>
            </c:dLbl>
            <c:dLbl>
              <c:idx val="14"/>
              <c:tx>
                <c:strRef>
                  <c:f>Daten_Diagramme!$D$28</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{9C192917-FE90-4B6D-A0A9-BDB4F2AC09D4}</c15:txfldGUID>
                      <c15:f>Daten_Diagramme!$D$28</c15:f>
                      <c15:dlblFieldTableCache>
                        <c:ptCount val="1"/>
                        <c:pt idx="0">
                          <c:v>8.1</c:v>
                        </c:pt>
                      </c15:dlblFieldTableCache>
                    </c15:dlblFTEntry>
                  </c15:dlblFieldTable>
                  <c15:showDataLabelsRange val="0"/>
                </c:ext>
                <c:ext xmlns:c16="http://schemas.microsoft.com/office/drawing/2014/chart" uri="{C3380CC4-5D6E-409C-BE32-E72D297353CC}">
                  <c16:uniqueId val="{0000000E-6E11-48D8-8B1F-6A9E5CA82267}"/>
                </c:ext>
              </c:extLst>
            </c:dLbl>
            <c:dLbl>
              <c:idx val="15"/>
              <c:tx>
                <c:strRef>
                  <c:f>Daten_Diagramme!$D$29</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{8843035B-34EA-4683-909D-5F41AF909327}</c15:txfldGUID>
                      <c15:f>Daten_Diagramme!$D$29</c15:f>
                      <c15:dlblFieldTableCache>
                        <c:ptCount val="1"/>
                        <c:pt idx="0">
                          <c:v>-7.3</c:v>
                        </c:pt>
                      </c15:dlblFieldTableCache>
                    </c15:dlblFTEntry>
                  </c15:dlblFieldTable>
                  <c15:showDataLabelsRange val="0"/>
                </c:ext>
                <c:ext xmlns:c16="http://schemas.microsoft.com/office/drawing/2014/chart" uri="{C3380CC4-5D6E-409C-BE32-E72D297353CC}">
                  <c16:uniqueId val="{0000000F-6E11-48D8-8B1F-6A9E5CA82267}"/>
                </c:ext>
              </c:extLst>
            </c:dLbl>
            <c:dLbl>
              <c:idx val="16"/>
              <c:tx>
                <c:strRef>
                  <c:f>Daten_Diagramme!$D$30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{1D6E4CE8-58DE-45AC-8962-97ED48A15507}</c15:txfldGUID>
                      <c15:f>Daten_Diagramme!$D$30</c15:f>
                      <c15:dlblFieldTableCache>
                        <c:ptCount val="1"/>
                        <c:pt idx="0">
                          <c:v>3.0</c:v>
                        </c:pt>
                      </c15:dlblFieldTableCache>
                    </c15:dlblFTEntry>
                  </c15:dlblFieldTable>
                  <c15:showDataLabelsRange val="0"/>
                </c:ext>
                <c:ext xmlns:c16="http://schemas.microsoft.com/office/drawing/2014/chart" uri="{C3380CC4-5D6E-409C-BE32-E72D297353CC}">
                  <c16:uniqueId val="{00000010-6E11-48D8-8B1F-6A9E5CA82267}"/>
                </c:ext>
              </c:extLst>
            </c:dLbl>
            <c:dLbl>
              <c:idx val="17"/>
              <c:tx>
                <c:strRef>
                  <c:f>Daten_Diagramme!$D$31</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{46F8EC33-BAD8-48FF-8685-1C7ABE7A1D54}</c15:txfldGUID>
                      <c15:f>Daten_Diagramme!$D$31</c15:f>
                      <c15:dlblFieldTableCache>
                        <c:ptCount val="1"/>
                        <c:pt idx="0">
                          <c:v>4.3</c:v>
                        </c:pt>
                      </c15:dlblFieldTableCache>
                    </c15:dlblFTEntry>
                  </c15:dlblFieldTable>
                  <c15:showDataLabelsRange val="0"/>
                </c:ext>
                <c:ext xmlns:c16="http://schemas.microsoft.com/office/drawing/2014/chart" uri="{C3380CC4-5D6E-409C-BE32-E72D297353CC}">
                  <c16:uniqueId val="{00000011-6E11-48D8-8B1F-6A9E5CA82267}"/>
                </c:ext>
              </c:extLst>
            </c:dLbl>
            <c:dLbl>
              <c:idx val="18"/>
              <c:tx>
                <c:strRef>
                  <c:f>Daten_Diagramme!$D$32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{B77E1F70-5853-4EEB-A77B-5728C9D68677}</c15:txfldGUID>
                      <c15:f>Daten_Diagramme!$D$32</c15:f>
                      <c15:dlblFieldTableCache>
                        <c:ptCount val="1"/>
                        <c:pt idx="0">
                          <c:v>2.9</c:v>
                        </c:pt>
                      </c15:dlblFieldTableCache>
                    </c15:dlblFTEntry>
                  </c15:dlblFieldTable>
                  <c15:showDataLabelsRange val="0"/>
                </c:ext>
                <c:ext xmlns:c16="http://schemas.microsoft.com/office/drawing/2014/chart" uri="{C3380CC4-5D6E-409C-BE32-E72D297353CC}">
                  <c16:uniqueId val="{00000012-6E11-48D8-8B1F-6A9E5CA82267}"/>
                </c:ext>
              </c:extLst>
            </c:dLbl>
            <c:dLbl>
              <c:idx val="19"/>
              <c:tx>
                <c:strRef>
                  <c:f>Daten_Diagramme!$D$33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{CF505647-B1C6-4450-8FBC-4A3204B82DA4}</c15:txfldGUID>
                      <c15:f>Daten_Diagramme!$D$33</c15:f>
                      <c15:dlblFieldTableCache>
                        <c:ptCount val="1"/>
                        <c:pt idx="0">
                          <c:v>1.0</c:v>
                        </c:pt>
                      </c15:dlblFieldTableCache>
                    </c15:dlblFTEntry>
                  </c15:dlblFieldTable>
                  <c15:showDataLabelsRange val="0"/>
                </c:ext>
                <c:ext xmlns:c16="http://schemas.microsoft.com/office/drawing/2014/chart" uri="{C3380CC4-5D6E-409C-BE32-E72D297353CC}">
                  <c16:uniqueId val="{00000013-6E11-48D8-8B1F-6A9E5CA82267}"/>
                </c:ext>
              </c:extLst>
            </c:dLbl>
            <c:dLbl>
              <c:idx val="20"/>
              <c:tx>
                <c:strRef>
                  <c:f>Daten_Diagramme!$D$34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{746E1AC2-C852-44FE-8010-C4E5FE90260D}</c15:txfldGUID>
                      <c15:f>Daten_Diagramme!$D$34</c15:f>
                      <c15:dlblFieldTableCache>
                        <c:ptCount val="1"/>
                        <c:pt idx="0">
                          <c:v>2.4</c:v>
                        </c:pt>
                      </c15:dlblFieldTableCache>
                    </c15:dlblFTEntry>
                  </c15:dlblFieldTable>
                  <c15:showDataLabelsRange val="0"/>
                </c:ext>
                <c:ext xmlns:c16="http://schemas.microsoft.com/office/drawing/2014/chart" uri="{C3380CC4-5D6E-409C-BE32-E72D297353CC}">
                  <c16:uniqueId val="{00000014-6E11-48D8-8B1F-6A9E5CA82267}"/>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{AE5F64D8-FD51-41D5-B4B3-B29E9CF316CC}</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6E11-48D8-8B1F-6A9E5CA8226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{1011F73D-C58E-4B21-B26D-4AB3635022A6}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E11-48D8-8B1F-6A9E5CA82267}"/>
                </c:ext>
              </c:extLst>
            </c:dLbl>
            <c:dLbl>
              <c:idx val="23"/>
              <c:tx>
                <c:strRef>
                  <c:f>Daten_Diagramme!$D$37</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{2D4E7716-371D-45C4-8C35-D2E10721C9D9}</c15:txfldGUID>
                      <c15:f>Daten_Diagramme!$D$37</c15:f>
                      <c15:dlblFieldTableCache>
                        <c:ptCount val="1"/>
                        <c:pt idx="0">
                          <c:v>6.8</c:v>
                        </c:pt>
                      </c15:dlblFieldTableCache>
                    </c15:dlblFTEntry>
                  </c15:dlblFieldTable>
                  <c15:showDataLabelsRange val="0"/>
                </c:ext>
                <c:ext xmlns:c16="http://schemas.microsoft.com/office/drawing/2014/chart" uri="{C3380CC4-5D6E-409C-BE32-E72D297353CC}">
                  <c16:uniqueId val="{00000017-6E11-48D8-8B1F-6A9E5CA82267}"/>
                </c:ext>
              </c:extLst>
            </c:dLbl>
            <c:dLbl>
              <c:idx val="24"/>
              <c:layout>
                <c:manualLayout>
                  <c:x val="4.7769028871392123E-3"/>
                  <c:y val="-4.6876052205785108E-5"/>
                </c:manualLayout>
              </c:layout>
              <c:tx>
                <c:strRef>
                  <c:f>Daten_Diagramme!$D$38</c:f>
                  <c:strCache>
                    <c:ptCount val="1"/>
                    <c:pt idx="0">
                      <c:v>-1.3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{87867E73-DD45-4CD9-B39D-B910A332C630}</c15:txfldGUID>
                      <c15:f>Daten_Diagramme!$D$38</c15:f>
                      <c15:dlblFieldTableCache>
                        <c:ptCount val="1"/>
                        <c:pt idx="0">
                          <c:v>-1.3</c:v>
                        </c:pt>
                      </c15:dlblFieldTableCache>
                    </c15:dlblFTEntry>
                  </c15:dlblFieldTable>
                  <c15:showDataLabelsRange val="0"/>
                </c:ext>
                <c:ext xmlns:c16="http://schemas.microsoft.com/office/drawing/2014/chart" uri="{C3380CC4-5D6E-409C-BE32-E72D297353CC}">
                  <c16:uniqueId val="{00000018-6E11-48D8-8B1F-6A9E5CA82267}"/>
                </c:ext>
              </c:extLst>
            </c:dLbl>
            <c:dLbl>
              <c:idx val="25"/>
              <c:tx>
                <c:strRef>
                  <c:f>Daten_Diagramme!$D$39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{C16CDD09-9C25-4BAE-9E87-0E4EF24AB420}</c15:txfldGUID>
                      <c15:f>Daten_Diagramme!$D$39</c15:f>
                      <c15:dlblFieldTableCache>
                        <c:ptCount val="1"/>
                        <c:pt idx="0">
                          <c:v>2.0</c:v>
                        </c:pt>
                      </c15:dlblFieldTableCache>
                    </c15:dlblFTEntry>
                  </c15:dlblFieldTable>
                  <c15:showDataLabelsRange val="0"/>
                </c:ext>
                <c:ext xmlns:c16="http://schemas.microsoft.com/office/drawing/2014/chart" uri="{C3380CC4-5D6E-409C-BE32-E72D297353CC}">
                  <c16:uniqueId val="{00000019-6E11-48D8-8B1F-6A9E5CA8226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{00FF909D-1E97-44EB-9D19-4D2467296C32}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E11-48D8-8B1F-6A9E5CA8226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{BDF49A54-8289-4148-820D-19DE0AF02913}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E11-48D8-8B1F-6A9E5CA8226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{A44DD6CE-03D9-4BA7-A9BC-EF375BEBCAC8}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E11-48D8-8B1F-6A9E5CA8226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{57766F5A-D7AC-49D2-A433-424C8139C986}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E11-48D8-8B1F-6A9E5CA8226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{F5B2E721-3759-4D20-80BB-AF0DEF37583A}</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E11-48D8-8B1F-6A9E5CA82267}"/>
                </c:ext>
              </c:extLst>
            </c:dLbl>
            <c:dLbl>
              <c:idx val="31"/>
              <c:tx>
                <c:strRef>
                  <c:f>Daten_Diagramme!$D$45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{868C194F-F9AF-4E29-8350-A13FDD235063}</c15:txfldGUID>
                      <c15:f>Daten_Diagramme!$D$45</c15:f>
                      <c15:dlblFieldTableCache>
                        <c:ptCount val="1"/>
                        <c:pt idx="0">
                          <c:v>2.0</c:v>
                        </c:pt>
                      </c15:dlblFieldTableCache>
                    </c15:dlblFTEntry>
                  </c15:dlblFieldTable>
                  <c15:showDataLabelsRange val="0"/>
                </c:ext>
                <c:ext xmlns:c16="http://schemas.microsoft.com/office/drawing/2014/chart" uri="{C3380CC4-5D6E-409C-BE32-E72D297353CC}">
                  <c16:uniqueId val="{0000001F-6E11-48D8-8B1F-6A9E5CA8226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1.0183071951534439</c:v>
                </c:pt>
                <c:pt idx="1">
                  <c:v>6.8217054263565888</c:v>
                </c:pt>
                <c:pt idx="2">
                  <c:v>0</c:v>
                </c:pt>
                <c:pt idx="3">
                  <c:v>-2.5927865908410657</c:v>
                </c:pt>
                <c:pt idx="4">
                  <c:v>0.63129415301367808</c:v>
                </c:pt>
                <c:pt idx="5">
                  <c:v>-4.4685649844939386</c:v>
                </c:pt>
                <c:pt idx="6">
                  <c:v>-1.7156446407338204</c:v>
                </c:pt>
                <c:pt idx="7">
                  <c:v>1.5362846169395594</c:v>
                </c:pt>
                <c:pt idx="8">
                  <c:v>0.939964853488087</c:v>
                </c:pt>
                <c:pt idx="9">
                  <c:v>0.42527339003645198</c:v>
                </c:pt>
                <c:pt idx="10">
                  <c:v>0.70780800707808011</c:v>
                </c:pt>
                <c:pt idx="11">
                  <c:v>0.92756183745583043</c:v>
                </c:pt>
                <c:pt idx="12">
                  <c:v>0.6559766763848397</c:v>
                </c:pt>
                <c:pt idx="13">
                  <c:v>7.3064813809575506</c:v>
                </c:pt>
                <c:pt idx="14">
                  <c:v>8.1312410841654774</c:v>
                </c:pt>
                <c:pt idx="15">
                  <c:v>-7.2760764448537874</c:v>
                </c:pt>
                <c:pt idx="16">
                  <c:v>2.9539295392953928</c:v>
                </c:pt>
                <c:pt idx="17">
                  <c:v>4.2987641053197203</c:v>
                </c:pt>
                <c:pt idx="18">
                  <c:v>2.9084910574752563</c:v>
                </c:pt>
                <c:pt idx="19">
                  <c:v>0.96777514671059406</c:v>
                </c:pt>
                <c:pt idx="20">
                  <c:v>2.4084778420038537</c:v>
                </c:pt>
                <c:pt idx="21">
                  <c:v>0</c:v>
                </c:pt>
                <c:pt idx="23">
                  <c:v>6.8217054263565888</c:v>
                </c:pt>
                <c:pt idx="24">
                  <c:v>-1.2620430634287447</c:v>
                </c:pt>
                <c:pt idx="25">
                  <c:v>1.9606074274545182</c:v>
                </c:pt>
              </c:numCache>
            </c:numRef>
          </c:val>
          <c:extLst>
            <c:ext xmlns:c16="http://schemas.microsoft.com/office/drawing/2014/chart" uri="{C3380CC4-5D6E-409C-BE32-E72D297353CC}">
              <c16:uniqueId val="{00000020-6E11-48D8-8B1F-6A9E5CA8226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{4269D4D4-B67A-4B8E-870B-DE1DE5593EDD}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E11-48D8-8B1F-6A9E5CA8226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{74A833BE-B269-4AC2-B974-46E72E48B115}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E11-48D8-8B1F-6A9E5CA8226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{08D85393-5195-4A33-8DF0-0FEBC7363232}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E11-48D8-8B1F-6A9E5CA8226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{B39BE2FE-04AA-4997-A1A3-1C6C2A340805}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E11-48D8-8B1F-6A9E5CA8226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{78044B9E-165D-446B-95BC-59FA1A72C90D}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E11-48D8-8B1F-6A9E5CA8226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{51199B74-E76B-402F-8924-89F92CAE5FE3}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E11-48D8-8B1F-6A9E5CA8226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{6881FA3A-CA5E-45EC-A8A5-FE5D1EA33E7C}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E11-48D8-8B1F-6A9E5CA8226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{58ED9A21-D588-47A8-9D1D-2816345376BD}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E11-48D8-8B1F-6A9E5CA8226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{D37BC0E9-850C-4497-B857-2706A8758834}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E11-48D8-8B1F-6A9E5CA8226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{205FAF79-BC4D-4597-9B11-7B7B61A7427C}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E11-48D8-8B1F-6A9E5CA8226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{6CD3E865-568C-40E0-A575-4CD5704A3256}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E11-48D8-8B1F-6A9E5CA8226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{2D941649-AAA5-485B-8905-E7EAC7A1FE6D}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E11-48D8-8B1F-6A9E5CA8226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{DBD5E850-5660-413A-884A-EF692B3507F0}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E11-48D8-8B1F-6A9E5CA8226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{DE39EFAD-2BD9-45A1-A09D-A43F37212426}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E11-48D8-8B1F-6A9E5CA8226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{8DB0BB27-2ABB-484D-BC18-AB00D8C12322}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E11-48D8-8B1F-6A9E5CA8226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{AA282C97-FFBD-43F4-9F24-7E622D472453}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E11-48D8-8B1F-6A9E5CA8226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{FDEF76B8-8196-4B86-94B1-DC17EF3F9FF7}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E11-48D8-8B1F-6A9E5CA8226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{EFF3E393-8377-4601-A9D9-D1A72E94C133}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E11-48D8-8B1F-6A9E5CA8226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{90C36197-E7C6-46BD-B68D-2174F6663EFA}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E11-48D8-8B1F-6A9E5CA8226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{BD0BF7FC-BCAE-4A4A-880C-1C8A35A2BB7A}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E11-48D8-8B1F-6A9E5CA8226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{69BDDFD9-358E-45AA-924D-40ED89AC57D1}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E11-48D8-8B1F-6A9E5CA8226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{6BE94CF6-B521-43D3-8449-894C01B2AC86}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E11-48D8-8B1F-6A9E5CA8226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{5BFDDD55-61AE-421E-97AE-9729F01DDFE3}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E11-48D8-8B1F-6A9E5CA8226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{29EC154F-CE5F-4E45-952B-F74238069410}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E11-48D8-8B1F-6A9E5CA8226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{87C4C690-A7BF-4BC9-A9C5-22442DC58007}</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E11-48D8-8B1F-6A9E5CA8226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{FADA1F9D-AAE9-4E51-9D7C-92015E224194}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E11-48D8-8B1F-6A9E5CA8226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{84075EC9-2D3C-4E31-82C8-7AA7218AF413}</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E11-48D8-8B1F-6A9E5CA8226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{E0791E79-A15B-4FD9-AE56-ACA744EDCF3D}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E11-48D8-8B1F-6A9E5CA8226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{092B0C19-518F-470D-BE4C-FF7DA8565365}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E11-48D8-8B1F-6A9E5CA8226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{C759B18E-3F81-49A7-8525-8EB48D1C8F4F}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E11-48D8-8B1F-6A9E5CA8226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{84DC8636-2803-4C42-9C0C-0C60F0A8A508}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E11-48D8-8B1F-6A9E5CA8226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{960D77DE-A812-4D29-8879-E8946BBC5FA0}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E11-48D8-8B1F-6A9E5CA8226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E11-48D8-8B1F-6A9E5CA8226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E11-48D8-8B1F-6A9E5CA8226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{3F323C33-D496-4073-9A3E-F4BD4CC0C1FF}</c15:txfldGUID>
                      <c15:f>Daten_Diagramme!$E$14</c15:f>
                      <c15:dlblFieldTableCache>
                        <c:ptCount val="1"/>
                        <c:pt idx="0">
                          <c:v>-1.5</c:v>
                        </c:pt>
                      </c15:dlblFieldTableCache>
                    </c15:dlblFTEntry>
                  </c15:dlblFieldTable>
                  <c15:showDataLabelsRange val="0"/>
                </c:ext>
                <c:ext xmlns:c16="http://schemas.microsoft.com/office/drawing/2014/chart" uri="{C3380CC4-5D6E-409C-BE32-E72D297353CC}">
                  <c16:uniqueId val="{00000000-FC7C-406F-A849-D2A5E92D8846}"/>
                </c:ext>
              </c:extLst>
            </c:dLbl>
            <c:dLbl>
              <c:idx val="1"/>
              <c:tx>
                <c:strRef>
                  <c:f>Daten_Diagramme!$E$15</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{EC1CC01E-D765-4236-9FD3-1627181F6992}</c15:txfldGUID>
                      <c15:f>Daten_Diagramme!$E$15</c15:f>
                      <c15:dlblFieldTableCache>
                        <c:ptCount val="1"/>
                        <c:pt idx="0">
                          <c:v>5.7</c:v>
                        </c:pt>
                      </c15:dlblFieldTableCache>
                    </c15:dlblFTEntry>
                  </c15:dlblFieldTable>
                  <c15:showDataLabelsRange val="0"/>
                </c:ext>
                <c:ext xmlns:c16="http://schemas.microsoft.com/office/drawing/2014/chart" uri="{C3380CC4-5D6E-409C-BE32-E72D297353CC}">
                  <c16:uniqueId val="{00000001-FC7C-406F-A849-D2A5E92D8846}"/>
                </c:ext>
              </c:extLst>
            </c:dLbl>
            <c:dLbl>
              <c:idx val="2"/>
              <c:tx>
                <c:strRef>
                  <c:f>Daten_Diagramme!$E$16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{B0F5E117-6D20-4965-AC53-C3F59097F5FD}</c15:txfldGUID>
                      <c15:f>Daten_Diagramme!$E$16</c15:f>
                      <c15:dlblFieldTableCache>
                        <c:ptCount val="1"/>
                        <c:pt idx="0">
                          <c:v>-1.8</c:v>
                        </c:pt>
                      </c15:dlblFieldTableCache>
                    </c15:dlblFTEntry>
                  </c15:dlblFieldTable>
                  <c15:showDataLabelsRange val="0"/>
                </c:ext>
                <c:ext xmlns:c16="http://schemas.microsoft.com/office/drawing/2014/chart" uri="{C3380CC4-5D6E-409C-BE32-E72D297353CC}">
                  <c16:uniqueId val="{00000002-FC7C-406F-A849-D2A5E92D8846}"/>
                </c:ext>
              </c:extLst>
            </c:dLbl>
            <c:dLbl>
              <c:idx val="3"/>
              <c:tx>
                <c:strRef>
                  <c:f>Daten_Diagramme!$E$17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{7C250A18-D36A-4E48-95BF-E89D86B319E1}</c15:txfldGUID>
                      <c15:f>Daten_Diagramme!$E$17</c15:f>
                      <c15:dlblFieldTableCache>
                        <c:ptCount val="1"/>
                        <c:pt idx="0">
                          <c:v>-4.4</c:v>
                        </c:pt>
                      </c15:dlblFieldTableCache>
                    </c15:dlblFTEntry>
                  </c15:dlblFieldTable>
                  <c15:showDataLabelsRange val="0"/>
                </c:ext>
                <c:ext xmlns:c16="http://schemas.microsoft.com/office/drawing/2014/chart" uri="{C3380CC4-5D6E-409C-BE32-E72D297353CC}">
                  <c16:uniqueId val="{00000003-FC7C-406F-A849-D2A5E92D8846}"/>
                </c:ext>
              </c:extLst>
            </c:dLbl>
            <c:dLbl>
              <c:idx val="4"/>
              <c:tx>
                <c:strRef>
                  <c:f>Daten_Diagramme!$E$18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{4A8DC944-5DF7-4759-83DD-BD0E955F7D89}</c15:txfldGUID>
                      <c15:f>Daten_Diagramme!$E$18</c15:f>
                      <c15:dlblFieldTableCache>
                        <c:ptCount val="1"/>
                        <c:pt idx="0">
                          <c:v>-2.3</c:v>
                        </c:pt>
                      </c15:dlblFieldTableCache>
                    </c15:dlblFTEntry>
                  </c15:dlblFieldTable>
                  <c15:showDataLabelsRange val="0"/>
                </c:ext>
                <c:ext xmlns:c16="http://schemas.microsoft.com/office/drawing/2014/chart" uri="{C3380CC4-5D6E-409C-BE32-E72D297353CC}">
                  <c16:uniqueId val="{00000004-FC7C-406F-A849-D2A5E92D8846}"/>
                </c:ext>
              </c:extLst>
            </c:dLbl>
            <c:dLbl>
              <c:idx val="5"/>
              <c:tx>
                <c:strRef>
                  <c:f>Daten_Diagramme!$E$19</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{29035C4C-82E8-429D-93F5-37CE49E9B894}</c15:txfldGUID>
                      <c15:f>Daten_Diagramme!$E$19</c15:f>
                      <c15:dlblFieldTableCache>
                        <c:ptCount val="1"/>
                        <c:pt idx="0">
                          <c:v>-6.6</c:v>
                        </c:pt>
                      </c15:dlblFieldTableCache>
                    </c15:dlblFTEntry>
                  </c15:dlblFieldTable>
                  <c15:showDataLabelsRange val="0"/>
                </c:ext>
                <c:ext xmlns:c16="http://schemas.microsoft.com/office/drawing/2014/chart" uri="{C3380CC4-5D6E-409C-BE32-E72D297353CC}">
                  <c16:uniqueId val="{00000005-FC7C-406F-A849-D2A5E92D8846}"/>
                </c:ext>
              </c:extLst>
            </c:dLbl>
            <c:dLbl>
              <c:idx val="6"/>
              <c:tx>
                <c:strRef>
                  <c:f>Daten_Diagramme!$E$20</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{2287BD85-F05B-4A7D-A6D6-C1CB58FB99E2}</c15:txfldGUID>
                      <c15:f>Daten_Diagramme!$E$20</c15:f>
                      <c15:dlblFieldTableCache>
                        <c:ptCount val="1"/>
                        <c:pt idx="0">
                          <c:v>-5.5</c:v>
                        </c:pt>
                      </c15:dlblFieldTableCache>
                    </c15:dlblFTEntry>
                  </c15:dlblFieldTable>
                  <c15:showDataLabelsRange val="0"/>
                </c:ext>
                <c:ext xmlns:c16="http://schemas.microsoft.com/office/drawing/2014/chart" uri="{C3380CC4-5D6E-409C-BE32-E72D297353CC}">
                  <c16:uniqueId val="{00000006-FC7C-406F-A849-D2A5E92D8846}"/>
                </c:ext>
              </c:extLst>
            </c:dLbl>
            <c:dLbl>
              <c:idx val="7"/>
              <c:tx>
                <c:strRef>
                  <c:f>Daten_Diagramme!$E$21</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{0489AF91-1020-457A-8E47-CD36CF067D50}</c15:txfldGUID>
                      <c15:f>Daten_Diagramme!$E$21</c15:f>
                      <c15:dlblFieldTableCache>
                        <c:ptCount val="1"/>
                        <c:pt idx="0">
                          <c:v>5.1</c:v>
                        </c:pt>
                      </c15:dlblFieldTableCache>
                    </c15:dlblFTEntry>
                  </c15:dlblFieldTable>
                  <c15:showDataLabelsRange val="0"/>
                </c:ext>
                <c:ext xmlns:c16="http://schemas.microsoft.com/office/drawing/2014/chart" uri="{C3380CC4-5D6E-409C-BE32-E72D297353CC}">
                  <c16:uniqueId val="{00000007-FC7C-406F-A849-D2A5E92D8846}"/>
                </c:ext>
              </c:extLst>
            </c:dLbl>
            <c:dLbl>
              <c:idx val="8"/>
              <c:tx>
                <c:strRef>
                  <c:f>Daten_Diagramme!$E$22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{ECFF38CD-C7BA-4308-AFE0-31DA8C9AE465}</c15:txfldGUID>
                      <c15:f>Daten_Diagramme!$E$22</c15:f>
                      <c15:dlblFieldTableCache>
                        <c:ptCount val="1"/>
                        <c:pt idx="0">
                          <c:v>-0.5</c:v>
                        </c:pt>
                      </c15:dlblFieldTableCache>
                    </c15:dlblFTEntry>
                  </c15:dlblFieldTable>
                  <c15:showDataLabelsRange val="0"/>
                </c:ext>
                <c:ext xmlns:c16="http://schemas.microsoft.com/office/drawing/2014/chart" uri="{C3380CC4-5D6E-409C-BE32-E72D297353CC}">
                  <c16:uniqueId val="{00000008-FC7C-406F-A849-D2A5E92D8846}"/>
                </c:ext>
              </c:extLst>
            </c:dLbl>
            <c:dLbl>
              <c:idx val="9"/>
              <c:tx>
                <c:strRef>
                  <c:f>Daten_Diagramme!$E$23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{79EAD610-8404-4A1C-AD32-AAF3CD34A3A0}</c15:txfldGUID>
                      <c15:f>Daten_Diagramme!$E$23</c15:f>
                      <c15:dlblFieldTableCache>
                        <c:ptCount val="1"/>
                        <c:pt idx="0">
                          <c:v>-0.5</c:v>
                        </c:pt>
                      </c15:dlblFieldTableCache>
                    </c15:dlblFTEntry>
                  </c15:dlblFieldTable>
                  <c15:showDataLabelsRange val="0"/>
                </c:ext>
                <c:ext xmlns:c16="http://schemas.microsoft.com/office/drawing/2014/chart" uri="{C3380CC4-5D6E-409C-BE32-E72D297353CC}">
                  <c16:uniqueId val="{00000009-FC7C-406F-A849-D2A5E92D8846}"/>
                </c:ext>
              </c:extLst>
            </c:dLbl>
            <c:dLbl>
              <c:idx val="10"/>
              <c:tx>
                <c:strRef>
                  <c:f>Daten_Diagramme!$E$24</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{C512CB85-D07A-4029-BA50-047A7DF2EDA3}</c15:txfldGUID>
                      <c15:f>Daten_Diagramme!$E$24</c15:f>
                      <c15:dlblFieldTableCache>
                        <c:ptCount val="1"/>
                        <c:pt idx="0">
                          <c:v>-5.4</c:v>
                        </c:pt>
                      </c15:dlblFieldTableCache>
                    </c15:dlblFTEntry>
                  </c15:dlblFieldTable>
                  <c15:showDataLabelsRange val="0"/>
                </c:ext>
                <c:ext xmlns:c16="http://schemas.microsoft.com/office/drawing/2014/chart" uri="{C3380CC4-5D6E-409C-BE32-E72D297353CC}">
                  <c16:uniqueId val="{0000000A-FC7C-406F-A849-D2A5E92D8846}"/>
                </c:ext>
              </c:extLst>
            </c:dLbl>
            <c:dLbl>
              <c:idx val="11"/>
              <c:tx>
                <c:strRef>
                  <c:f>Daten_Diagramme!$E$25</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{4DA5CBD0-3278-4150-ABB1-1DDBA628532E}</c15:txfldGUID>
                      <c15:f>Daten_Diagramme!$E$25</c15:f>
                      <c15:dlblFieldTableCache>
                        <c:ptCount val="1"/>
                        <c:pt idx="0">
                          <c:v>-4.8</c:v>
                        </c:pt>
                      </c15:dlblFieldTableCache>
                    </c15:dlblFTEntry>
                  </c15:dlblFieldTable>
                  <c15:showDataLabelsRange val="0"/>
                </c:ext>
                <c:ext xmlns:c16="http://schemas.microsoft.com/office/drawing/2014/chart" uri="{C3380CC4-5D6E-409C-BE32-E72D297353CC}">
                  <c16:uniqueId val="{0000000B-FC7C-406F-A849-D2A5E92D8846}"/>
                </c:ext>
              </c:extLst>
            </c:dLbl>
            <c:dLbl>
              <c:idx val="12"/>
              <c:tx>
                <c:strRef>
                  <c:f>Daten_Diagramme!$E$26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{70ABA4E2-1727-4D4D-AF4B-1CEA8A08F7F0}</c15:txfldGUID>
                      <c15:f>Daten_Diagramme!$E$26</c15:f>
                      <c15:dlblFieldTableCache>
                        <c:ptCount val="1"/>
                        <c:pt idx="0">
                          <c:v>-1.6</c:v>
                        </c:pt>
                      </c15:dlblFieldTableCache>
                    </c15:dlblFTEntry>
                  </c15:dlblFieldTable>
                  <c15:showDataLabelsRange val="0"/>
                </c:ext>
                <c:ext xmlns:c16="http://schemas.microsoft.com/office/drawing/2014/chart" uri="{C3380CC4-5D6E-409C-BE32-E72D297353CC}">
                  <c16:uniqueId val="{0000000C-FC7C-406F-A849-D2A5E92D8846}"/>
                </c:ext>
              </c:extLst>
            </c:dLbl>
            <c:dLbl>
              <c:idx val="13"/>
              <c:tx>
                <c:strRef>
                  <c:f>Daten_Diagramme!$E$27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{8821FE03-5CD2-4093-B9F4-B8C9AB89F698}</c15:txfldGUID>
                      <c15:f>Daten_Diagramme!$E$27</c15:f>
                      <c15:dlblFieldTableCache>
                        <c:ptCount val="1"/>
                        <c:pt idx="0">
                          <c:v>-0.3</c:v>
                        </c:pt>
                      </c15:dlblFieldTableCache>
                    </c15:dlblFTEntry>
                  </c15:dlblFieldTable>
                  <c15:showDataLabelsRange val="0"/>
                </c:ext>
                <c:ext xmlns:c16="http://schemas.microsoft.com/office/drawing/2014/chart" uri="{C3380CC4-5D6E-409C-BE32-E72D297353CC}">
                  <c16:uniqueId val="{0000000D-FC7C-406F-A849-D2A5E92D8846}"/>
                </c:ext>
              </c:extLst>
            </c:dLbl>
            <c:dLbl>
              <c:idx val="14"/>
              <c:tx>
                <c:strRef>
                  <c:f>Daten_Diagramme!$E$28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{12E014B0-163D-463D-B99C-CBF9247756CD}</c15:txfldGUID>
                      <c15:f>Daten_Diagramme!$E$28</c15:f>
                      <c15:dlblFieldTableCache>
                        <c:ptCount val="1"/>
                        <c:pt idx="0">
                          <c:v>-3.0</c:v>
                        </c:pt>
                      </c15:dlblFieldTableCache>
                    </c15:dlblFTEntry>
                  </c15:dlblFieldTable>
                  <c15:showDataLabelsRange val="0"/>
                </c:ext>
                <c:ext xmlns:c16="http://schemas.microsoft.com/office/drawing/2014/chart" uri="{C3380CC4-5D6E-409C-BE32-E72D297353CC}">
                  <c16:uniqueId val="{0000000E-FC7C-406F-A849-D2A5E92D8846}"/>
                </c:ext>
              </c:extLst>
            </c:dLbl>
            <c:dLbl>
              <c:idx val="15"/>
              <c:tx>
                <c:strRef>
                  <c:f>Daten_Diagramme!$E$29</c:f>
                  <c:strCache>
                    <c:ptCount val="1"/>
                    <c:pt idx="0">
                      <c:v>-15.7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{3A41AC1C-0780-4B3C-89CE-4B2AB4714B94}</c15:txfldGUID>
                      <c15:f>Daten_Diagramme!$E$29</c15:f>
                      <c15:dlblFieldTableCache>
                        <c:ptCount val="1"/>
                        <c:pt idx="0">
                          <c:v>-15.7</c:v>
                        </c:pt>
                      </c15:dlblFieldTableCache>
                    </c15:dlblFTEntry>
                  </c15:dlblFieldTable>
                  <c15:showDataLabelsRange val="0"/>
                </c:ext>
                <c:ext xmlns:c16="http://schemas.microsoft.com/office/drawing/2014/chart" uri="{C3380CC4-5D6E-409C-BE32-E72D297353CC}">
                  <c16:uniqueId val="{0000000F-FC7C-406F-A849-D2A5E92D8846}"/>
                </c:ext>
              </c:extLst>
            </c:dLbl>
            <c:dLbl>
              <c:idx val="16"/>
              <c:tx>
                <c:strRef>
                  <c:f>Daten_Diagramme!$E$30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{12E7EF8F-EC27-4318-B0E4-7B5766BDE34D}</c15:txfldGUID>
                      <c15:f>Daten_Diagramme!$E$30</c15:f>
                      <c15:dlblFieldTableCache>
                        <c:ptCount val="1"/>
                        <c:pt idx="0">
                          <c:v>-2.9</c:v>
                        </c:pt>
                      </c15:dlblFieldTableCache>
                    </c15:dlblFTEntry>
                  </c15:dlblFieldTable>
                  <c15:showDataLabelsRange val="0"/>
                </c:ext>
                <c:ext xmlns:c16="http://schemas.microsoft.com/office/drawing/2014/chart" uri="{C3380CC4-5D6E-409C-BE32-E72D297353CC}">
                  <c16:uniqueId val="{00000010-FC7C-406F-A849-D2A5E92D8846}"/>
                </c:ext>
              </c:extLst>
            </c:dLbl>
            <c:dLbl>
              <c:idx val="17"/>
              <c:tx>
                <c:strRef>
                  <c:f>Daten_Diagramme!$E$31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{9BA22168-7202-4C8E-BCE9-413CC01B2119}</c15:txfldGUID>
                      <c15:f>Daten_Diagramme!$E$31</c15:f>
                      <c15:dlblFieldTableCache>
                        <c:ptCount val="1"/>
                        <c:pt idx="0">
                          <c:v>3.3</c:v>
                        </c:pt>
                      </c15:dlblFieldTableCache>
                    </c15:dlblFTEntry>
                  </c15:dlblFieldTable>
                  <c15:showDataLabelsRange val="0"/>
                </c:ext>
                <c:ext xmlns:c16="http://schemas.microsoft.com/office/drawing/2014/chart" uri="{C3380CC4-5D6E-409C-BE32-E72D297353CC}">
                  <c16:uniqueId val="{00000011-FC7C-406F-A849-D2A5E92D8846}"/>
                </c:ext>
              </c:extLst>
            </c:dLbl>
            <c:dLbl>
              <c:idx val="18"/>
              <c:tx>
                <c:strRef>
                  <c:f>Daten_Diagramme!$E$32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{BEE7C8F4-784E-4150-8ED4-BBD7A9F87431}</c15:txfldGUID>
                      <c15:f>Daten_Diagramme!$E$32</c15:f>
                      <c15:dlblFieldTableCache>
                        <c:ptCount val="1"/>
                        <c:pt idx="0">
                          <c:v>-1.0</c:v>
                        </c:pt>
                      </c15:dlblFieldTableCache>
                    </c15:dlblFTEntry>
                  </c15:dlblFieldTable>
                  <c15:showDataLabelsRange val="0"/>
                </c:ext>
                <c:ext xmlns:c16="http://schemas.microsoft.com/office/drawing/2014/chart" uri="{C3380CC4-5D6E-409C-BE32-E72D297353CC}">
                  <c16:uniqueId val="{00000012-FC7C-406F-A849-D2A5E92D8846}"/>
                </c:ext>
              </c:extLst>
            </c:dLbl>
            <c:dLbl>
              <c:idx val="19"/>
              <c:tx>
                <c:strRef>
                  <c:f>Daten_Diagramme!$E$33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{00CBB7A3-AE5D-4FC2-B413-A23E7AFFAAFC}</c15:txfldGUID>
                      <c15:f>Daten_Diagramme!$E$33</c15:f>
                      <c15:dlblFieldTableCache>
                        <c:ptCount val="1"/>
                        <c:pt idx="0">
                          <c:v>2.2</c:v>
                        </c:pt>
                      </c15:dlblFieldTableCache>
                    </c15:dlblFTEntry>
                  </c15:dlblFieldTable>
                  <c15:showDataLabelsRange val="0"/>
                </c:ext>
                <c:ext xmlns:c16="http://schemas.microsoft.com/office/drawing/2014/chart" uri="{C3380CC4-5D6E-409C-BE32-E72D297353CC}">
                  <c16:uniqueId val="{00000013-FC7C-406F-A849-D2A5E92D8846}"/>
                </c:ext>
              </c:extLst>
            </c:dLbl>
            <c:dLbl>
              <c:idx val="20"/>
              <c:tx>
                <c:strRef>
                  <c:f>Daten_Diagramme!$E$34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{57506779-2842-4F98-9EFA-E9B3D1F0C559}</c15:txfldGUID>
                      <c15:f>Daten_Diagramme!$E$34</c15:f>
                      <c15:dlblFieldTableCache>
                        <c:ptCount val="1"/>
                        <c:pt idx="0">
                          <c:v>-0.2</c:v>
                        </c:pt>
                      </c15:dlblFieldTableCache>
                    </c15:dlblFTEntry>
                  </c15:dlblFieldTable>
                  <c15:showDataLabelsRange val="0"/>
                </c:ext>
                <c:ext xmlns:c16="http://schemas.microsoft.com/office/drawing/2014/chart" uri="{C3380CC4-5D6E-409C-BE32-E72D297353CC}">
                  <c16:uniqueId val="{00000014-FC7C-406F-A849-D2A5E92D8846}"/>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{E3597B85-4E70-45F5-A64B-6BB03FAEF665}</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FC7C-406F-A849-D2A5E92D884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{F7C72B50-FA1B-4518-9F70-909A0CBB180E}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C7C-406F-A849-D2A5E92D8846}"/>
                </c:ext>
              </c:extLst>
            </c:dLbl>
            <c:dLbl>
              <c:idx val="23"/>
              <c:tx>
                <c:strRef>
                  <c:f>Daten_Diagramme!$E$37</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{3822FC43-745B-4679-AE03-6CB1F3CEE421}</c15:txfldGUID>
                      <c15:f>Daten_Diagramme!$E$37</c15:f>
                      <c15:dlblFieldTableCache>
                        <c:ptCount val="1"/>
                        <c:pt idx="0">
                          <c:v>5.7</c:v>
                        </c:pt>
                      </c15:dlblFieldTableCache>
                    </c15:dlblFTEntry>
                  </c15:dlblFieldTable>
                  <c15:showDataLabelsRange val="0"/>
                </c:ext>
                <c:ext xmlns:c16="http://schemas.microsoft.com/office/drawing/2014/chart" uri="{C3380CC4-5D6E-409C-BE32-E72D297353CC}">
                  <c16:uniqueId val="{00000017-FC7C-406F-A849-D2A5E92D8846}"/>
                </c:ext>
              </c:extLst>
            </c:dLbl>
            <c:dLbl>
              <c:idx val="24"/>
              <c:tx>
                <c:strRef>
                  <c:f>Daten_Diagramme!$E$38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{05B84DFF-F8ED-418C-9673-9EFC1217F368}</c15:txfldGUID>
                      <c15:f>Daten_Diagramme!$E$38</c15:f>
                      <c15:dlblFieldTableCache>
                        <c:ptCount val="1"/>
                        <c:pt idx="0">
                          <c:v>-1.2</c:v>
                        </c:pt>
                      </c15:dlblFieldTableCache>
                    </c15:dlblFTEntry>
                  </c15:dlblFieldTable>
                  <c15:showDataLabelsRange val="0"/>
                </c:ext>
                <c:ext xmlns:c16="http://schemas.microsoft.com/office/drawing/2014/chart" uri="{C3380CC4-5D6E-409C-BE32-E72D297353CC}">
                  <c16:uniqueId val="{00000018-FC7C-406F-A849-D2A5E92D8846}"/>
                </c:ext>
              </c:extLst>
            </c:dLbl>
            <c:dLbl>
              <c:idx val="25"/>
              <c:tx>
                <c:strRef>
                  <c:f>Daten_Diagramme!$E$39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{FED0FEF8-D137-4800-B281-7EACD24F863A}</c15:txfldGUID>
                      <c15:f>Daten_Diagramme!$E$39</c15:f>
                      <c15:dlblFieldTableCache>
                        <c:ptCount val="1"/>
                        <c:pt idx="0">
                          <c:v>-1.6</c:v>
                        </c:pt>
                      </c15:dlblFieldTableCache>
                    </c15:dlblFTEntry>
                  </c15:dlblFieldTable>
                  <c15:showDataLabelsRange val="0"/>
                </c:ext>
                <c:ext xmlns:c16="http://schemas.microsoft.com/office/drawing/2014/chart" uri="{C3380CC4-5D6E-409C-BE32-E72D297353CC}">
                  <c16:uniqueId val="{00000019-FC7C-406F-A849-D2A5E92D884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{3F6F19C8-C09B-4E0A-AEB3-8F952468F187}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C7C-406F-A849-D2A5E92D884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{A28F083F-BC4F-4559-BD73-25A62C752FCF}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C7C-406F-A849-D2A5E92D884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{CF64E544-D9E2-422B-88A1-9B4D6440E408}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C7C-406F-A849-D2A5E92D884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{AAB10CF6-58F4-46CA-A57B-01F3799543EF}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C7C-406F-A849-D2A5E92D884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{A99F9276-687D-49FF-B827-A4D3F0BB010F}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C7C-406F-A849-D2A5E92D8846}"/>
                </c:ext>
              </c:extLst>
            </c:dLbl>
            <c:dLbl>
              <c:idx val="31"/>
              <c:tx>
                <c:strRef>
                  <c:f>Daten_Diagramme!$E$45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{3F491AF1-F21A-442A-A145-5CE7700D5B77}</c15:txfldGUID>
                      <c15:f>Daten_Diagramme!$E$45</c15:f>
                      <c15:dlblFieldTableCache>
                        <c:ptCount val="1"/>
                        <c:pt idx="0">
                          <c:v>-1.6</c:v>
                        </c:pt>
                      </c15:dlblFieldTableCache>
                    </c15:dlblFTEntry>
                  </c15:dlblFieldTable>
                  <c15:showDataLabelsRange val="0"/>
                </c:ext>
                <c:ext xmlns:c16="http://schemas.microsoft.com/office/drawing/2014/chart" uri="{C3380CC4-5D6E-409C-BE32-E72D297353CC}">
                  <c16:uniqueId val="{0000001F-FC7C-406F-A849-D2A5E92D884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-1.4721407624633431</c:v>
                </c:pt>
                <c:pt idx="1">
                  <c:v>5.6737588652482271</c:v>
                </c:pt>
                <c:pt idx="2">
                  <c:v>-1.7937219730941705</c:v>
                </c:pt>
                <c:pt idx="3">
                  <c:v>-4.358353510895884</c:v>
                </c:pt>
                <c:pt idx="4">
                  <c:v>-2.2873481057898499</c:v>
                </c:pt>
                <c:pt idx="5">
                  <c:v>-6.5884476534296033</c:v>
                </c:pt>
                <c:pt idx="6">
                  <c:v>-5.46875</c:v>
                </c:pt>
                <c:pt idx="7">
                  <c:v>5.0573162508428862</c:v>
                </c:pt>
                <c:pt idx="8">
                  <c:v>-0.53815371878018492</c:v>
                </c:pt>
                <c:pt idx="9">
                  <c:v>-0.54671968190854869</c:v>
                </c:pt>
                <c:pt idx="10">
                  <c:v>-5.4013663535439793</c:v>
                </c:pt>
                <c:pt idx="11">
                  <c:v>-4.8237476808905377</c:v>
                </c:pt>
                <c:pt idx="12">
                  <c:v>-1.6348773841961852</c:v>
                </c:pt>
                <c:pt idx="13">
                  <c:v>-0.34533793783917122</c:v>
                </c:pt>
                <c:pt idx="14">
                  <c:v>-2.9855643044619424</c:v>
                </c:pt>
                <c:pt idx="15">
                  <c:v>-15.702479338842975</c:v>
                </c:pt>
                <c:pt idx="16">
                  <c:v>-2.8747433264887063</c:v>
                </c:pt>
                <c:pt idx="17">
                  <c:v>3.2530120481927711</c:v>
                </c:pt>
                <c:pt idx="18">
                  <c:v>-1.0045203415369162</c:v>
                </c:pt>
                <c:pt idx="19">
                  <c:v>2.2481265611990007</c:v>
                </c:pt>
                <c:pt idx="20">
                  <c:v>-0.15313935681470137</c:v>
                </c:pt>
                <c:pt idx="21">
                  <c:v>0</c:v>
                </c:pt>
                <c:pt idx="23">
                  <c:v>5.6737588652482271</c:v>
                </c:pt>
                <c:pt idx="24">
                  <c:v>-1.1964324559495323</c:v>
                </c:pt>
                <c:pt idx="25">
                  <c:v>-1.6196698762035764</c:v>
                </c:pt>
              </c:numCache>
            </c:numRef>
          </c:val>
          <c:extLst>
            <c:ext xmlns:c16="http://schemas.microsoft.com/office/drawing/2014/chart" uri="{C3380CC4-5D6E-409C-BE32-E72D297353CC}">
              <c16:uniqueId val="{00000020-FC7C-406F-A849-D2A5E92D884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{0604FD7D-62FF-4CD4-8D9B-8A15622FE7A2}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C7C-406F-A849-D2A5E92D884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{32F273A7-FFED-4B70-AA2E-AC8FC2518287}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C7C-406F-A849-D2A5E92D884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{E86F0970-8A53-4D68-A6A1-659221F7A854}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C7C-406F-A849-D2A5E92D884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{89EAE35F-6A32-4277-A0EF-5AF3DE2CA6C3}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C7C-406F-A849-D2A5E92D884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{2BEED8FF-5B68-4B6D-8BBF-37FF1076B2E2}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C7C-406F-A849-D2A5E92D884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{0DDEDCD7-6D42-43B7-9C19-D83C8BD7C7D2}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C7C-406F-A849-D2A5E92D884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{4888FD0B-8976-4F84-8F6E-F3907BFF079E}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C7C-406F-A849-D2A5E92D884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{93BFB519-B5E5-495B-8CD9-68483DEB07CF}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C7C-406F-A849-D2A5E92D884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{EA0274F4-A28E-4BAD-AA6B-51316C754893}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C7C-406F-A849-D2A5E92D884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{495107A5-6C83-4A2A-A2BF-DBC38B0A0D05}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C7C-406F-A849-D2A5E92D884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{89B19DBB-68C8-433C-AC24-AEAF57A5EDD9}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C7C-406F-A849-D2A5E92D884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{54583030-48B8-443C-8223-99B8D5FF5D9C}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C7C-406F-A849-D2A5E92D884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{0101DEA1-34C1-4B00-BF4D-BE263203CC79}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C7C-406F-A849-D2A5E92D884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{A32E275D-CD82-4DBE-BF76-53911A001DA6}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C7C-406F-A849-D2A5E92D884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{D63115E4-BCD0-443F-9204-4C726FD42C8E}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C7C-406F-A849-D2A5E92D884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{A9EA4572-AB89-4C84-BE4E-C463A295765D}</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C7C-406F-A849-D2A5E92D884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{1602B244-438E-4D9F-A04F-116F9006E01C}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C7C-406F-A849-D2A5E92D884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{0D671331-D430-4950-90C2-9737408D6388}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C7C-406F-A849-D2A5E92D884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{8D9976F4-E121-4ABC-A391-9CD2CB629F98}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C7C-406F-A849-D2A5E92D884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{2D37787E-E606-4DDA-9E20-B9BCA682F04A}</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C7C-406F-A849-D2A5E92D884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{BBD9D825-8C8F-4341-917E-D98237715A5D}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C7C-406F-A849-D2A5E92D884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{9BDB69AD-3891-4C98-A33D-5FA3CFDA7146}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C7C-406F-A849-D2A5E92D884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{B2D11AA5-A0A8-42A9-A2F8-73C58DCA5950}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C7C-406F-A849-D2A5E92D884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{75AF616F-3BDF-4A50-9CD8-87EB1185AB80}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C7C-406F-A849-D2A5E92D884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{C13701DF-C090-47C9-8439-E72F8570F124}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C7C-406F-A849-D2A5E92D884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{2D2FBBCF-DD86-42E3-BD31-ACA54A938447}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C7C-406F-A849-D2A5E92D884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{DF9DC88E-ACF6-4BB4-AF9E-A1A937EDD112}</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C7C-406F-A849-D2A5E92D884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{669E122B-F1DF-4AA2-BE54-E51863B3CAF4}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C7C-406F-A849-D2A5E92D884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{6BDC5644-EC62-48BE-966E-75BD11966FAC}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C7C-406F-A849-D2A5E92D884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{CEF04EA0-B96B-4996-9531-EC74C4F1586B}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C7C-406F-A849-D2A5E92D884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{237880E4-39DB-4329-8B53-93EE3942629D}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C7C-406F-A849-D2A5E92D884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{5499D02F-67F2-48C2-8EDF-A15DAD1EAE37}</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C7C-406F-A849-D2A5E92D884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C7C-406F-A849-D2A5E92D884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C7C-406F-A849-D2A5E92D884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{2C7BE40A-85CB-44AF-B50A-05EB5DDB939D}</c15:txfldGUID>
                      <c15:f>Diagramm!$I$46</c15:f>
                      <c15:dlblFieldTableCache>
                        <c:ptCount val="1"/>
                      </c15:dlblFieldTableCache>
                    </c15:dlblFTEntry>
                  </c15:dlblFieldTable>
                  <c15:showDataLabelsRange val="0"/>
                </c:ext>
                <c:ext xmlns:c16="http://schemas.microsoft.com/office/drawing/2014/chart" uri="{C3380CC4-5D6E-409C-BE32-E72D297353CC}">
                  <c16:uniqueId val="{00000000-3A94-455C-99C4-37C8DEF731E6}"/>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{C4D0BAAF-F909-48DB-AD32-60EF7D83E9A1}</c15:txfldGUID>
                      <c15:f>Diagramm!$I$47</c15:f>
                      <c15:dlblFieldTableCache>
                        <c:ptCount val="1"/>
                      </c15:dlblFieldTableCache>
                    </c15:dlblFTEntry>
                  </c15:dlblFieldTable>
                  <c15:showDataLabelsRange val="0"/>
                </c:ext>
                <c:ext xmlns:c16="http://schemas.microsoft.com/office/drawing/2014/chart" uri="{C3380CC4-5D6E-409C-BE32-E72D297353CC}">
                  <c16:uniqueId val="{00000001-3A94-455C-99C4-37C8DEF731E6}"/>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{5A7978A1-9879-4FD7-80F3-70CF3ADBBFC5}</c15:txfldGUID>
                      <c15:f>Diagramm!$I$48</c15:f>
                      <c15:dlblFieldTableCache>
                        <c:ptCount val="1"/>
                      </c15:dlblFieldTableCache>
                    </c15:dlblFTEntry>
                  </c15:dlblFieldTable>
                  <c15:showDataLabelsRange val="0"/>
                </c:ext>
                <c:ext xmlns:c16="http://schemas.microsoft.com/office/drawing/2014/chart" uri="{C3380CC4-5D6E-409C-BE32-E72D297353CC}">
                  <c16:uniqueId val="{00000002-3A94-455C-99C4-37C8DEF731E6}"/>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{6A41A4A0-7E6B-4482-A72F-1531B6A1E2E1}</c15:txfldGUID>
                      <c15:f>Diagramm!$I$49</c15:f>
                      <c15:dlblFieldTableCache>
                        <c:ptCount val="1"/>
                      </c15:dlblFieldTableCache>
                    </c15:dlblFTEntry>
                  </c15:dlblFieldTable>
                  <c15:showDataLabelsRange val="0"/>
                </c:ext>
                <c:ext xmlns:c16="http://schemas.microsoft.com/office/drawing/2014/chart" uri="{C3380CC4-5D6E-409C-BE32-E72D297353CC}">
                  <c16:uniqueId val="{00000003-3A94-455C-99C4-37C8DEF731E6}"/>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{9356FF39-683C-42FE-B345-7D1243C4DA4C}</c15:txfldGUID>
                      <c15:f>Diagramm!$I$50</c15:f>
                      <c15:dlblFieldTableCache>
                        <c:ptCount val="1"/>
                      </c15:dlblFieldTableCache>
                    </c15:dlblFTEntry>
                  </c15:dlblFieldTable>
                  <c15:showDataLabelsRange val="0"/>
                </c:ext>
                <c:ext xmlns:c16="http://schemas.microsoft.com/office/drawing/2014/chart" uri="{C3380CC4-5D6E-409C-BE32-E72D297353CC}">
                  <c16:uniqueId val="{00000004-3A94-455C-99C4-37C8DEF731E6}"/>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{89E011CC-F861-4346-BCDF-3B988A6F41BD}</c15:txfldGUID>
                      <c15:f>Diagramm!$I$51</c15:f>
                      <c15:dlblFieldTableCache>
                        <c:ptCount val="1"/>
                      </c15:dlblFieldTableCache>
                    </c15:dlblFTEntry>
                  </c15:dlblFieldTable>
                  <c15:showDataLabelsRange val="0"/>
                </c:ext>
                <c:ext xmlns:c16="http://schemas.microsoft.com/office/drawing/2014/chart" uri="{C3380CC4-5D6E-409C-BE32-E72D297353CC}">
                  <c16:uniqueId val="{00000005-3A94-455C-99C4-37C8DEF731E6}"/>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{13980CFB-3CA4-48F3-BC2F-70680774ED06}</c15:txfldGUID>
                      <c15:f>Diagramm!$I$52</c15:f>
                      <c15:dlblFieldTableCache>
                        <c:ptCount val="1"/>
                      </c15:dlblFieldTableCache>
                    </c15:dlblFTEntry>
                  </c15:dlblFieldTable>
                  <c15:showDataLabelsRange val="0"/>
                </c:ext>
                <c:ext xmlns:c16="http://schemas.microsoft.com/office/drawing/2014/chart" uri="{C3380CC4-5D6E-409C-BE32-E72D297353CC}">
                  <c16:uniqueId val="{00000006-3A94-455C-99C4-37C8DEF731E6}"/>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{E48CFEBF-CE05-46CB-BDE0-B5A72F93901A}</c15:txfldGUID>
                      <c15:f>Diagramm!$I$53</c15:f>
                      <c15:dlblFieldTableCache>
                        <c:ptCount val="1"/>
                      </c15:dlblFieldTableCache>
                    </c15:dlblFTEntry>
                  </c15:dlblFieldTable>
                  <c15:showDataLabelsRange val="0"/>
                </c:ext>
                <c:ext xmlns:c16="http://schemas.microsoft.com/office/drawing/2014/chart" uri="{C3380CC4-5D6E-409C-BE32-E72D297353CC}">
                  <c16:uniqueId val="{00000007-3A94-455C-99C4-37C8DEF731E6}"/>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{1A776598-D0D2-4DA2-8FC8-C1997836B535}</c15:txfldGUID>
                      <c15:f>Diagramm!$I$54</c15:f>
                      <c15:dlblFieldTableCache>
                        <c:ptCount val="1"/>
                      </c15:dlblFieldTableCache>
                    </c15:dlblFTEntry>
                  </c15:dlblFieldTable>
                  <c15:showDataLabelsRange val="0"/>
                </c:ext>
                <c:ext xmlns:c16="http://schemas.microsoft.com/office/drawing/2014/chart" uri="{C3380CC4-5D6E-409C-BE32-E72D297353CC}">
                  <c16:uniqueId val="{00000008-3A94-455C-99C4-37C8DEF731E6}"/>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{0F87F127-C494-4DB1-A04E-DA52320873BF}</c15:txfldGUID>
                      <c15:f>Diagramm!$I$55</c15:f>
                      <c15:dlblFieldTableCache>
                        <c:ptCount val="1"/>
                      </c15:dlblFieldTableCache>
                    </c15:dlblFTEntry>
                  </c15:dlblFieldTable>
                  <c15:showDataLabelsRange val="0"/>
                </c:ext>
                <c:ext xmlns:c16="http://schemas.microsoft.com/office/drawing/2014/chart" uri="{C3380CC4-5D6E-409C-BE32-E72D297353CC}">
                  <c16:uniqueId val="{00000009-3A94-455C-99C4-37C8DEF731E6}"/>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{460A045F-92B6-4276-BEF9-248BCD7813E1}</c15:txfldGUID>
                      <c15:f>Diagramm!$I$56</c15:f>
                      <c15:dlblFieldTableCache>
                        <c:ptCount val="1"/>
                      </c15:dlblFieldTableCache>
                    </c15:dlblFTEntry>
                  </c15:dlblFieldTable>
                  <c15:showDataLabelsRange val="0"/>
                </c:ext>
                <c:ext xmlns:c16="http://schemas.microsoft.com/office/drawing/2014/chart" uri="{C3380CC4-5D6E-409C-BE32-E72D297353CC}">
                  <c16:uniqueId val="{0000000A-3A94-455C-99C4-37C8DEF731E6}"/>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{88E0A434-490C-4B60-8103-FEE68A8FB263}</c15:txfldGUID>
                      <c15:f>Diagramm!$I$57</c15:f>
                      <c15:dlblFieldTableCache>
                        <c:ptCount val="1"/>
                      </c15:dlblFieldTableCache>
                    </c15:dlblFTEntry>
                  </c15:dlblFieldTable>
                  <c15:showDataLabelsRange val="0"/>
                </c:ext>
                <c:ext xmlns:c16="http://schemas.microsoft.com/office/drawing/2014/chart" uri="{C3380CC4-5D6E-409C-BE32-E72D297353CC}">
                  <c16:uniqueId val="{0000000B-3A94-455C-99C4-37C8DEF731E6}"/>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{478EFF65-9831-4F96-8A0B-6000AA034A57}</c15:txfldGUID>
                      <c15:f>Diagramm!$I$58</c15:f>
                      <c15:dlblFieldTableCache>
                        <c:ptCount val="1"/>
                      </c15:dlblFieldTableCache>
                    </c15:dlblFTEntry>
                  </c15:dlblFieldTable>
                  <c15:showDataLabelsRange val="0"/>
                </c:ext>
                <c:ext xmlns:c16="http://schemas.microsoft.com/office/drawing/2014/chart" uri="{C3380CC4-5D6E-409C-BE32-E72D297353CC}">
                  <c16:uniqueId val="{0000000C-3A94-455C-99C4-37C8DEF731E6}"/>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{DA811735-4D74-4A77-A1C9-D73F491EAD3D}</c15:txfldGUID>
                      <c15:f>Diagramm!$I$59</c15:f>
                      <c15:dlblFieldTableCache>
                        <c:ptCount val="1"/>
                      </c15:dlblFieldTableCache>
                    </c15:dlblFTEntry>
                  </c15:dlblFieldTable>
                  <c15:showDataLabelsRange val="0"/>
                </c:ext>
                <c:ext xmlns:c16="http://schemas.microsoft.com/office/drawing/2014/chart" uri="{C3380CC4-5D6E-409C-BE32-E72D297353CC}">
                  <c16:uniqueId val="{0000000D-3A94-455C-99C4-37C8DEF731E6}"/>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{F9563DD5-B418-45A3-9C75-A374FF11F001}</c15:txfldGUID>
                      <c15:f>Diagramm!$I$60</c15:f>
                      <c15:dlblFieldTableCache>
                        <c:ptCount val="1"/>
                      </c15:dlblFieldTableCache>
                    </c15:dlblFTEntry>
                  </c15:dlblFieldTable>
                  <c15:showDataLabelsRange val="0"/>
                </c:ext>
                <c:ext xmlns:c16="http://schemas.microsoft.com/office/drawing/2014/chart" uri="{C3380CC4-5D6E-409C-BE32-E72D297353CC}">
                  <c16:uniqueId val="{0000000E-3A94-455C-99C4-37C8DEF731E6}"/>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{DB8934BE-1F8D-4612-B76B-BD29AB19F435}</c15:txfldGUID>
                      <c15:f>Diagramm!$I$61</c15:f>
                      <c15:dlblFieldTableCache>
                        <c:ptCount val="1"/>
                      </c15:dlblFieldTableCache>
                    </c15:dlblFTEntry>
                  </c15:dlblFieldTable>
                  <c15:showDataLabelsRange val="0"/>
                </c:ext>
                <c:ext xmlns:c16="http://schemas.microsoft.com/office/drawing/2014/chart" uri="{C3380CC4-5D6E-409C-BE32-E72D297353CC}">
                  <c16:uniqueId val="{0000000F-3A94-455C-99C4-37C8DEF731E6}"/>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{161DA6C3-22C4-4008-9E8B-1A737DB65D99}</c15:txfldGUID>
                      <c15:f>Diagramm!$I$62</c15:f>
                      <c15:dlblFieldTableCache>
                        <c:ptCount val="1"/>
                      </c15:dlblFieldTableCache>
                    </c15:dlblFTEntry>
                  </c15:dlblFieldTable>
                  <c15:showDataLabelsRange val="0"/>
                </c:ext>
                <c:ext xmlns:c16="http://schemas.microsoft.com/office/drawing/2014/chart" uri="{C3380CC4-5D6E-409C-BE32-E72D297353CC}">
                  <c16:uniqueId val="{00000010-3A94-455C-99C4-37C8DEF731E6}"/>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{B63B315C-5030-40E7-9EA3-0A61D8E37F31}</c15:txfldGUID>
                      <c15:f>Diagramm!$I$63</c15:f>
                      <c15:dlblFieldTableCache>
                        <c:ptCount val="1"/>
                      </c15:dlblFieldTableCache>
                    </c15:dlblFTEntry>
                  </c15:dlblFieldTable>
                  <c15:showDataLabelsRange val="0"/>
                </c:ext>
                <c:ext xmlns:c16="http://schemas.microsoft.com/office/drawing/2014/chart" uri="{C3380CC4-5D6E-409C-BE32-E72D297353CC}">
                  <c16:uniqueId val="{00000011-3A94-455C-99C4-37C8DEF731E6}"/>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{F2B26ADE-CFBA-437B-88C8-687031408609}</c15:txfldGUID>
                      <c15:f>Diagramm!$I$64</c15:f>
                      <c15:dlblFieldTableCache>
                        <c:ptCount val="1"/>
                      </c15:dlblFieldTableCache>
                    </c15:dlblFTEntry>
                  </c15:dlblFieldTable>
                  <c15:showDataLabelsRange val="0"/>
                </c:ext>
                <c:ext xmlns:c16="http://schemas.microsoft.com/office/drawing/2014/chart" uri="{C3380CC4-5D6E-409C-BE32-E72D297353CC}">
                  <c16:uniqueId val="{00000012-3A94-455C-99C4-37C8DEF731E6}"/>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{82DC4C7C-A187-4E4F-80D0-CE5400F7DB7F}</c15:txfldGUID>
                      <c15:f>Diagramm!$I$65</c15:f>
                      <c15:dlblFieldTableCache>
                        <c:ptCount val="1"/>
                      </c15:dlblFieldTableCache>
                    </c15:dlblFTEntry>
                  </c15:dlblFieldTable>
                  <c15:showDataLabelsRange val="0"/>
                </c:ext>
                <c:ext xmlns:c16="http://schemas.microsoft.com/office/drawing/2014/chart" uri="{C3380CC4-5D6E-409C-BE32-E72D297353CC}">
                  <c16:uniqueId val="{00000013-3A94-455C-99C4-37C8DEF731E6}"/>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{C9021BB1-65F2-498F-A2FE-6363FA0C3D1B}</c15:txfldGUID>
                      <c15:f>Diagramm!$I$66</c15:f>
                      <c15:dlblFieldTableCache>
                        <c:ptCount val="1"/>
                      </c15:dlblFieldTableCache>
                    </c15:dlblFTEntry>
                  </c15:dlblFieldTable>
                  <c15:showDataLabelsRange val="0"/>
                </c:ext>
                <c:ext xmlns:c16="http://schemas.microsoft.com/office/drawing/2014/chart" uri="{C3380CC4-5D6E-409C-BE32-E72D297353CC}">
                  <c16:uniqueId val="{00000014-3A94-455C-99C4-37C8DEF731E6}"/>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{9334ADAA-177F-41B0-AD14-E95863907686}</c15:txfldGUID>
                      <c15:f>Diagramm!$I$67</c15:f>
                      <c15:dlblFieldTableCache>
                        <c:ptCount val="1"/>
                      </c15:dlblFieldTableCache>
                    </c15:dlblFTEntry>
                  </c15:dlblFieldTable>
                  <c15:showDataLabelsRange val="0"/>
                </c:ext>
                <c:ext xmlns:c16="http://schemas.microsoft.com/office/drawing/2014/chart" uri="{C3380CC4-5D6E-409C-BE32-E72D297353CC}">
                  <c16:uniqueId val="{00000015-3A94-455C-99C4-37C8DEF731E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A94-455C-99C4-37C8DEF731E6}"/>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{A9A30EBB-F20A-4F96-9CE2-8536E4A39B0D}</c15:txfldGUID>
                      <c15:f>Diagramm!$K$46</c15:f>
                      <c15:dlblFieldTableCache>
                        <c:ptCount val="1"/>
                      </c15:dlblFieldTableCache>
                    </c15:dlblFTEntry>
                  </c15:dlblFieldTable>
                  <c15:showDataLabelsRange val="0"/>
                </c:ext>
                <c:ext xmlns:c16="http://schemas.microsoft.com/office/drawing/2014/chart" uri="{C3380CC4-5D6E-409C-BE32-E72D297353CC}">
                  <c16:uniqueId val="{00000017-3A94-455C-99C4-37C8DEF731E6}"/>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{74627A7C-4442-4E98-B15E-004D24CE5C55}</c15:txfldGUID>
                      <c15:f>Diagramm!$K$47</c15:f>
                      <c15:dlblFieldTableCache>
                        <c:ptCount val="1"/>
                      </c15:dlblFieldTableCache>
                    </c15:dlblFTEntry>
                  </c15:dlblFieldTable>
                  <c15:showDataLabelsRange val="0"/>
                </c:ext>
                <c:ext xmlns:c16="http://schemas.microsoft.com/office/drawing/2014/chart" uri="{C3380CC4-5D6E-409C-BE32-E72D297353CC}">
                  <c16:uniqueId val="{00000018-3A94-455C-99C4-37C8DEF731E6}"/>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{73147053-C181-4D66-924C-0B033FF5C5BC}</c15:txfldGUID>
                      <c15:f>Diagramm!$K$48</c15:f>
                      <c15:dlblFieldTableCache>
                        <c:ptCount val="1"/>
                      </c15:dlblFieldTableCache>
                    </c15:dlblFTEntry>
                  </c15:dlblFieldTable>
                  <c15:showDataLabelsRange val="0"/>
                </c:ext>
                <c:ext xmlns:c16="http://schemas.microsoft.com/office/drawing/2014/chart" uri="{C3380CC4-5D6E-409C-BE32-E72D297353CC}">
                  <c16:uniqueId val="{00000019-3A94-455C-99C4-37C8DEF731E6}"/>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{4990658E-737A-443B-BD92-5A6E75F2A5DB}</c15:txfldGUID>
                      <c15:f>Diagramm!$K$49</c15:f>
                      <c15:dlblFieldTableCache>
                        <c:ptCount val="1"/>
                      </c15:dlblFieldTableCache>
                    </c15:dlblFTEntry>
                  </c15:dlblFieldTable>
                  <c15:showDataLabelsRange val="0"/>
                </c:ext>
                <c:ext xmlns:c16="http://schemas.microsoft.com/office/drawing/2014/chart" uri="{C3380CC4-5D6E-409C-BE32-E72D297353CC}">
                  <c16:uniqueId val="{0000001A-3A94-455C-99C4-37C8DEF731E6}"/>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{135BFFFE-82E6-45FE-9DE7-FE356721D921}</c15:txfldGUID>
                      <c15:f>Diagramm!$K$50</c15:f>
                      <c15:dlblFieldTableCache>
                        <c:ptCount val="1"/>
                      </c15:dlblFieldTableCache>
                    </c15:dlblFTEntry>
                  </c15:dlblFieldTable>
                  <c15:showDataLabelsRange val="0"/>
                </c:ext>
                <c:ext xmlns:c16="http://schemas.microsoft.com/office/drawing/2014/chart" uri="{C3380CC4-5D6E-409C-BE32-E72D297353CC}">
                  <c16:uniqueId val="{0000001B-3A94-455C-99C4-37C8DEF731E6}"/>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{FAF6BB39-A5D6-4FCE-8981-CCEC3B4B24C0}</c15:txfldGUID>
                      <c15:f>Diagramm!$K$51</c15:f>
                      <c15:dlblFieldTableCache>
                        <c:ptCount val="1"/>
                      </c15:dlblFieldTableCache>
                    </c15:dlblFTEntry>
                  </c15:dlblFieldTable>
                  <c15:showDataLabelsRange val="0"/>
                </c:ext>
                <c:ext xmlns:c16="http://schemas.microsoft.com/office/drawing/2014/chart" uri="{C3380CC4-5D6E-409C-BE32-E72D297353CC}">
                  <c16:uniqueId val="{0000001C-3A94-455C-99C4-37C8DEF731E6}"/>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{0393EE63-DB6A-4AA1-A2F2-DBC8C17F132F}</c15:txfldGUID>
                      <c15:f>Diagramm!$K$52</c15:f>
                      <c15:dlblFieldTableCache>
                        <c:ptCount val="1"/>
                      </c15:dlblFieldTableCache>
                    </c15:dlblFTEntry>
                  </c15:dlblFieldTable>
                  <c15:showDataLabelsRange val="0"/>
                </c:ext>
                <c:ext xmlns:c16="http://schemas.microsoft.com/office/drawing/2014/chart" uri="{C3380CC4-5D6E-409C-BE32-E72D297353CC}">
                  <c16:uniqueId val="{0000001D-3A94-455C-99C4-37C8DEF731E6}"/>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{38F1B52F-C449-45BF-85D3-910FE919D742}</c15:txfldGUID>
                      <c15:f>Diagramm!$K$53</c15:f>
                      <c15:dlblFieldTableCache>
                        <c:ptCount val="1"/>
                      </c15:dlblFieldTableCache>
                    </c15:dlblFTEntry>
                  </c15:dlblFieldTable>
                  <c15:showDataLabelsRange val="0"/>
                </c:ext>
                <c:ext xmlns:c16="http://schemas.microsoft.com/office/drawing/2014/chart" uri="{C3380CC4-5D6E-409C-BE32-E72D297353CC}">
                  <c16:uniqueId val="{0000001E-3A94-455C-99C4-37C8DEF731E6}"/>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{EA40C655-F320-4A18-8B31-6252E451F71E}</c15:txfldGUID>
                      <c15:f>Diagramm!$K$54</c15:f>
                      <c15:dlblFieldTableCache>
                        <c:ptCount val="1"/>
                      </c15:dlblFieldTableCache>
                    </c15:dlblFTEntry>
                  </c15:dlblFieldTable>
                  <c15:showDataLabelsRange val="0"/>
                </c:ext>
                <c:ext xmlns:c16="http://schemas.microsoft.com/office/drawing/2014/chart" uri="{C3380CC4-5D6E-409C-BE32-E72D297353CC}">
                  <c16:uniqueId val="{0000001F-3A94-455C-99C4-37C8DEF731E6}"/>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{C120E85D-ABA7-4E82-8CFA-C88D70C6C413}</c15:txfldGUID>
                      <c15:f>Diagramm!$K$55</c15:f>
                      <c15:dlblFieldTableCache>
                        <c:ptCount val="1"/>
                      </c15:dlblFieldTableCache>
                    </c15:dlblFTEntry>
                  </c15:dlblFieldTable>
                  <c15:showDataLabelsRange val="0"/>
                </c:ext>
                <c:ext xmlns:c16="http://schemas.microsoft.com/office/drawing/2014/chart" uri="{C3380CC4-5D6E-409C-BE32-E72D297353CC}">
                  <c16:uniqueId val="{00000020-3A94-455C-99C4-37C8DEF731E6}"/>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{BB32B59B-BC48-444F-AE5A-F945EC281DA6}</c15:txfldGUID>
                      <c15:f>Diagramm!$K$56</c15:f>
                      <c15:dlblFieldTableCache>
                        <c:ptCount val="1"/>
                      </c15:dlblFieldTableCache>
                    </c15:dlblFTEntry>
                  </c15:dlblFieldTable>
                  <c15:showDataLabelsRange val="0"/>
                </c:ext>
                <c:ext xmlns:c16="http://schemas.microsoft.com/office/drawing/2014/chart" uri="{C3380CC4-5D6E-409C-BE32-E72D297353CC}">
                  <c16:uniqueId val="{00000021-3A94-455C-99C4-37C8DEF731E6}"/>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{70C322FE-1475-4B6A-B2D3-D7C2173F0814}</c15:txfldGUID>
                      <c15:f>Diagramm!$K$57</c15:f>
                      <c15:dlblFieldTableCache>
                        <c:ptCount val="1"/>
                      </c15:dlblFieldTableCache>
                    </c15:dlblFTEntry>
                  </c15:dlblFieldTable>
                  <c15:showDataLabelsRange val="0"/>
                </c:ext>
                <c:ext xmlns:c16="http://schemas.microsoft.com/office/drawing/2014/chart" uri="{C3380CC4-5D6E-409C-BE32-E72D297353CC}">
                  <c16:uniqueId val="{00000022-3A94-455C-99C4-37C8DEF731E6}"/>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{FF6B44B5-E096-44AC-8A54-B0916C1740AC}</c15:txfldGUID>
                      <c15:f>Diagramm!$K$58</c15:f>
                      <c15:dlblFieldTableCache>
                        <c:ptCount val="1"/>
                      </c15:dlblFieldTableCache>
                    </c15:dlblFTEntry>
                  </c15:dlblFieldTable>
                  <c15:showDataLabelsRange val="0"/>
                </c:ext>
                <c:ext xmlns:c16="http://schemas.microsoft.com/office/drawing/2014/chart" uri="{C3380CC4-5D6E-409C-BE32-E72D297353CC}">
                  <c16:uniqueId val="{00000023-3A94-455C-99C4-37C8DEF731E6}"/>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{DF53737B-5519-4D4B-A45E-C57A1DE7F4ED}</c15:txfldGUID>
                      <c15:f>Diagramm!$K$59</c15:f>
                      <c15:dlblFieldTableCache>
                        <c:ptCount val="1"/>
                      </c15:dlblFieldTableCache>
                    </c15:dlblFTEntry>
                  </c15:dlblFieldTable>
                  <c15:showDataLabelsRange val="0"/>
                </c:ext>
                <c:ext xmlns:c16="http://schemas.microsoft.com/office/drawing/2014/chart" uri="{C3380CC4-5D6E-409C-BE32-E72D297353CC}">
                  <c16:uniqueId val="{00000024-3A94-455C-99C4-37C8DEF731E6}"/>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{35195056-24F1-4225-ACCE-7FE1999F23F8}</c15:txfldGUID>
                      <c15:f>Diagramm!$K$60</c15:f>
                      <c15:dlblFieldTableCache>
                        <c:ptCount val="1"/>
                      </c15:dlblFieldTableCache>
                    </c15:dlblFTEntry>
                  </c15:dlblFieldTable>
                  <c15:showDataLabelsRange val="0"/>
                </c:ext>
                <c:ext xmlns:c16="http://schemas.microsoft.com/office/drawing/2014/chart" uri="{C3380CC4-5D6E-409C-BE32-E72D297353CC}">
                  <c16:uniqueId val="{00000025-3A94-455C-99C4-37C8DEF731E6}"/>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{68D247B1-D70E-4D1A-984A-C7E9B3DD5529}</c15:txfldGUID>
                      <c15:f>Diagramm!$K$61</c15:f>
                      <c15:dlblFieldTableCache>
                        <c:ptCount val="1"/>
                      </c15:dlblFieldTableCache>
                    </c15:dlblFTEntry>
                  </c15:dlblFieldTable>
                  <c15:showDataLabelsRange val="0"/>
                </c:ext>
                <c:ext xmlns:c16="http://schemas.microsoft.com/office/drawing/2014/chart" uri="{C3380CC4-5D6E-409C-BE32-E72D297353CC}">
                  <c16:uniqueId val="{00000026-3A94-455C-99C4-37C8DEF731E6}"/>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{1E589862-6A3D-4B6E-937A-D2EC253A95C0}</c15:txfldGUID>
                      <c15:f>Diagramm!$K$62</c15:f>
                      <c15:dlblFieldTableCache>
                        <c:ptCount val="1"/>
                      </c15:dlblFieldTableCache>
                    </c15:dlblFTEntry>
                  </c15:dlblFieldTable>
                  <c15:showDataLabelsRange val="0"/>
                </c:ext>
                <c:ext xmlns:c16="http://schemas.microsoft.com/office/drawing/2014/chart" uri="{C3380CC4-5D6E-409C-BE32-E72D297353CC}">
                  <c16:uniqueId val="{00000027-3A94-455C-99C4-37C8DEF731E6}"/>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{61D4F78D-5AE8-44CB-80C4-5F49F15F15EB}</c15:txfldGUID>
                      <c15:f>Diagramm!$K$63</c15:f>
                      <c15:dlblFieldTableCache>
                        <c:ptCount val="1"/>
                      </c15:dlblFieldTableCache>
                    </c15:dlblFTEntry>
                  </c15:dlblFieldTable>
                  <c15:showDataLabelsRange val="0"/>
                </c:ext>
                <c:ext xmlns:c16="http://schemas.microsoft.com/office/drawing/2014/chart" uri="{C3380CC4-5D6E-409C-BE32-E72D297353CC}">
                  <c16:uniqueId val="{00000028-3A94-455C-99C4-37C8DEF731E6}"/>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{01C64781-A065-48E3-AE88-21E5B0852AAF}</c15:txfldGUID>
                      <c15:f>Diagramm!$K$64</c15:f>
                      <c15:dlblFieldTableCache>
                        <c:ptCount val="1"/>
                      </c15:dlblFieldTableCache>
                    </c15:dlblFTEntry>
                  </c15:dlblFieldTable>
                  <c15:showDataLabelsRange val="0"/>
                </c:ext>
                <c:ext xmlns:c16="http://schemas.microsoft.com/office/drawing/2014/chart" uri="{C3380CC4-5D6E-409C-BE32-E72D297353CC}">
                  <c16:uniqueId val="{00000029-3A94-455C-99C4-37C8DEF731E6}"/>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{67CA12A0-29F4-49EB-9BF1-E3BBA093CB26}</c15:txfldGUID>
                      <c15:f>Diagramm!$K$65</c15:f>
                      <c15:dlblFieldTableCache>
                        <c:ptCount val="1"/>
                      </c15:dlblFieldTableCache>
                    </c15:dlblFTEntry>
                  </c15:dlblFieldTable>
                  <c15:showDataLabelsRange val="0"/>
                </c:ext>
                <c:ext xmlns:c16="http://schemas.microsoft.com/office/drawing/2014/chart" uri="{C3380CC4-5D6E-409C-BE32-E72D297353CC}">
                  <c16:uniqueId val="{0000002A-3A94-455C-99C4-37C8DEF731E6}"/>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{AF1BA918-98E1-4243-840A-593545FA1FC4}</c15:txfldGUID>
                      <c15:f>Diagramm!$K$66</c15:f>
                      <c15:dlblFieldTableCache>
                        <c:ptCount val="1"/>
                      </c15:dlblFieldTableCache>
                    </c15:dlblFTEntry>
                  </c15:dlblFieldTable>
                  <c15:showDataLabelsRange val="0"/>
                </c:ext>
                <c:ext xmlns:c16="http://schemas.microsoft.com/office/drawing/2014/chart" uri="{C3380CC4-5D6E-409C-BE32-E72D297353CC}">
                  <c16:uniqueId val="{0000002B-3A94-455C-99C4-37C8DEF731E6}"/>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{C6C725BD-FD19-4DFF-BCB2-3D028C1A6A1E}</c15:txfldGUID>
                      <c15:f>Diagramm!$K$67</c15:f>
                      <c15:dlblFieldTableCache>
                        <c:ptCount val="1"/>
                      </c15:dlblFieldTableCache>
                    </c15:dlblFTEntry>
                  </c15:dlblFieldTable>
                  <c15:showDataLabelsRange val="0"/>
                </c:ext>
                <c:ext xmlns:c16="http://schemas.microsoft.com/office/drawing/2014/chart" uri="{C3380CC4-5D6E-409C-BE32-E72D297353CC}">
                  <c16:uniqueId val="{0000002C-3A94-455C-99C4-37C8DEF731E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A94-455C-99C4-37C8DEF731E6}"/>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{B74472E3-8819-4AF0-8E66-74833E950520}</c15:txfldGUID>
                      <c15:f>Diagramm!$J$46</c15:f>
                      <c15:dlblFieldTableCache>
                        <c:ptCount val="1"/>
                      </c15:dlblFieldTableCache>
                    </c15:dlblFTEntry>
                  </c15:dlblFieldTable>
                  <c15:showDataLabelsRange val="0"/>
                </c:ext>
                <c:ext xmlns:c16="http://schemas.microsoft.com/office/drawing/2014/chart" uri="{C3380CC4-5D6E-409C-BE32-E72D297353CC}">
                  <c16:uniqueId val="{0000002E-3A94-455C-99C4-37C8DEF731E6}"/>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{E4CA1B46-7696-43F8-9CFD-FA8085C9EA54}</c15:txfldGUID>
                      <c15:f>Diagramm!$J$47</c15:f>
                      <c15:dlblFieldTableCache>
                        <c:ptCount val="1"/>
                      </c15:dlblFieldTableCache>
                    </c15:dlblFTEntry>
                  </c15:dlblFieldTable>
                  <c15:showDataLabelsRange val="0"/>
                </c:ext>
                <c:ext xmlns:c16="http://schemas.microsoft.com/office/drawing/2014/chart" uri="{C3380CC4-5D6E-409C-BE32-E72D297353CC}">
                  <c16:uniqueId val="{0000002F-3A94-455C-99C4-37C8DEF731E6}"/>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{32B70920-3D5F-433E-8271-B9FFF110D1D4}</c15:txfldGUID>
                      <c15:f>Diagramm!$J$48</c15:f>
                      <c15:dlblFieldTableCache>
                        <c:ptCount val="1"/>
                      </c15:dlblFieldTableCache>
                    </c15:dlblFTEntry>
                  </c15:dlblFieldTable>
                  <c15:showDataLabelsRange val="0"/>
                </c:ext>
                <c:ext xmlns:c16="http://schemas.microsoft.com/office/drawing/2014/chart" uri="{C3380CC4-5D6E-409C-BE32-E72D297353CC}">
                  <c16:uniqueId val="{00000030-3A94-455C-99C4-37C8DEF731E6}"/>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{374D5EAD-D7A0-413E-BDBA-3614500C1721}</c15:txfldGUID>
                      <c15:f>Diagramm!$J$49</c15:f>
                      <c15:dlblFieldTableCache>
                        <c:ptCount val="1"/>
                      </c15:dlblFieldTableCache>
                    </c15:dlblFTEntry>
                  </c15:dlblFieldTable>
                  <c15:showDataLabelsRange val="0"/>
                </c:ext>
                <c:ext xmlns:c16="http://schemas.microsoft.com/office/drawing/2014/chart" uri="{C3380CC4-5D6E-409C-BE32-E72D297353CC}">
                  <c16:uniqueId val="{00000031-3A94-455C-99C4-37C8DEF731E6}"/>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{C5B9E2C6-8A9B-43F2-B7B1-884722741256}</c15:txfldGUID>
                      <c15:f>Diagramm!$J$50</c15:f>
                      <c15:dlblFieldTableCache>
                        <c:ptCount val="1"/>
                      </c15:dlblFieldTableCache>
                    </c15:dlblFTEntry>
                  </c15:dlblFieldTable>
                  <c15:showDataLabelsRange val="0"/>
                </c:ext>
                <c:ext xmlns:c16="http://schemas.microsoft.com/office/drawing/2014/chart" uri="{C3380CC4-5D6E-409C-BE32-E72D297353CC}">
                  <c16:uniqueId val="{00000032-3A94-455C-99C4-37C8DEF731E6}"/>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{9F22BB86-5E1F-4C95-8FE8-62E779FEBE22}</c15:txfldGUID>
                      <c15:f>Diagramm!$J$51</c15:f>
                      <c15:dlblFieldTableCache>
                        <c:ptCount val="1"/>
                      </c15:dlblFieldTableCache>
                    </c15:dlblFTEntry>
                  </c15:dlblFieldTable>
                  <c15:showDataLabelsRange val="0"/>
                </c:ext>
                <c:ext xmlns:c16="http://schemas.microsoft.com/office/drawing/2014/chart" uri="{C3380CC4-5D6E-409C-BE32-E72D297353CC}">
                  <c16:uniqueId val="{00000033-3A94-455C-99C4-37C8DEF731E6}"/>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{3FDF0F5F-6D01-472F-B0F2-4E820A7E3ED9}</c15:txfldGUID>
                      <c15:f>Diagramm!$J$52</c15:f>
                      <c15:dlblFieldTableCache>
                        <c:ptCount val="1"/>
                      </c15:dlblFieldTableCache>
                    </c15:dlblFTEntry>
                  </c15:dlblFieldTable>
                  <c15:showDataLabelsRange val="0"/>
                </c:ext>
                <c:ext xmlns:c16="http://schemas.microsoft.com/office/drawing/2014/chart" uri="{C3380CC4-5D6E-409C-BE32-E72D297353CC}">
                  <c16:uniqueId val="{00000034-3A94-455C-99C4-37C8DEF731E6}"/>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{7B33D21B-4751-4EDB-A5F6-927C4CC1E16E}</c15:txfldGUID>
                      <c15:f>Diagramm!$J$53</c15:f>
                      <c15:dlblFieldTableCache>
                        <c:ptCount val="1"/>
                      </c15:dlblFieldTableCache>
                    </c15:dlblFTEntry>
                  </c15:dlblFieldTable>
                  <c15:showDataLabelsRange val="0"/>
                </c:ext>
                <c:ext xmlns:c16="http://schemas.microsoft.com/office/drawing/2014/chart" uri="{C3380CC4-5D6E-409C-BE32-E72D297353CC}">
                  <c16:uniqueId val="{00000035-3A94-455C-99C4-37C8DEF731E6}"/>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{8E3552A4-D673-4896-8981-23CFE30FE51A}</c15:txfldGUID>
                      <c15:f>Diagramm!$J$54</c15:f>
                      <c15:dlblFieldTableCache>
                        <c:ptCount val="1"/>
                      </c15:dlblFieldTableCache>
                    </c15:dlblFTEntry>
                  </c15:dlblFieldTable>
                  <c15:showDataLabelsRange val="0"/>
                </c:ext>
                <c:ext xmlns:c16="http://schemas.microsoft.com/office/drawing/2014/chart" uri="{C3380CC4-5D6E-409C-BE32-E72D297353CC}">
                  <c16:uniqueId val="{00000036-3A94-455C-99C4-37C8DEF731E6}"/>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{5F1B1F35-2038-4612-9889-FFCC6400C8C6}</c15:txfldGUID>
                      <c15:f>Diagramm!$J$55</c15:f>
                      <c15:dlblFieldTableCache>
                        <c:ptCount val="1"/>
                      </c15:dlblFieldTableCache>
                    </c15:dlblFTEntry>
                  </c15:dlblFieldTable>
                  <c15:showDataLabelsRange val="0"/>
                </c:ext>
                <c:ext xmlns:c16="http://schemas.microsoft.com/office/drawing/2014/chart" uri="{C3380CC4-5D6E-409C-BE32-E72D297353CC}">
                  <c16:uniqueId val="{00000037-3A94-455C-99C4-37C8DEF731E6}"/>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{D538F0AD-4677-494B-B05E-11F94A520FA5}</c15:txfldGUID>
                      <c15:f>Diagramm!$J$56</c15:f>
                      <c15:dlblFieldTableCache>
                        <c:ptCount val="1"/>
                      </c15:dlblFieldTableCache>
                    </c15:dlblFTEntry>
                  </c15:dlblFieldTable>
                  <c15:showDataLabelsRange val="0"/>
                </c:ext>
                <c:ext xmlns:c16="http://schemas.microsoft.com/office/drawing/2014/chart" uri="{C3380CC4-5D6E-409C-BE32-E72D297353CC}">
                  <c16:uniqueId val="{00000038-3A94-455C-99C4-37C8DEF731E6}"/>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{52EB0278-499C-495D-A115-A91580F8D12C}</c15:txfldGUID>
                      <c15:f>Diagramm!$J$57</c15:f>
                      <c15:dlblFieldTableCache>
                        <c:ptCount val="1"/>
                      </c15:dlblFieldTableCache>
                    </c15:dlblFTEntry>
                  </c15:dlblFieldTable>
                  <c15:showDataLabelsRange val="0"/>
                </c:ext>
                <c:ext xmlns:c16="http://schemas.microsoft.com/office/drawing/2014/chart" uri="{C3380CC4-5D6E-409C-BE32-E72D297353CC}">
                  <c16:uniqueId val="{00000039-3A94-455C-99C4-37C8DEF731E6}"/>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{3DA2373F-B5E1-4060-9DD7-98FF53343CCC}</c15:txfldGUID>
                      <c15:f>Diagramm!$J$58</c15:f>
                      <c15:dlblFieldTableCache>
                        <c:ptCount val="1"/>
                      </c15:dlblFieldTableCache>
                    </c15:dlblFTEntry>
                  </c15:dlblFieldTable>
                  <c15:showDataLabelsRange val="0"/>
                </c:ext>
                <c:ext xmlns:c16="http://schemas.microsoft.com/office/drawing/2014/chart" uri="{C3380CC4-5D6E-409C-BE32-E72D297353CC}">
                  <c16:uniqueId val="{0000003A-3A94-455C-99C4-37C8DEF731E6}"/>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{F1B2D139-C436-4A3A-8272-EBBE1ACBBD60}</c15:txfldGUID>
                      <c15:f>Diagramm!$J$59</c15:f>
                      <c15:dlblFieldTableCache>
                        <c:ptCount val="1"/>
                      </c15:dlblFieldTableCache>
                    </c15:dlblFTEntry>
                  </c15:dlblFieldTable>
                  <c15:showDataLabelsRange val="0"/>
                </c:ext>
                <c:ext xmlns:c16="http://schemas.microsoft.com/office/drawing/2014/chart" uri="{C3380CC4-5D6E-409C-BE32-E72D297353CC}">
                  <c16:uniqueId val="{0000003B-3A94-455C-99C4-37C8DEF731E6}"/>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{EAA19FBE-2B17-4D49-9FC3-F4194D103338}</c15:txfldGUID>
                      <c15:f>Diagramm!$J$60</c15:f>
                      <c15:dlblFieldTableCache>
                        <c:ptCount val="1"/>
                      </c15:dlblFieldTableCache>
                    </c15:dlblFTEntry>
                  </c15:dlblFieldTable>
                  <c15:showDataLabelsRange val="0"/>
                </c:ext>
                <c:ext xmlns:c16="http://schemas.microsoft.com/office/drawing/2014/chart" uri="{C3380CC4-5D6E-409C-BE32-E72D297353CC}">
                  <c16:uniqueId val="{0000003C-3A94-455C-99C4-37C8DEF731E6}"/>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{96133571-A25D-4588-BEF5-334E7E1F450A}</c15:txfldGUID>
                      <c15:f>Diagramm!$J$61</c15:f>
                      <c15:dlblFieldTableCache>
                        <c:ptCount val="1"/>
                      </c15:dlblFieldTableCache>
                    </c15:dlblFTEntry>
                  </c15:dlblFieldTable>
                  <c15:showDataLabelsRange val="0"/>
                </c:ext>
                <c:ext xmlns:c16="http://schemas.microsoft.com/office/drawing/2014/chart" uri="{C3380CC4-5D6E-409C-BE32-E72D297353CC}">
                  <c16:uniqueId val="{0000003D-3A94-455C-99C4-37C8DEF731E6}"/>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{2E1E336C-4741-4939-AAF4-0639D21E0875}</c15:txfldGUID>
                      <c15:f>Diagramm!$J$62</c15:f>
                      <c15:dlblFieldTableCache>
                        <c:ptCount val="1"/>
                      </c15:dlblFieldTableCache>
                    </c15:dlblFTEntry>
                  </c15:dlblFieldTable>
                  <c15:showDataLabelsRange val="0"/>
                </c:ext>
                <c:ext xmlns:c16="http://schemas.microsoft.com/office/drawing/2014/chart" uri="{C3380CC4-5D6E-409C-BE32-E72D297353CC}">
                  <c16:uniqueId val="{0000003E-3A94-455C-99C4-37C8DEF731E6}"/>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{8CAA8CB2-ED70-4282-A42D-6D13DBF2F051}</c15:txfldGUID>
                      <c15:f>Diagramm!$J$63</c15:f>
                      <c15:dlblFieldTableCache>
                        <c:ptCount val="1"/>
                      </c15:dlblFieldTableCache>
                    </c15:dlblFTEntry>
                  </c15:dlblFieldTable>
                  <c15:showDataLabelsRange val="0"/>
                </c:ext>
                <c:ext xmlns:c16="http://schemas.microsoft.com/office/drawing/2014/chart" uri="{C3380CC4-5D6E-409C-BE32-E72D297353CC}">
                  <c16:uniqueId val="{0000003F-3A94-455C-99C4-37C8DEF731E6}"/>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{8CD9D886-5DC4-4169-A4B6-5AEE60342837}</c15:txfldGUID>
                      <c15:f>Diagramm!$J$64</c15:f>
                      <c15:dlblFieldTableCache>
                        <c:ptCount val="1"/>
                      </c15:dlblFieldTableCache>
                    </c15:dlblFTEntry>
                  </c15:dlblFieldTable>
                  <c15:showDataLabelsRange val="0"/>
                </c:ext>
                <c:ext xmlns:c16="http://schemas.microsoft.com/office/drawing/2014/chart" uri="{C3380CC4-5D6E-409C-BE32-E72D297353CC}">
                  <c16:uniqueId val="{00000040-3A94-455C-99C4-37C8DEF731E6}"/>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{A2E7C647-6897-4B65-BF13-E8374F18A0A9}</c15:txfldGUID>
                      <c15:f>Diagramm!$J$65</c15:f>
                      <c15:dlblFieldTableCache>
                        <c:ptCount val="1"/>
                      </c15:dlblFieldTableCache>
                    </c15:dlblFTEntry>
                  </c15:dlblFieldTable>
                  <c15:showDataLabelsRange val="0"/>
                </c:ext>
                <c:ext xmlns:c16="http://schemas.microsoft.com/office/drawing/2014/chart" uri="{C3380CC4-5D6E-409C-BE32-E72D297353CC}">
                  <c16:uniqueId val="{00000041-3A94-455C-99C4-37C8DEF731E6}"/>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{77F5562A-7764-405B-89D3-C6C98276E897}</c15:txfldGUID>
                      <c15:f>Diagramm!$J$66</c15:f>
                      <c15:dlblFieldTableCache>
                        <c:ptCount val="1"/>
                      </c15:dlblFieldTableCache>
                    </c15:dlblFTEntry>
                  </c15:dlblFieldTable>
                  <c15:showDataLabelsRange val="0"/>
                </c:ext>
                <c:ext xmlns:c16="http://schemas.microsoft.com/office/drawing/2014/chart" uri="{C3380CC4-5D6E-409C-BE32-E72D297353CC}">
                  <c16:uniqueId val="{00000042-3A94-455C-99C4-37C8DEF731E6}"/>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{DA5748D6-2F66-4FE8-9FF2-E9B77A83727D}</c15:txfldGUID>
                      <c15:f>Diagramm!$J$67</c15:f>
                      <c15:dlblFieldTableCache>
                        <c:ptCount val="1"/>
                      </c15:dlblFieldTableCache>
                    </c15:dlblFTEntry>
                  </c15:dlblFieldTable>
                  <c15:showDataLabelsRange val="0"/>
                </c:ext>
                <c:ext xmlns:c16="http://schemas.microsoft.com/office/drawing/2014/chart" uri="{C3380CC4-5D6E-409C-BE32-E72D297353CC}">
                  <c16:uniqueId val="{00000043-3A94-455C-99C4-37C8DEF731E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A94-455C-99C4-37C8DEF731E6}"/>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896-4510-BCFF-D7415A9C6D9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896-4510-BCFF-D7415A9C6D9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896-4510-BCFF-D7415A9C6D9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896-4510-BCFF-D7415A9C6D9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896-4510-BCFF-D7415A9C6D9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896-4510-BCFF-D7415A9C6D9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896-4510-BCFF-D7415A9C6D9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896-4510-BCFF-D7415A9C6D9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896-4510-BCFF-D7415A9C6D9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896-4510-BCFF-D7415A9C6D9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896-4510-BCFF-D7415A9C6D9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896-4510-BCFF-D7415A9C6D9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896-4510-BCFF-D7415A9C6D9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896-4510-BCFF-D7415A9C6D9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896-4510-BCFF-D7415A9C6D9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896-4510-BCFF-D7415A9C6D9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896-4510-BCFF-D7415A9C6D9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896-4510-BCFF-D7415A9C6D9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896-4510-BCFF-D7415A9C6D9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896-4510-BCFF-D7415A9C6D9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896-4510-BCFF-D7415A9C6D9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896-4510-BCFF-D7415A9C6D9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896-4510-BCFF-D7415A9C6D9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896-4510-BCFF-D7415A9C6D9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896-4510-BCFF-D7415A9C6D9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896-4510-BCFF-D7415A9C6D9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896-4510-BCFF-D7415A9C6D9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896-4510-BCFF-D7415A9C6D9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896-4510-BCFF-D7415A9C6D9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896-4510-BCFF-D7415A9C6D9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896-4510-BCFF-D7415A9C6D9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896-4510-BCFF-D7415A9C6D9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896-4510-BCFF-D7415A9C6D9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896-4510-BCFF-D7415A9C6D9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896-4510-BCFF-D7415A9C6D9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896-4510-BCFF-D7415A9C6D9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896-4510-BCFF-D7415A9C6D9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896-4510-BCFF-D7415A9C6D9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896-4510-BCFF-D7415A9C6D9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896-4510-BCFF-D7415A9C6D9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896-4510-BCFF-D7415A9C6D9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896-4510-BCFF-D7415A9C6D9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896-4510-BCFF-D7415A9C6D9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896-4510-BCFF-D7415A9C6D9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896-4510-BCFF-D7415A9C6D9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896-4510-BCFF-D7415A9C6D9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896-4510-BCFF-D7415A9C6D9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896-4510-BCFF-D7415A9C6D9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896-4510-BCFF-D7415A9C6D9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896-4510-BCFF-D7415A9C6D9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896-4510-BCFF-D7415A9C6D9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896-4510-BCFF-D7415A9C6D9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896-4510-BCFF-D7415A9C6D9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896-4510-BCFF-D7415A9C6D9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896-4510-BCFF-D7415A9C6D9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896-4510-BCFF-D7415A9C6D9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896-4510-BCFF-D7415A9C6D9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896-4510-BCFF-D7415A9C6D9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896-4510-BCFF-D7415A9C6D9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896-4510-BCFF-D7415A9C6D9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896-4510-BCFF-D7415A9C6D9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896-4510-BCFF-D7415A9C6D9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896-4510-BCFF-D7415A9C6D9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896-4510-BCFF-D7415A9C6D9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896-4510-BCFF-D7415A9C6D9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896-4510-BCFF-D7415A9C6D9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896-4510-BCFF-D7415A9C6D9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896-4510-BCFF-D7415A9C6D9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896-4510-BCFF-D7415A9C6D9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100.35856543245743</c:v>
                </c:pt>
                <c:pt idx="2">
                  <c:v>102.46943783973883</c:v>
                </c:pt>
                <c:pt idx="3">
                  <c:v>101.80047248067645</c:v>
                </c:pt>
                <c:pt idx="4">
                  <c:v>101.36468933248726</c:v>
                </c:pt>
                <c:pt idx="5">
                  <c:v>102.02983203235499</c:v>
                </c:pt>
                <c:pt idx="6">
                  <c:v>103.98397541265606</c:v>
                </c:pt>
                <c:pt idx="7">
                  <c:v>103.90293503772965</c:v>
                </c:pt>
                <c:pt idx="8">
                  <c:v>103.93504537496463</c:v>
                </c:pt>
                <c:pt idx="9">
                  <c:v>104.63765013493986</c:v>
                </c:pt>
                <c:pt idx="10">
                  <c:v>106.71335407763056</c:v>
                </c:pt>
                <c:pt idx="11">
                  <c:v>106.86855404093303</c:v>
                </c:pt>
                <c:pt idx="12">
                  <c:v>106.13383894372281</c:v>
                </c:pt>
                <c:pt idx="13">
                  <c:v>106.78063287945628</c:v>
                </c:pt>
                <c:pt idx="14">
                  <c:v>108.92590921948944</c:v>
                </c:pt>
                <c:pt idx="15">
                  <c:v>108.6613812032202</c:v>
                </c:pt>
                <c:pt idx="16">
                  <c:v>108.08568872850711</c:v>
                </c:pt>
                <c:pt idx="17">
                  <c:v>108.40449850534026</c:v>
                </c:pt>
                <c:pt idx="18">
                  <c:v>110.64839945259521</c:v>
                </c:pt>
                <c:pt idx="19">
                  <c:v>110.09640746488887</c:v>
                </c:pt>
                <c:pt idx="20">
                  <c:v>109.53982828614896</c:v>
                </c:pt>
                <c:pt idx="21">
                  <c:v>109.62469132027005</c:v>
                </c:pt>
                <c:pt idx="22">
                  <c:v>112.13159122011635</c:v>
                </c:pt>
                <c:pt idx="23">
                  <c:v>111.59259627367182</c:v>
                </c:pt>
                <c:pt idx="24">
                  <c:v>110.65528023914555</c:v>
                </c:pt>
              </c:numCache>
            </c:numRef>
          </c:val>
          <c:smooth val="0"/>
          <c:extLst>
            <c:ext xmlns:c16="http://schemas.microsoft.com/office/drawing/2014/chart" uri="{C3380CC4-5D6E-409C-BE32-E72D297353CC}">
              <c16:uniqueId val="{00000000-B250-4B23-A39D-265267CA2D7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102.66171153073525</c:v>
                </c:pt>
                <c:pt idx="2">
                  <c:v>106.64925672961027</c:v>
                </c:pt>
                <c:pt idx="3">
                  <c:v>105.46404178384894</c:v>
                </c:pt>
                <c:pt idx="4">
                  <c:v>103.08356769787063</c:v>
                </c:pt>
                <c:pt idx="5">
                  <c:v>105.23302531137003</c:v>
                </c:pt>
                <c:pt idx="6">
                  <c:v>109.31096826034552</c:v>
                </c:pt>
                <c:pt idx="7">
                  <c:v>110.5765367617517</c:v>
                </c:pt>
                <c:pt idx="8">
                  <c:v>110.5865809562073</c:v>
                </c:pt>
                <c:pt idx="9">
                  <c:v>113.26838087585375</c:v>
                </c:pt>
                <c:pt idx="10">
                  <c:v>116.87424668541584</c:v>
                </c:pt>
                <c:pt idx="11">
                  <c:v>115.5283246283648</c:v>
                </c:pt>
                <c:pt idx="12">
                  <c:v>114.49377259943752</c:v>
                </c:pt>
                <c:pt idx="13">
                  <c:v>118.69224588188028</c:v>
                </c:pt>
                <c:pt idx="14">
                  <c:v>121.72559260747289</c:v>
                </c:pt>
                <c:pt idx="15">
                  <c:v>120.53033346725593</c:v>
                </c:pt>
                <c:pt idx="16">
                  <c:v>118.61189232623543</c:v>
                </c:pt>
                <c:pt idx="17">
                  <c:v>120.9220570510245</c:v>
                </c:pt>
                <c:pt idx="18">
                  <c:v>124.568099638409</c:v>
                </c:pt>
                <c:pt idx="19">
                  <c:v>125.41181197267979</c:v>
                </c:pt>
                <c:pt idx="20">
                  <c:v>124.62836480514264</c:v>
                </c:pt>
                <c:pt idx="21">
                  <c:v>126.53676175170752</c:v>
                </c:pt>
                <c:pt idx="22">
                  <c:v>130.6448372840498</c:v>
                </c:pt>
                <c:pt idx="23">
                  <c:v>131.30775411811973</c:v>
                </c:pt>
                <c:pt idx="24">
                  <c:v>126.36601044596223</c:v>
                </c:pt>
              </c:numCache>
            </c:numRef>
          </c:val>
          <c:smooth val="0"/>
          <c:extLst>
            <c:ext xmlns:c16="http://schemas.microsoft.com/office/drawing/2014/chart" uri="{C3380CC4-5D6E-409C-BE32-E72D297353CC}">
              <c16:uniqueId val="{00000001-B250-4B23-A39D-265267CA2D7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102.67012639156275</c:v>
                </c:pt>
                <c:pt idx="2">
                  <c:v>100.69054992885242</c:v>
                </c:pt>
                <c:pt idx="3">
                  <c:v>100.88725202979828</c:v>
                </c:pt>
                <c:pt idx="4">
                  <c:v>96.702100945844151</c:v>
                </c:pt>
                <c:pt idx="5">
                  <c:v>97.200133924834688</c:v>
                </c:pt>
                <c:pt idx="6">
                  <c:v>95.998995563739854</c:v>
                </c:pt>
                <c:pt idx="7">
                  <c:v>96.522139449234118</c:v>
                </c:pt>
                <c:pt idx="8">
                  <c:v>95.375408052230682</c:v>
                </c:pt>
                <c:pt idx="9">
                  <c:v>96.810914874026949</c:v>
                </c:pt>
                <c:pt idx="10">
                  <c:v>95.68929438352724</c:v>
                </c:pt>
                <c:pt idx="11">
                  <c:v>95.927847995312632</c:v>
                </c:pt>
                <c:pt idx="12">
                  <c:v>93.826902151167658</c:v>
                </c:pt>
                <c:pt idx="13">
                  <c:v>95.739516196534694</c:v>
                </c:pt>
                <c:pt idx="14">
                  <c:v>93.759939733824396</c:v>
                </c:pt>
                <c:pt idx="15">
                  <c:v>94.973633548171094</c:v>
                </c:pt>
                <c:pt idx="16">
                  <c:v>92.261655645768812</c:v>
                </c:pt>
                <c:pt idx="17">
                  <c:v>94.19519544655563</c:v>
                </c:pt>
                <c:pt idx="18">
                  <c:v>91.625512681007777</c:v>
                </c:pt>
                <c:pt idx="19">
                  <c:v>91.734326609190589</c:v>
                </c:pt>
                <c:pt idx="20">
                  <c:v>90.784297313132996</c:v>
                </c:pt>
                <c:pt idx="21">
                  <c:v>92.466728048882558</c:v>
                </c:pt>
                <c:pt idx="22">
                  <c:v>90.114673139700344</c:v>
                </c:pt>
                <c:pt idx="23">
                  <c:v>91.299070896459369</c:v>
                </c:pt>
                <c:pt idx="24">
                  <c:v>87.959320331463971</c:v>
                </c:pt>
              </c:numCache>
            </c:numRef>
          </c:val>
          <c:smooth val="0"/>
          <c:extLst>
            <c:ext xmlns:c16="http://schemas.microsoft.com/office/drawing/2014/chart" uri="{C3380CC4-5D6E-409C-BE32-E72D297353CC}">
              <c16:uniqueId val="{00000002-B250-4B23-A39D-265267CA2D7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250-4B23-A39D-265267CA2D7C}"/>
                </c:ext>
              </c:extLst>
            </c:dLbl>
            <c:dLbl>
              <c:idx val="1"/>
              <c:delete val="1"/>
              <c:extLst>
                <c:ext xmlns:c15="http://schemas.microsoft.com/office/drawing/2012/chart" uri="{CE6537A1-D6FC-4f65-9D91-7224C49458BB}"/>
                <c:ext xmlns:c16="http://schemas.microsoft.com/office/drawing/2014/chart" uri="{C3380CC4-5D6E-409C-BE32-E72D297353CC}">
                  <c16:uniqueId val="{00000004-B250-4B23-A39D-265267CA2D7C}"/>
                </c:ext>
              </c:extLst>
            </c:dLbl>
            <c:dLbl>
              <c:idx val="2"/>
              <c:delete val="1"/>
              <c:extLst>
                <c:ext xmlns:c15="http://schemas.microsoft.com/office/drawing/2012/chart" uri="{CE6537A1-D6FC-4f65-9D91-7224C49458BB}"/>
                <c:ext xmlns:c16="http://schemas.microsoft.com/office/drawing/2014/chart" uri="{C3380CC4-5D6E-409C-BE32-E72D297353CC}">
                  <c16:uniqueId val="{00000005-B250-4B23-A39D-265267CA2D7C}"/>
                </c:ext>
              </c:extLst>
            </c:dLbl>
            <c:dLbl>
              <c:idx val="3"/>
              <c:delete val="1"/>
              <c:extLst>
                <c:ext xmlns:c15="http://schemas.microsoft.com/office/drawing/2012/chart" uri="{CE6537A1-D6FC-4f65-9D91-7224C49458BB}"/>
                <c:ext xmlns:c16="http://schemas.microsoft.com/office/drawing/2014/chart" uri="{C3380CC4-5D6E-409C-BE32-E72D297353CC}">
                  <c16:uniqueId val="{00000006-B250-4B23-A39D-265267CA2D7C}"/>
                </c:ext>
              </c:extLst>
            </c:dLbl>
            <c:dLbl>
              <c:idx val="4"/>
              <c:delete val="1"/>
              <c:extLst>
                <c:ext xmlns:c15="http://schemas.microsoft.com/office/drawing/2012/chart" uri="{CE6537A1-D6FC-4f65-9D91-7224C49458BB}"/>
                <c:ext xmlns:c16="http://schemas.microsoft.com/office/drawing/2014/chart" uri="{C3380CC4-5D6E-409C-BE32-E72D297353CC}">
                  <c16:uniqueId val="{00000007-B250-4B23-A39D-265267CA2D7C}"/>
                </c:ext>
              </c:extLst>
            </c:dLbl>
            <c:dLbl>
              <c:idx val="5"/>
              <c:delete val="1"/>
              <c:extLst>
                <c:ext xmlns:c15="http://schemas.microsoft.com/office/drawing/2012/chart" uri="{CE6537A1-D6FC-4f65-9D91-7224C49458BB}"/>
                <c:ext xmlns:c16="http://schemas.microsoft.com/office/drawing/2014/chart" uri="{C3380CC4-5D6E-409C-BE32-E72D297353CC}">
                  <c16:uniqueId val="{00000008-B250-4B23-A39D-265267CA2D7C}"/>
                </c:ext>
              </c:extLst>
            </c:dLbl>
            <c:dLbl>
              <c:idx val="6"/>
              <c:delete val="1"/>
              <c:extLst>
                <c:ext xmlns:c15="http://schemas.microsoft.com/office/drawing/2012/chart" uri="{CE6537A1-D6FC-4f65-9D91-7224C49458BB}"/>
                <c:ext xmlns:c16="http://schemas.microsoft.com/office/drawing/2014/chart" uri="{C3380CC4-5D6E-409C-BE32-E72D297353CC}">
                  <c16:uniqueId val="{00000009-B250-4B23-A39D-265267CA2D7C}"/>
                </c:ext>
              </c:extLst>
            </c:dLbl>
            <c:dLbl>
              <c:idx val="7"/>
              <c:delete val="1"/>
              <c:extLst>
                <c:ext xmlns:c15="http://schemas.microsoft.com/office/drawing/2012/chart" uri="{CE6537A1-D6FC-4f65-9D91-7224C49458BB}"/>
                <c:ext xmlns:c16="http://schemas.microsoft.com/office/drawing/2014/chart" uri="{C3380CC4-5D6E-409C-BE32-E72D297353CC}">
                  <c16:uniqueId val="{0000000A-B250-4B23-A39D-265267CA2D7C}"/>
                </c:ext>
              </c:extLst>
            </c:dLbl>
            <c:dLbl>
              <c:idx val="8"/>
              <c:delete val="1"/>
              <c:extLst>
                <c:ext xmlns:c15="http://schemas.microsoft.com/office/drawing/2012/chart" uri="{CE6537A1-D6FC-4f65-9D91-7224C49458BB}"/>
                <c:ext xmlns:c16="http://schemas.microsoft.com/office/drawing/2014/chart" uri="{C3380CC4-5D6E-409C-BE32-E72D297353CC}">
                  <c16:uniqueId val="{0000000B-B250-4B23-A39D-265267CA2D7C}"/>
                </c:ext>
              </c:extLst>
            </c:dLbl>
            <c:dLbl>
              <c:idx val="9"/>
              <c:delete val="1"/>
              <c:extLst>
                <c:ext xmlns:c15="http://schemas.microsoft.com/office/drawing/2012/chart" uri="{CE6537A1-D6FC-4f65-9D91-7224C49458BB}"/>
                <c:ext xmlns:c16="http://schemas.microsoft.com/office/drawing/2014/chart" uri="{C3380CC4-5D6E-409C-BE32-E72D297353CC}">
                  <c16:uniqueId val="{0000000C-B250-4B23-A39D-265267CA2D7C}"/>
                </c:ext>
              </c:extLst>
            </c:dLbl>
            <c:dLbl>
              <c:idx val="10"/>
              <c:delete val="1"/>
              <c:extLst>
                <c:ext xmlns:c15="http://schemas.microsoft.com/office/drawing/2012/chart" uri="{CE6537A1-D6FC-4f65-9D91-7224C49458BB}"/>
                <c:ext xmlns:c16="http://schemas.microsoft.com/office/drawing/2014/chart" uri="{C3380CC4-5D6E-409C-BE32-E72D297353CC}">
                  <c16:uniqueId val="{0000000D-B250-4B23-A39D-265267CA2D7C}"/>
                </c:ext>
              </c:extLst>
            </c:dLbl>
            <c:dLbl>
              <c:idx val="11"/>
              <c:delete val="1"/>
              <c:extLst>
                <c:ext xmlns:c15="http://schemas.microsoft.com/office/drawing/2012/chart" uri="{CE6537A1-D6FC-4f65-9D91-7224C49458BB}"/>
                <c:ext xmlns:c16="http://schemas.microsoft.com/office/drawing/2014/chart" uri="{C3380CC4-5D6E-409C-BE32-E72D297353CC}">
                  <c16:uniqueId val="{0000000E-B250-4B23-A39D-265267CA2D7C}"/>
                </c:ext>
              </c:extLst>
            </c:dLbl>
            <c:dLbl>
              <c:idx val="12"/>
              <c:delete val="1"/>
              <c:extLst>
                <c:ext xmlns:c15="http://schemas.microsoft.com/office/drawing/2012/chart" uri="{CE6537A1-D6FC-4f65-9D91-7224C49458BB}"/>
                <c:ext xmlns:c16="http://schemas.microsoft.com/office/drawing/2014/chart" uri="{C3380CC4-5D6E-409C-BE32-E72D297353CC}">
                  <c16:uniqueId val="{0000000F-B250-4B23-A39D-265267CA2D7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250-4B23-A39D-265267CA2D7C}"/>
                </c:ext>
              </c:extLst>
            </c:dLbl>
            <c:dLbl>
              <c:idx val="14"/>
              <c:delete val="1"/>
              <c:extLst>
                <c:ext xmlns:c15="http://schemas.microsoft.com/office/drawing/2012/chart" uri="{CE6537A1-D6FC-4f65-9D91-7224C49458BB}"/>
                <c:ext xmlns:c16="http://schemas.microsoft.com/office/drawing/2014/chart" uri="{C3380CC4-5D6E-409C-BE32-E72D297353CC}">
                  <c16:uniqueId val="{00000011-B250-4B23-A39D-265267CA2D7C}"/>
                </c:ext>
              </c:extLst>
            </c:dLbl>
            <c:dLbl>
              <c:idx val="15"/>
              <c:delete val="1"/>
              <c:extLst>
                <c:ext xmlns:c15="http://schemas.microsoft.com/office/drawing/2012/chart" uri="{CE6537A1-D6FC-4f65-9D91-7224C49458BB}"/>
                <c:ext xmlns:c16="http://schemas.microsoft.com/office/drawing/2014/chart" uri="{C3380CC4-5D6E-409C-BE32-E72D297353CC}">
                  <c16:uniqueId val="{00000012-B250-4B23-A39D-265267CA2D7C}"/>
                </c:ext>
              </c:extLst>
            </c:dLbl>
            <c:dLbl>
              <c:idx val="16"/>
              <c:delete val="1"/>
              <c:extLst>
                <c:ext xmlns:c15="http://schemas.microsoft.com/office/drawing/2012/chart" uri="{CE6537A1-D6FC-4f65-9D91-7224C49458BB}"/>
                <c:ext xmlns:c16="http://schemas.microsoft.com/office/drawing/2014/chart" uri="{C3380CC4-5D6E-409C-BE32-E72D297353CC}">
                  <c16:uniqueId val="{00000013-B250-4B23-A39D-265267CA2D7C}"/>
                </c:ext>
              </c:extLst>
            </c:dLbl>
            <c:dLbl>
              <c:idx val="17"/>
              <c:delete val="1"/>
              <c:extLst>
                <c:ext xmlns:c15="http://schemas.microsoft.com/office/drawing/2012/chart" uri="{CE6537A1-D6FC-4f65-9D91-7224C49458BB}"/>
                <c:ext xmlns:c16="http://schemas.microsoft.com/office/drawing/2014/chart" uri="{C3380CC4-5D6E-409C-BE32-E72D297353CC}">
                  <c16:uniqueId val="{00000014-B250-4B23-A39D-265267CA2D7C}"/>
                </c:ext>
              </c:extLst>
            </c:dLbl>
            <c:dLbl>
              <c:idx val="18"/>
              <c:delete val="1"/>
              <c:extLst>
                <c:ext xmlns:c15="http://schemas.microsoft.com/office/drawing/2012/chart" uri="{CE6537A1-D6FC-4f65-9D91-7224C49458BB}"/>
                <c:ext xmlns:c16="http://schemas.microsoft.com/office/drawing/2014/chart" uri="{C3380CC4-5D6E-409C-BE32-E72D297353CC}">
                  <c16:uniqueId val="{00000015-B250-4B23-A39D-265267CA2D7C}"/>
                </c:ext>
              </c:extLst>
            </c:dLbl>
            <c:dLbl>
              <c:idx val="19"/>
              <c:delete val="1"/>
              <c:extLst>
                <c:ext xmlns:c15="http://schemas.microsoft.com/office/drawing/2012/chart" uri="{CE6537A1-D6FC-4f65-9D91-7224C49458BB}"/>
                <c:ext xmlns:c16="http://schemas.microsoft.com/office/drawing/2014/chart" uri="{C3380CC4-5D6E-409C-BE32-E72D297353CC}">
                  <c16:uniqueId val="{00000016-B250-4B23-A39D-265267CA2D7C}"/>
                </c:ext>
              </c:extLst>
            </c:dLbl>
            <c:dLbl>
              <c:idx val="20"/>
              <c:delete val="1"/>
              <c:extLst>
                <c:ext xmlns:c15="http://schemas.microsoft.com/office/drawing/2012/chart" uri="{CE6537A1-D6FC-4f65-9D91-7224C49458BB}"/>
                <c:ext xmlns:c16="http://schemas.microsoft.com/office/drawing/2014/chart" uri="{C3380CC4-5D6E-409C-BE32-E72D297353CC}">
                  <c16:uniqueId val="{00000017-B250-4B23-A39D-265267CA2D7C}"/>
                </c:ext>
              </c:extLst>
            </c:dLbl>
            <c:dLbl>
              <c:idx val="21"/>
              <c:delete val="1"/>
              <c:extLst>
                <c:ext xmlns:c15="http://schemas.microsoft.com/office/drawing/2012/chart" uri="{CE6537A1-D6FC-4f65-9D91-7224C49458BB}"/>
                <c:ext xmlns:c16="http://schemas.microsoft.com/office/drawing/2014/chart" uri="{C3380CC4-5D6E-409C-BE32-E72D297353CC}">
                  <c16:uniqueId val="{00000018-B250-4B23-A39D-265267CA2D7C}"/>
                </c:ext>
              </c:extLst>
            </c:dLbl>
            <c:dLbl>
              <c:idx val="22"/>
              <c:delete val="1"/>
              <c:extLst>
                <c:ext xmlns:c15="http://schemas.microsoft.com/office/drawing/2012/chart" uri="{CE6537A1-D6FC-4f65-9D91-7224C49458BB}"/>
                <c:ext xmlns:c16="http://schemas.microsoft.com/office/drawing/2014/chart" uri="{C3380CC4-5D6E-409C-BE32-E72D297353CC}">
                  <c16:uniqueId val="{00000019-B250-4B23-A39D-265267CA2D7C}"/>
                </c:ext>
              </c:extLst>
            </c:dLbl>
            <c:dLbl>
              <c:idx val="23"/>
              <c:delete val="1"/>
              <c:extLst>
                <c:ext xmlns:c15="http://schemas.microsoft.com/office/drawing/2012/chart" uri="{CE6537A1-D6FC-4f65-9D91-7224C49458BB}"/>
                <c:ext xmlns:c16="http://schemas.microsoft.com/office/drawing/2014/chart" uri="{C3380CC4-5D6E-409C-BE32-E72D297353CC}">
                  <c16:uniqueId val="{0000001A-B250-4B23-A39D-265267CA2D7C}"/>
                </c:ext>
              </c:extLst>
            </c:dLbl>
            <c:dLbl>
              <c:idx val="24"/>
              <c:delete val="1"/>
              <c:extLst>
                <c:ext xmlns:c15="http://schemas.microsoft.com/office/drawing/2012/chart" uri="{CE6537A1-D6FC-4f65-9D91-7224C49458BB}"/>
                <c:ext xmlns:c16="http://schemas.microsoft.com/office/drawing/2014/chart" uri="{C3380CC4-5D6E-409C-BE32-E72D297353CC}">
                  <c16:uniqueId val="{0000001B-B250-4B23-A39D-265267CA2D7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250-4B23-A39D-265267CA2D7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Bad Hersfeld – Fulda (411)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144736</v>
      </c>
      <c r="F11" s="238">
        <v>145962</v>
      </c>
      <c r="G11" s="238">
        <v>146667</v>
      </c>
      <c r="H11" s="238">
        <v>143388</v>
      </c>
      <c r="I11" s="265">
        <v>143277</v>
      </c>
      <c r="J11" s="263">
        <v>1459</v>
      </c>
      <c r="K11" s="266">
        <v>1.0183071951534439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17.125663276586337</v>
      </c>
      <c r="E13" s="115">
        <v>24787</v>
      </c>
      <c r="F13" s="114">
        <v>25426</v>
      </c>
      <c r="G13" s="114">
        <v>25233</v>
      </c>
      <c r="H13" s="114">
        <v>24727</v>
      </c>
      <c r="I13" s="140">
        <v>24266</v>
      </c>
      <c r="J13" s="115">
        <v>521</v>
      </c>
      <c r="K13" s="116">
        <v>2.1470370065111677</v>
      </c>
    </row>
    <row r="14" spans="1:255" ht="14.1" customHeight="1" x14ac:dyDescent="0.2">
      <c r="A14" s="306" t="s">
        <v>230</v>
      </c>
      <c r="B14" s="307"/>
      <c r="C14" s="308"/>
      <c r="D14" s="113">
        <v>62.405344903824897</v>
      </c>
      <c r="E14" s="115">
        <v>90323</v>
      </c>
      <c r="F14" s="114">
        <v>90786</v>
      </c>
      <c r="G14" s="114">
        <v>91625</v>
      </c>
      <c r="H14" s="114">
        <v>89318</v>
      </c>
      <c r="I14" s="140">
        <v>89719</v>
      </c>
      <c r="J14" s="115">
        <v>604</v>
      </c>
      <c r="K14" s="116">
        <v>0.67321303179928438</v>
      </c>
    </row>
    <row r="15" spans="1:255" ht="14.1" customHeight="1" x14ac:dyDescent="0.2">
      <c r="A15" s="306" t="s">
        <v>231</v>
      </c>
      <c r="B15" s="307"/>
      <c r="C15" s="308"/>
      <c r="D15" s="113">
        <v>11.122319257130224</v>
      </c>
      <c r="E15" s="115">
        <v>16098</v>
      </c>
      <c r="F15" s="114">
        <v>16095</v>
      </c>
      <c r="G15" s="114">
        <v>16180</v>
      </c>
      <c r="H15" s="114">
        <v>15920</v>
      </c>
      <c r="I15" s="140">
        <v>15864</v>
      </c>
      <c r="J15" s="115">
        <v>234</v>
      </c>
      <c r="K15" s="116">
        <v>1.4750378214826021</v>
      </c>
    </row>
    <row r="16" spans="1:255" ht="14.1" customHeight="1" x14ac:dyDescent="0.2">
      <c r="A16" s="306" t="s">
        <v>232</v>
      </c>
      <c r="B16" s="307"/>
      <c r="C16" s="308"/>
      <c r="D16" s="113">
        <v>8.641941189476011</v>
      </c>
      <c r="E16" s="115">
        <v>12508</v>
      </c>
      <c r="F16" s="114">
        <v>12624</v>
      </c>
      <c r="G16" s="114">
        <v>12589</v>
      </c>
      <c r="H16" s="114">
        <v>12433</v>
      </c>
      <c r="I16" s="140">
        <v>12431</v>
      </c>
      <c r="J16" s="115">
        <v>77</v>
      </c>
      <c r="K16" s="116">
        <v>0.61941919395060741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0.53269400840150338</v>
      </c>
      <c r="E18" s="115">
        <v>771</v>
      </c>
      <c r="F18" s="114">
        <v>735</v>
      </c>
      <c r="G18" s="114">
        <v>773</v>
      </c>
      <c r="H18" s="114">
        <v>749</v>
      </c>
      <c r="I18" s="140">
        <v>726</v>
      </c>
      <c r="J18" s="115">
        <v>45</v>
      </c>
      <c r="K18" s="116">
        <v>6.1983471074380168</v>
      </c>
    </row>
    <row r="19" spans="1:255" ht="14.1" customHeight="1" x14ac:dyDescent="0.2">
      <c r="A19" s="306" t="s">
        <v>235</v>
      </c>
      <c r="B19" s="307" t="s">
        <v>236</v>
      </c>
      <c r="C19" s="308"/>
      <c r="D19" s="113">
        <v>0.26254698209153216</v>
      </c>
      <c r="E19" s="115">
        <v>380</v>
      </c>
      <c r="F19" s="114">
        <v>358</v>
      </c>
      <c r="G19" s="114">
        <v>391</v>
      </c>
      <c r="H19" s="114">
        <v>375</v>
      </c>
      <c r="I19" s="140">
        <v>358</v>
      </c>
      <c r="J19" s="115">
        <v>22</v>
      </c>
      <c r="K19" s="116">
        <v>6.1452513966480451</v>
      </c>
    </row>
    <row r="20" spans="1:255" ht="14.1" customHeight="1" x14ac:dyDescent="0.2">
      <c r="A20" s="306">
        <v>12</v>
      </c>
      <c r="B20" s="307" t="s">
        <v>237</v>
      </c>
      <c r="C20" s="308"/>
      <c r="D20" s="113">
        <v>0.60178531947822245</v>
      </c>
      <c r="E20" s="115">
        <v>871</v>
      </c>
      <c r="F20" s="114">
        <v>861</v>
      </c>
      <c r="G20" s="114">
        <v>894</v>
      </c>
      <c r="H20" s="114">
        <v>894</v>
      </c>
      <c r="I20" s="140">
        <v>878</v>
      </c>
      <c r="J20" s="115">
        <v>-7</v>
      </c>
      <c r="K20" s="116">
        <v>-0.79726651480637811</v>
      </c>
    </row>
    <row r="21" spans="1:255" ht="14.1" customHeight="1" x14ac:dyDescent="0.2">
      <c r="A21" s="306">
        <v>21</v>
      </c>
      <c r="B21" s="307" t="s">
        <v>238</v>
      </c>
      <c r="C21" s="308"/>
      <c r="D21" s="113">
        <v>1.142079372098165</v>
      </c>
      <c r="E21" s="115">
        <v>1653</v>
      </c>
      <c r="F21" s="114">
        <v>1605</v>
      </c>
      <c r="G21" s="114">
        <v>1620</v>
      </c>
      <c r="H21" s="114">
        <v>1581</v>
      </c>
      <c r="I21" s="140">
        <v>1591</v>
      </c>
      <c r="J21" s="115">
        <v>62</v>
      </c>
      <c r="K21" s="116">
        <v>3.8969201759899432</v>
      </c>
    </row>
    <row r="22" spans="1:255" ht="14.1" customHeight="1" x14ac:dyDescent="0.2">
      <c r="A22" s="306">
        <v>22</v>
      </c>
      <c r="B22" s="307" t="s">
        <v>239</v>
      </c>
      <c r="C22" s="308"/>
      <c r="D22" s="113">
        <v>2.4140504090205614</v>
      </c>
      <c r="E22" s="115">
        <v>3494</v>
      </c>
      <c r="F22" s="114">
        <v>3509</v>
      </c>
      <c r="G22" s="114">
        <v>3617</v>
      </c>
      <c r="H22" s="114">
        <v>3628</v>
      </c>
      <c r="I22" s="140">
        <v>3643</v>
      </c>
      <c r="J22" s="115">
        <v>-149</v>
      </c>
      <c r="K22" s="116">
        <v>-4.0900356848751027</v>
      </c>
    </row>
    <row r="23" spans="1:255" ht="14.1" customHeight="1" x14ac:dyDescent="0.2">
      <c r="A23" s="306">
        <v>23</v>
      </c>
      <c r="B23" s="307" t="s">
        <v>240</v>
      </c>
      <c r="C23" s="308"/>
      <c r="D23" s="113">
        <v>0.7254587663055494</v>
      </c>
      <c r="E23" s="115">
        <v>1050</v>
      </c>
      <c r="F23" s="114">
        <v>1066</v>
      </c>
      <c r="G23" s="114">
        <v>1097</v>
      </c>
      <c r="H23" s="114">
        <v>1060</v>
      </c>
      <c r="I23" s="140">
        <v>1075</v>
      </c>
      <c r="J23" s="115">
        <v>-25</v>
      </c>
      <c r="K23" s="116">
        <v>-2.3255813953488373</v>
      </c>
    </row>
    <row r="24" spans="1:255" ht="14.1" customHeight="1" x14ac:dyDescent="0.2">
      <c r="A24" s="306">
        <v>24</v>
      </c>
      <c r="B24" s="307" t="s">
        <v>241</v>
      </c>
      <c r="C24" s="308"/>
      <c r="D24" s="113">
        <v>3.0807815609108999</v>
      </c>
      <c r="E24" s="115">
        <v>4459</v>
      </c>
      <c r="F24" s="114">
        <v>4520</v>
      </c>
      <c r="G24" s="114">
        <v>4668</v>
      </c>
      <c r="H24" s="114">
        <v>4639</v>
      </c>
      <c r="I24" s="140">
        <v>4669</v>
      </c>
      <c r="J24" s="115">
        <v>-210</v>
      </c>
      <c r="K24" s="116">
        <v>-4.497751124437781</v>
      </c>
    </row>
    <row r="25" spans="1:255" ht="14.1" customHeight="1" x14ac:dyDescent="0.2">
      <c r="A25" s="306">
        <v>25</v>
      </c>
      <c r="B25" s="307" t="s">
        <v>242</v>
      </c>
      <c r="C25" s="308"/>
      <c r="D25" s="113">
        <v>6.6300022109219547</v>
      </c>
      <c r="E25" s="115">
        <v>9596</v>
      </c>
      <c r="F25" s="114">
        <v>9706</v>
      </c>
      <c r="G25" s="114">
        <v>9841</v>
      </c>
      <c r="H25" s="114">
        <v>9662</v>
      </c>
      <c r="I25" s="140">
        <v>9703</v>
      </c>
      <c r="J25" s="115">
        <v>-107</v>
      </c>
      <c r="K25" s="116">
        <v>-1.1027517262702258</v>
      </c>
    </row>
    <row r="26" spans="1:255" ht="14.1" customHeight="1" x14ac:dyDescent="0.2">
      <c r="A26" s="306">
        <v>26</v>
      </c>
      <c r="B26" s="307" t="s">
        <v>243</v>
      </c>
      <c r="C26" s="308"/>
      <c r="D26" s="113">
        <v>3.3944561131992042</v>
      </c>
      <c r="E26" s="115">
        <v>4913</v>
      </c>
      <c r="F26" s="114">
        <v>4982</v>
      </c>
      <c r="G26" s="114">
        <v>5023</v>
      </c>
      <c r="H26" s="114">
        <v>4839</v>
      </c>
      <c r="I26" s="140">
        <v>4922</v>
      </c>
      <c r="J26" s="115">
        <v>-9</v>
      </c>
      <c r="K26" s="116">
        <v>-0.18285249898415279</v>
      </c>
    </row>
    <row r="27" spans="1:255" ht="14.1" customHeight="1" x14ac:dyDescent="0.2">
      <c r="A27" s="306">
        <v>27</v>
      </c>
      <c r="B27" s="307" t="s">
        <v>244</v>
      </c>
      <c r="C27" s="308"/>
      <c r="D27" s="113">
        <v>3.0745633429139954</v>
      </c>
      <c r="E27" s="115">
        <v>4450</v>
      </c>
      <c r="F27" s="114">
        <v>4483</v>
      </c>
      <c r="G27" s="114">
        <v>4518</v>
      </c>
      <c r="H27" s="114">
        <v>4416</v>
      </c>
      <c r="I27" s="140">
        <v>4425</v>
      </c>
      <c r="J27" s="115">
        <v>25</v>
      </c>
      <c r="K27" s="116">
        <v>0.56497175141242939</v>
      </c>
    </row>
    <row r="28" spans="1:255" ht="14.1" customHeight="1" x14ac:dyDescent="0.2">
      <c r="A28" s="306">
        <v>28</v>
      </c>
      <c r="B28" s="307" t="s">
        <v>245</v>
      </c>
      <c r="C28" s="308"/>
      <c r="D28" s="113">
        <v>0.54236679195224413</v>
      </c>
      <c r="E28" s="115">
        <v>785</v>
      </c>
      <c r="F28" s="114">
        <v>811</v>
      </c>
      <c r="G28" s="114">
        <v>828</v>
      </c>
      <c r="H28" s="114">
        <v>819</v>
      </c>
      <c r="I28" s="140">
        <v>816</v>
      </c>
      <c r="J28" s="115">
        <v>-31</v>
      </c>
      <c r="K28" s="116">
        <v>-3.7990196078431371</v>
      </c>
    </row>
    <row r="29" spans="1:255" ht="14.1" customHeight="1" x14ac:dyDescent="0.2">
      <c r="A29" s="306">
        <v>29</v>
      </c>
      <c r="B29" s="307" t="s">
        <v>246</v>
      </c>
      <c r="C29" s="308"/>
      <c r="D29" s="113">
        <v>2.6081969931461417</v>
      </c>
      <c r="E29" s="115">
        <v>3775</v>
      </c>
      <c r="F29" s="114">
        <v>3824</v>
      </c>
      <c r="G29" s="114">
        <v>3834</v>
      </c>
      <c r="H29" s="114">
        <v>3740</v>
      </c>
      <c r="I29" s="140">
        <v>3740</v>
      </c>
      <c r="J29" s="115">
        <v>35</v>
      </c>
      <c r="K29" s="116">
        <v>0.93582887700534756</v>
      </c>
    </row>
    <row r="30" spans="1:255" ht="14.1" customHeight="1" x14ac:dyDescent="0.2">
      <c r="A30" s="306" t="s">
        <v>247</v>
      </c>
      <c r="B30" s="307" t="s">
        <v>248</v>
      </c>
      <c r="C30" s="308"/>
      <c r="D30" s="113">
        <v>0.92098717665266416</v>
      </c>
      <c r="E30" s="115">
        <v>1333</v>
      </c>
      <c r="F30" s="114">
        <v>1332</v>
      </c>
      <c r="G30" s="114">
        <v>1367</v>
      </c>
      <c r="H30" s="114">
        <v>1333</v>
      </c>
      <c r="I30" s="140">
        <v>1328</v>
      </c>
      <c r="J30" s="115">
        <v>5</v>
      </c>
      <c r="K30" s="116">
        <v>0.37650602409638556</v>
      </c>
    </row>
    <row r="31" spans="1:255" ht="14.1" customHeight="1" x14ac:dyDescent="0.2">
      <c r="A31" s="306" t="s">
        <v>249</v>
      </c>
      <c r="B31" s="307" t="s">
        <v>250</v>
      </c>
      <c r="C31" s="308"/>
      <c r="D31" s="113">
        <v>1.6581914658412558</v>
      </c>
      <c r="E31" s="115">
        <v>2400</v>
      </c>
      <c r="F31" s="114">
        <v>2450</v>
      </c>
      <c r="G31" s="114">
        <v>2424</v>
      </c>
      <c r="H31" s="114">
        <v>2364</v>
      </c>
      <c r="I31" s="140">
        <v>2372</v>
      </c>
      <c r="J31" s="115">
        <v>28</v>
      </c>
      <c r="K31" s="116">
        <v>1.1804384485666104</v>
      </c>
    </row>
    <row r="32" spans="1:255" ht="14.1" customHeight="1" x14ac:dyDescent="0.2">
      <c r="A32" s="306">
        <v>31</v>
      </c>
      <c r="B32" s="307" t="s">
        <v>251</v>
      </c>
      <c r="C32" s="308"/>
      <c r="D32" s="113">
        <v>0.93480543886800793</v>
      </c>
      <c r="E32" s="115">
        <v>1353</v>
      </c>
      <c r="F32" s="114">
        <v>1357</v>
      </c>
      <c r="G32" s="114">
        <v>1348</v>
      </c>
      <c r="H32" s="114">
        <v>1319</v>
      </c>
      <c r="I32" s="140">
        <v>1339</v>
      </c>
      <c r="J32" s="115">
        <v>14</v>
      </c>
      <c r="K32" s="116">
        <v>1.0455563853622105</v>
      </c>
    </row>
    <row r="33" spans="1:11" ht="14.1" customHeight="1" x14ac:dyDescent="0.2">
      <c r="A33" s="306">
        <v>32</v>
      </c>
      <c r="B33" s="307" t="s">
        <v>252</v>
      </c>
      <c r="C33" s="308"/>
      <c r="D33" s="113">
        <v>2.2820860048640284</v>
      </c>
      <c r="E33" s="115">
        <v>3303</v>
      </c>
      <c r="F33" s="114">
        <v>3274</v>
      </c>
      <c r="G33" s="114">
        <v>3404</v>
      </c>
      <c r="H33" s="114">
        <v>3371</v>
      </c>
      <c r="I33" s="140">
        <v>3303</v>
      </c>
      <c r="J33" s="115">
        <v>0</v>
      </c>
      <c r="K33" s="116">
        <v>0</v>
      </c>
    </row>
    <row r="34" spans="1:11" ht="14.1" customHeight="1" x14ac:dyDescent="0.2">
      <c r="A34" s="306">
        <v>33</v>
      </c>
      <c r="B34" s="307" t="s">
        <v>253</v>
      </c>
      <c r="C34" s="308"/>
      <c r="D34" s="113">
        <v>1.5041178421401724</v>
      </c>
      <c r="E34" s="115">
        <v>2177</v>
      </c>
      <c r="F34" s="114">
        <v>2160</v>
      </c>
      <c r="G34" s="114">
        <v>2312</v>
      </c>
      <c r="H34" s="114">
        <v>2227</v>
      </c>
      <c r="I34" s="140">
        <v>2187</v>
      </c>
      <c r="J34" s="115">
        <v>-10</v>
      </c>
      <c r="K34" s="116">
        <v>-0.45724737082761774</v>
      </c>
    </row>
    <row r="35" spans="1:11" ht="14.1" customHeight="1" x14ac:dyDescent="0.2">
      <c r="A35" s="306">
        <v>34</v>
      </c>
      <c r="B35" s="307" t="s">
        <v>254</v>
      </c>
      <c r="C35" s="308"/>
      <c r="D35" s="113">
        <v>1.9663387132434225</v>
      </c>
      <c r="E35" s="115">
        <v>2846</v>
      </c>
      <c r="F35" s="114">
        <v>2851</v>
      </c>
      <c r="G35" s="114">
        <v>2885</v>
      </c>
      <c r="H35" s="114">
        <v>2933</v>
      </c>
      <c r="I35" s="140">
        <v>2921</v>
      </c>
      <c r="J35" s="115">
        <v>-75</v>
      </c>
      <c r="K35" s="116">
        <v>-2.5676138308798357</v>
      </c>
    </row>
    <row r="36" spans="1:11" ht="14.1" customHeight="1" x14ac:dyDescent="0.2">
      <c r="A36" s="306">
        <v>41</v>
      </c>
      <c r="B36" s="307" t="s">
        <v>255</v>
      </c>
      <c r="C36" s="308"/>
      <c r="D36" s="113">
        <v>0.63218549635197874</v>
      </c>
      <c r="E36" s="115">
        <v>915</v>
      </c>
      <c r="F36" s="114">
        <v>924</v>
      </c>
      <c r="G36" s="114">
        <v>946</v>
      </c>
      <c r="H36" s="114">
        <v>933</v>
      </c>
      <c r="I36" s="140">
        <v>944</v>
      </c>
      <c r="J36" s="115">
        <v>-29</v>
      </c>
      <c r="K36" s="116">
        <v>-3.0720338983050848</v>
      </c>
    </row>
    <row r="37" spans="1:11" ht="14.1" customHeight="1" x14ac:dyDescent="0.2">
      <c r="A37" s="306">
        <v>42</v>
      </c>
      <c r="B37" s="307" t="s">
        <v>256</v>
      </c>
      <c r="C37" s="308"/>
      <c r="D37" s="113">
        <v>0.10363696661507849</v>
      </c>
      <c r="E37" s="115">
        <v>150</v>
      </c>
      <c r="F37" s="114">
        <v>149</v>
      </c>
      <c r="G37" s="114">
        <v>146</v>
      </c>
      <c r="H37" s="114">
        <v>142</v>
      </c>
      <c r="I37" s="140">
        <v>141</v>
      </c>
      <c r="J37" s="115">
        <v>9</v>
      </c>
      <c r="K37" s="116">
        <v>6.3829787234042552</v>
      </c>
    </row>
    <row r="38" spans="1:11" ht="14.1" customHeight="1" x14ac:dyDescent="0.2">
      <c r="A38" s="306">
        <v>43</v>
      </c>
      <c r="B38" s="307" t="s">
        <v>257</v>
      </c>
      <c r="C38" s="308"/>
      <c r="D38" s="113">
        <v>1.491681406146363</v>
      </c>
      <c r="E38" s="115">
        <v>2159</v>
      </c>
      <c r="F38" s="114">
        <v>2167</v>
      </c>
      <c r="G38" s="114">
        <v>2166</v>
      </c>
      <c r="H38" s="114">
        <v>2072</v>
      </c>
      <c r="I38" s="140">
        <v>2087</v>
      </c>
      <c r="J38" s="115">
        <v>72</v>
      </c>
      <c r="K38" s="116">
        <v>3.4499281264973645</v>
      </c>
    </row>
    <row r="39" spans="1:11" ht="14.1" customHeight="1" x14ac:dyDescent="0.2">
      <c r="A39" s="306">
        <v>51</v>
      </c>
      <c r="B39" s="307" t="s">
        <v>258</v>
      </c>
      <c r="C39" s="308"/>
      <c r="D39" s="113">
        <v>10.040349325668803</v>
      </c>
      <c r="E39" s="115">
        <v>14532</v>
      </c>
      <c r="F39" s="114">
        <v>15184</v>
      </c>
      <c r="G39" s="114">
        <v>14690</v>
      </c>
      <c r="H39" s="114">
        <v>14090</v>
      </c>
      <c r="I39" s="140">
        <v>13965</v>
      </c>
      <c r="J39" s="115">
        <v>567</v>
      </c>
      <c r="K39" s="116">
        <v>4.0601503759398501</v>
      </c>
    </row>
    <row r="40" spans="1:11" ht="14.1" customHeight="1" x14ac:dyDescent="0.2">
      <c r="A40" s="306" t="s">
        <v>259</v>
      </c>
      <c r="B40" s="307" t="s">
        <v>260</v>
      </c>
      <c r="C40" s="308"/>
      <c r="D40" s="113">
        <v>8.6136137519345564</v>
      </c>
      <c r="E40" s="115">
        <v>12467</v>
      </c>
      <c r="F40" s="114">
        <v>13106</v>
      </c>
      <c r="G40" s="114">
        <v>12589</v>
      </c>
      <c r="H40" s="114">
        <v>12187</v>
      </c>
      <c r="I40" s="140">
        <v>12059</v>
      </c>
      <c r="J40" s="115">
        <v>408</v>
      </c>
      <c r="K40" s="116">
        <v>3.383365121486027</v>
      </c>
    </row>
    <row r="41" spans="1:11" ht="14.1" customHeight="1" x14ac:dyDescent="0.2">
      <c r="A41" s="306"/>
      <c r="B41" s="307" t="s">
        <v>261</v>
      </c>
      <c r="C41" s="308"/>
      <c r="D41" s="113">
        <v>7.2338602697324781</v>
      </c>
      <c r="E41" s="115">
        <v>10470</v>
      </c>
      <c r="F41" s="114">
        <v>11118</v>
      </c>
      <c r="G41" s="114">
        <v>10669</v>
      </c>
      <c r="H41" s="114">
        <v>10299</v>
      </c>
      <c r="I41" s="140">
        <v>10139</v>
      </c>
      <c r="J41" s="115">
        <v>331</v>
      </c>
      <c r="K41" s="116">
        <v>3.2646217575697802</v>
      </c>
    </row>
    <row r="42" spans="1:11" ht="14.1" customHeight="1" x14ac:dyDescent="0.2">
      <c r="A42" s="306">
        <v>52</v>
      </c>
      <c r="B42" s="307" t="s">
        <v>262</v>
      </c>
      <c r="C42" s="308"/>
      <c r="D42" s="113">
        <v>5.0865023214680525</v>
      </c>
      <c r="E42" s="115">
        <v>7362</v>
      </c>
      <c r="F42" s="114">
        <v>7440</v>
      </c>
      <c r="G42" s="114">
        <v>7508</v>
      </c>
      <c r="H42" s="114">
        <v>7448</v>
      </c>
      <c r="I42" s="140">
        <v>7388</v>
      </c>
      <c r="J42" s="115">
        <v>-26</v>
      </c>
      <c r="K42" s="116">
        <v>-0.35192203573362207</v>
      </c>
    </row>
    <row r="43" spans="1:11" ht="14.1" customHeight="1" x14ac:dyDescent="0.2">
      <c r="A43" s="306" t="s">
        <v>263</v>
      </c>
      <c r="B43" s="307" t="s">
        <v>264</v>
      </c>
      <c r="C43" s="308"/>
      <c r="D43" s="113">
        <v>4.0902056157417643</v>
      </c>
      <c r="E43" s="115">
        <v>5920</v>
      </c>
      <c r="F43" s="114">
        <v>5986</v>
      </c>
      <c r="G43" s="114">
        <v>6038</v>
      </c>
      <c r="H43" s="114">
        <v>5992</v>
      </c>
      <c r="I43" s="140">
        <v>5989</v>
      </c>
      <c r="J43" s="115">
        <v>-69</v>
      </c>
      <c r="K43" s="116">
        <v>-1.1521122057104691</v>
      </c>
    </row>
    <row r="44" spans="1:11" ht="14.1" customHeight="1" x14ac:dyDescent="0.2">
      <c r="A44" s="306">
        <v>53</v>
      </c>
      <c r="B44" s="307" t="s">
        <v>265</v>
      </c>
      <c r="C44" s="308"/>
      <c r="D44" s="113">
        <v>0.73927702852089316</v>
      </c>
      <c r="E44" s="115">
        <v>1070</v>
      </c>
      <c r="F44" s="114">
        <v>1024</v>
      </c>
      <c r="G44" s="114">
        <v>1030</v>
      </c>
      <c r="H44" s="114">
        <v>1030</v>
      </c>
      <c r="I44" s="140">
        <v>1029</v>
      </c>
      <c r="J44" s="115">
        <v>41</v>
      </c>
      <c r="K44" s="116">
        <v>3.9844509232264333</v>
      </c>
    </row>
    <row r="45" spans="1:11" ht="14.1" customHeight="1" x14ac:dyDescent="0.2">
      <c r="A45" s="306" t="s">
        <v>266</v>
      </c>
      <c r="B45" s="307" t="s">
        <v>267</v>
      </c>
      <c r="C45" s="308"/>
      <c r="D45" s="113">
        <v>0.64945832412115856</v>
      </c>
      <c r="E45" s="115">
        <v>940</v>
      </c>
      <c r="F45" s="114">
        <v>896</v>
      </c>
      <c r="G45" s="114">
        <v>901</v>
      </c>
      <c r="H45" s="114">
        <v>905</v>
      </c>
      <c r="I45" s="140">
        <v>901</v>
      </c>
      <c r="J45" s="115">
        <v>39</v>
      </c>
      <c r="K45" s="116">
        <v>4.328523862375139</v>
      </c>
    </row>
    <row r="46" spans="1:11" ht="14.1" customHeight="1" x14ac:dyDescent="0.2">
      <c r="A46" s="306">
        <v>54</v>
      </c>
      <c r="B46" s="307" t="s">
        <v>268</v>
      </c>
      <c r="C46" s="308"/>
      <c r="D46" s="113">
        <v>2.5916150784877292</v>
      </c>
      <c r="E46" s="115">
        <v>3751</v>
      </c>
      <c r="F46" s="114">
        <v>3727</v>
      </c>
      <c r="G46" s="114">
        <v>3791</v>
      </c>
      <c r="H46" s="114">
        <v>3727</v>
      </c>
      <c r="I46" s="140">
        <v>3655</v>
      </c>
      <c r="J46" s="115">
        <v>96</v>
      </c>
      <c r="K46" s="116">
        <v>2.6265389876880985</v>
      </c>
    </row>
    <row r="47" spans="1:11" ht="14.1" customHeight="1" x14ac:dyDescent="0.2">
      <c r="A47" s="306">
        <v>61</v>
      </c>
      <c r="B47" s="307" t="s">
        <v>269</v>
      </c>
      <c r="C47" s="308"/>
      <c r="D47" s="113">
        <v>2.6461972142383372</v>
      </c>
      <c r="E47" s="115">
        <v>3830</v>
      </c>
      <c r="F47" s="114">
        <v>3782</v>
      </c>
      <c r="G47" s="114">
        <v>3846</v>
      </c>
      <c r="H47" s="114">
        <v>3738</v>
      </c>
      <c r="I47" s="140">
        <v>3771</v>
      </c>
      <c r="J47" s="115">
        <v>59</v>
      </c>
      <c r="K47" s="116">
        <v>1.5645717316361707</v>
      </c>
    </row>
    <row r="48" spans="1:11" ht="14.1" customHeight="1" x14ac:dyDescent="0.2">
      <c r="A48" s="306">
        <v>62</v>
      </c>
      <c r="B48" s="307" t="s">
        <v>270</v>
      </c>
      <c r="C48" s="308"/>
      <c r="D48" s="113">
        <v>6.7115299579924832</v>
      </c>
      <c r="E48" s="115">
        <v>9714</v>
      </c>
      <c r="F48" s="114">
        <v>9792</v>
      </c>
      <c r="G48" s="114">
        <v>9815</v>
      </c>
      <c r="H48" s="114">
        <v>9577</v>
      </c>
      <c r="I48" s="140">
        <v>9621</v>
      </c>
      <c r="J48" s="115">
        <v>93</v>
      </c>
      <c r="K48" s="116">
        <v>0.96663548487683193</v>
      </c>
    </row>
    <row r="49" spans="1:11" ht="14.1" customHeight="1" x14ac:dyDescent="0.2">
      <c r="A49" s="306">
        <v>63</v>
      </c>
      <c r="B49" s="307" t="s">
        <v>271</v>
      </c>
      <c r="C49" s="308"/>
      <c r="D49" s="113">
        <v>2.1059031616183947</v>
      </c>
      <c r="E49" s="115">
        <v>3048</v>
      </c>
      <c r="F49" s="114">
        <v>3102</v>
      </c>
      <c r="G49" s="114">
        <v>3193</v>
      </c>
      <c r="H49" s="114">
        <v>3101</v>
      </c>
      <c r="I49" s="140">
        <v>3054</v>
      </c>
      <c r="J49" s="115">
        <v>-6</v>
      </c>
      <c r="K49" s="116">
        <v>-0.19646365422396855</v>
      </c>
    </row>
    <row r="50" spans="1:11" ht="14.1" customHeight="1" x14ac:dyDescent="0.2">
      <c r="A50" s="306" t="s">
        <v>272</v>
      </c>
      <c r="B50" s="307" t="s">
        <v>273</v>
      </c>
      <c r="C50" s="308"/>
      <c r="D50" s="113">
        <v>0.64254919301348667</v>
      </c>
      <c r="E50" s="115">
        <v>930</v>
      </c>
      <c r="F50" s="114">
        <v>963</v>
      </c>
      <c r="G50" s="114">
        <v>1003</v>
      </c>
      <c r="H50" s="114">
        <v>932</v>
      </c>
      <c r="I50" s="140">
        <v>956</v>
      </c>
      <c r="J50" s="115">
        <v>-26</v>
      </c>
      <c r="K50" s="116">
        <v>-2.7196652719665271</v>
      </c>
    </row>
    <row r="51" spans="1:11" ht="14.1" customHeight="1" x14ac:dyDescent="0.2">
      <c r="A51" s="306" t="s">
        <v>274</v>
      </c>
      <c r="B51" s="307" t="s">
        <v>275</v>
      </c>
      <c r="C51" s="308"/>
      <c r="D51" s="113">
        <v>1.2678255582577935</v>
      </c>
      <c r="E51" s="115">
        <v>1835</v>
      </c>
      <c r="F51" s="114">
        <v>1857</v>
      </c>
      <c r="G51" s="114">
        <v>1904</v>
      </c>
      <c r="H51" s="114">
        <v>1893</v>
      </c>
      <c r="I51" s="140">
        <v>1811</v>
      </c>
      <c r="J51" s="115">
        <v>24</v>
      </c>
      <c r="K51" s="116">
        <v>1.3252346769740475</v>
      </c>
    </row>
    <row r="52" spans="1:11" ht="14.1" customHeight="1" x14ac:dyDescent="0.2">
      <c r="A52" s="306">
        <v>71</v>
      </c>
      <c r="B52" s="307" t="s">
        <v>276</v>
      </c>
      <c r="C52" s="308"/>
      <c r="D52" s="113">
        <v>11.579703736458104</v>
      </c>
      <c r="E52" s="115">
        <v>16760</v>
      </c>
      <c r="F52" s="114">
        <v>16822</v>
      </c>
      <c r="G52" s="114">
        <v>16828</v>
      </c>
      <c r="H52" s="114">
        <v>16490</v>
      </c>
      <c r="I52" s="140">
        <v>16505</v>
      </c>
      <c r="J52" s="115">
        <v>255</v>
      </c>
      <c r="K52" s="116">
        <v>1.5449863677673432</v>
      </c>
    </row>
    <row r="53" spans="1:11" ht="14.1" customHeight="1" x14ac:dyDescent="0.2">
      <c r="A53" s="306" t="s">
        <v>277</v>
      </c>
      <c r="B53" s="307" t="s">
        <v>278</v>
      </c>
      <c r="C53" s="308"/>
      <c r="D53" s="113">
        <v>4.8771556489055934</v>
      </c>
      <c r="E53" s="115">
        <v>7059</v>
      </c>
      <c r="F53" s="114">
        <v>7071</v>
      </c>
      <c r="G53" s="114">
        <v>7111</v>
      </c>
      <c r="H53" s="114">
        <v>6946</v>
      </c>
      <c r="I53" s="140">
        <v>7011</v>
      </c>
      <c r="J53" s="115">
        <v>48</v>
      </c>
      <c r="K53" s="116">
        <v>0.68463842533162178</v>
      </c>
    </row>
    <row r="54" spans="1:11" ht="14.1" customHeight="1" x14ac:dyDescent="0.2">
      <c r="A54" s="306" t="s">
        <v>279</v>
      </c>
      <c r="B54" s="307" t="s">
        <v>280</v>
      </c>
      <c r="C54" s="308"/>
      <c r="D54" s="113">
        <v>5.6813785098386029</v>
      </c>
      <c r="E54" s="115">
        <v>8223</v>
      </c>
      <c r="F54" s="114">
        <v>8259</v>
      </c>
      <c r="G54" s="114">
        <v>8226</v>
      </c>
      <c r="H54" s="114">
        <v>8112</v>
      </c>
      <c r="I54" s="140">
        <v>8055</v>
      </c>
      <c r="J54" s="115">
        <v>168</v>
      </c>
      <c r="K54" s="116">
        <v>2.0856610800744879</v>
      </c>
    </row>
    <row r="55" spans="1:11" ht="14.1" customHeight="1" x14ac:dyDescent="0.2">
      <c r="A55" s="306">
        <v>72</v>
      </c>
      <c r="B55" s="307" t="s">
        <v>281</v>
      </c>
      <c r="C55" s="308"/>
      <c r="D55" s="113">
        <v>3.0904543444616404</v>
      </c>
      <c r="E55" s="115">
        <v>4473</v>
      </c>
      <c r="F55" s="114">
        <v>4528</v>
      </c>
      <c r="G55" s="114">
        <v>4559</v>
      </c>
      <c r="H55" s="114">
        <v>4428</v>
      </c>
      <c r="I55" s="140">
        <v>4464</v>
      </c>
      <c r="J55" s="115">
        <v>9</v>
      </c>
      <c r="K55" s="116">
        <v>0.20161290322580644</v>
      </c>
    </row>
    <row r="56" spans="1:11" ht="14.1" customHeight="1" x14ac:dyDescent="0.2">
      <c r="A56" s="306" t="s">
        <v>282</v>
      </c>
      <c r="B56" s="307" t="s">
        <v>283</v>
      </c>
      <c r="C56" s="308"/>
      <c r="D56" s="113">
        <v>1.6353913331859384</v>
      </c>
      <c r="E56" s="115">
        <v>2367</v>
      </c>
      <c r="F56" s="114">
        <v>2388</v>
      </c>
      <c r="G56" s="114">
        <v>2415</v>
      </c>
      <c r="H56" s="114">
        <v>2331</v>
      </c>
      <c r="I56" s="140">
        <v>2360</v>
      </c>
      <c r="J56" s="115">
        <v>7</v>
      </c>
      <c r="K56" s="116">
        <v>0.29661016949152541</v>
      </c>
    </row>
    <row r="57" spans="1:11" ht="14.1" customHeight="1" x14ac:dyDescent="0.2">
      <c r="A57" s="306" t="s">
        <v>284</v>
      </c>
      <c r="B57" s="307" t="s">
        <v>285</v>
      </c>
      <c r="C57" s="308"/>
      <c r="D57" s="113">
        <v>0.94447822241874857</v>
      </c>
      <c r="E57" s="115">
        <v>1367</v>
      </c>
      <c r="F57" s="114">
        <v>1396</v>
      </c>
      <c r="G57" s="114">
        <v>1393</v>
      </c>
      <c r="H57" s="114">
        <v>1367</v>
      </c>
      <c r="I57" s="140">
        <v>1364</v>
      </c>
      <c r="J57" s="115">
        <v>3</v>
      </c>
      <c r="K57" s="116">
        <v>0.21994134897360704</v>
      </c>
    </row>
    <row r="58" spans="1:11" ht="14.1" customHeight="1" x14ac:dyDescent="0.2">
      <c r="A58" s="306">
        <v>73</v>
      </c>
      <c r="B58" s="307" t="s">
        <v>286</v>
      </c>
      <c r="C58" s="308"/>
      <c r="D58" s="113">
        <v>2.4202686270174665</v>
      </c>
      <c r="E58" s="115">
        <v>3503</v>
      </c>
      <c r="F58" s="114">
        <v>3530</v>
      </c>
      <c r="G58" s="114">
        <v>3521</v>
      </c>
      <c r="H58" s="114">
        <v>3434</v>
      </c>
      <c r="I58" s="140">
        <v>3444</v>
      </c>
      <c r="J58" s="115">
        <v>59</v>
      </c>
      <c r="K58" s="116">
        <v>1.7131242740998838</v>
      </c>
    </row>
    <row r="59" spans="1:11" ht="14.1" customHeight="1" x14ac:dyDescent="0.2">
      <c r="A59" s="306" t="s">
        <v>287</v>
      </c>
      <c r="B59" s="307" t="s">
        <v>288</v>
      </c>
      <c r="C59" s="308"/>
      <c r="D59" s="113">
        <v>1.9919024983418085</v>
      </c>
      <c r="E59" s="115">
        <v>2883</v>
      </c>
      <c r="F59" s="114">
        <v>2895</v>
      </c>
      <c r="G59" s="114">
        <v>2889</v>
      </c>
      <c r="H59" s="114">
        <v>2830</v>
      </c>
      <c r="I59" s="140">
        <v>2822</v>
      </c>
      <c r="J59" s="115">
        <v>61</v>
      </c>
      <c r="K59" s="116">
        <v>2.1615875265768958</v>
      </c>
    </row>
    <row r="60" spans="1:11" ht="14.1" customHeight="1" x14ac:dyDescent="0.2">
      <c r="A60" s="306">
        <v>81</v>
      </c>
      <c r="B60" s="307" t="s">
        <v>289</v>
      </c>
      <c r="C60" s="308"/>
      <c r="D60" s="113">
        <v>8.0339376520008852</v>
      </c>
      <c r="E60" s="115">
        <v>11628</v>
      </c>
      <c r="F60" s="114">
        <v>11621</v>
      </c>
      <c r="G60" s="114">
        <v>11566</v>
      </c>
      <c r="H60" s="114">
        <v>11268</v>
      </c>
      <c r="I60" s="140">
        <v>11278</v>
      </c>
      <c r="J60" s="115">
        <v>350</v>
      </c>
      <c r="K60" s="116">
        <v>3.1033871253768397</v>
      </c>
    </row>
    <row r="61" spans="1:11" ht="14.1" customHeight="1" x14ac:dyDescent="0.2">
      <c r="A61" s="306" t="s">
        <v>290</v>
      </c>
      <c r="B61" s="307" t="s">
        <v>291</v>
      </c>
      <c r="C61" s="308"/>
      <c r="D61" s="113">
        <v>2.1819036038027857</v>
      </c>
      <c r="E61" s="115">
        <v>3158</v>
      </c>
      <c r="F61" s="114">
        <v>3176</v>
      </c>
      <c r="G61" s="114">
        <v>3194</v>
      </c>
      <c r="H61" s="114">
        <v>3089</v>
      </c>
      <c r="I61" s="140">
        <v>3115</v>
      </c>
      <c r="J61" s="115">
        <v>43</v>
      </c>
      <c r="K61" s="116">
        <v>1.3804173354735152</v>
      </c>
    </row>
    <row r="62" spans="1:11" ht="14.1" customHeight="1" x14ac:dyDescent="0.2">
      <c r="A62" s="306" t="s">
        <v>292</v>
      </c>
      <c r="B62" s="307" t="s">
        <v>293</v>
      </c>
      <c r="C62" s="308"/>
      <c r="D62" s="113">
        <v>3.4255472031837275</v>
      </c>
      <c r="E62" s="115">
        <v>4958</v>
      </c>
      <c r="F62" s="114">
        <v>4944</v>
      </c>
      <c r="G62" s="114">
        <v>4907</v>
      </c>
      <c r="H62" s="114">
        <v>4781</v>
      </c>
      <c r="I62" s="140">
        <v>4772</v>
      </c>
      <c r="J62" s="115">
        <v>186</v>
      </c>
      <c r="K62" s="116">
        <v>3.8977367979882649</v>
      </c>
    </row>
    <row r="63" spans="1:11" ht="14.1" customHeight="1" x14ac:dyDescent="0.2">
      <c r="A63" s="306"/>
      <c r="B63" s="307" t="s">
        <v>294</v>
      </c>
      <c r="C63" s="308"/>
      <c r="D63" s="113">
        <v>2.8893986292283884</v>
      </c>
      <c r="E63" s="115">
        <v>4182</v>
      </c>
      <c r="F63" s="114">
        <v>4170</v>
      </c>
      <c r="G63" s="114">
        <v>4148</v>
      </c>
      <c r="H63" s="114">
        <v>4090</v>
      </c>
      <c r="I63" s="140">
        <v>4084</v>
      </c>
      <c r="J63" s="115">
        <v>98</v>
      </c>
      <c r="K63" s="116">
        <v>2.3996082272282075</v>
      </c>
    </row>
    <row r="64" spans="1:11" ht="14.1" customHeight="1" x14ac:dyDescent="0.2">
      <c r="A64" s="306" t="s">
        <v>295</v>
      </c>
      <c r="B64" s="307" t="s">
        <v>296</v>
      </c>
      <c r="C64" s="308"/>
      <c r="D64" s="113">
        <v>0.86778686712359054</v>
      </c>
      <c r="E64" s="115">
        <v>1256</v>
      </c>
      <c r="F64" s="114">
        <v>1256</v>
      </c>
      <c r="G64" s="114">
        <v>1248</v>
      </c>
      <c r="H64" s="114">
        <v>1211</v>
      </c>
      <c r="I64" s="140">
        <v>1209</v>
      </c>
      <c r="J64" s="115">
        <v>47</v>
      </c>
      <c r="K64" s="116">
        <v>3.8875103391232422</v>
      </c>
    </row>
    <row r="65" spans="1:11" ht="14.1" customHeight="1" x14ac:dyDescent="0.2">
      <c r="A65" s="306" t="s">
        <v>297</v>
      </c>
      <c r="B65" s="307" t="s">
        <v>298</v>
      </c>
      <c r="C65" s="308"/>
      <c r="D65" s="113">
        <v>0.7496407251824011</v>
      </c>
      <c r="E65" s="115">
        <v>1085</v>
      </c>
      <c r="F65" s="114">
        <v>1065</v>
      </c>
      <c r="G65" s="114">
        <v>1048</v>
      </c>
      <c r="H65" s="114">
        <v>1042</v>
      </c>
      <c r="I65" s="140">
        <v>1040</v>
      </c>
      <c r="J65" s="115">
        <v>45</v>
      </c>
      <c r="K65" s="116">
        <v>4.3269230769230766</v>
      </c>
    </row>
    <row r="66" spans="1:11" ht="14.1" customHeight="1" x14ac:dyDescent="0.2">
      <c r="A66" s="306">
        <v>82</v>
      </c>
      <c r="B66" s="307" t="s">
        <v>299</v>
      </c>
      <c r="C66" s="308"/>
      <c r="D66" s="113">
        <v>3.1782003095290738</v>
      </c>
      <c r="E66" s="115">
        <v>4600</v>
      </c>
      <c r="F66" s="114">
        <v>4664</v>
      </c>
      <c r="G66" s="114">
        <v>4662</v>
      </c>
      <c r="H66" s="114">
        <v>4547</v>
      </c>
      <c r="I66" s="140">
        <v>4579</v>
      </c>
      <c r="J66" s="115">
        <v>21</v>
      </c>
      <c r="K66" s="116">
        <v>0.45861541821358376</v>
      </c>
    </row>
    <row r="67" spans="1:11" ht="14.1" customHeight="1" x14ac:dyDescent="0.2">
      <c r="A67" s="306" t="s">
        <v>300</v>
      </c>
      <c r="B67" s="307" t="s">
        <v>301</v>
      </c>
      <c r="C67" s="308"/>
      <c r="D67" s="113">
        <v>2.163939862922839</v>
      </c>
      <c r="E67" s="115">
        <v>3132</v>
      </c>
      <c r="F67" s="114">
        <v>3197</v>
      </c>
      <c r="G67" s="114">
        <v>3171</v>
      </c>
      <c r="H67" s="114">
        <v>3109</v>
      </c>
      <c r="I67" s="140">
        <v>3143</v>
      </c>
      <c r="J67" s="115">
        <v>-11</v>
      </c>
      <c r="K67" s="116">
        <v>-0.34998409163219851</v>
      </c>
    </row>
    <row r="68" spans="1:11" ht="14.1" customHeight="1" x14ac:dyDescent="0.2">
      <c r="A68" s="306" t="s">
        <v>302</v>
      </c>
      <c r="B68" s="307" t="s">
        <v>303</v>
      </c>
      <c r="C68" s="308"/>
      <c r="D68" s="113">
        <v>0.52440305107229712</v>
      </c>
      <c r="E68" s="115">
        <v>759</v>
      </c>
      <c r="F68" s="114">
        <v>739</v>
      </c>
      <c r="G68" s="114">
        <v>755</v>
      </c>
      <c r="H68" s="114">
        <v>733</v>
      </c>
      <c r="I68" s="140">
        <v>719</v>
      </c>
      <c r="J68" s="115">
        <v>40</v>
      </c>
      <c r="K68" s="116">
        <v>5.5632823365785811</v>
      </c>
    </row>
    <row r="69" spans="1:11" ht="14.1" customHeight="1" x14ac:dyDescent="0.2">
      <c r="A69" s="306">
        <v>83</v>
      </c>
      <c r="B69" s="307" t="s">
        <v>304</v>
      </c>
      <c r="C69" s="308"/>
      <c r="D69" s="113">
        <v>4.8799193013486626</v>
      </c>
      <c r="E69" s="115">
        <v>7063</v>
      </c>
      <c r="F69" s="114">
        <v>7115</v>
      </c>
      <c r="G69" s="114">
        <v>7107</v>
      </c>
      <c r="H69" s="114">
        <v>6872</v>
      </c>
      <c r="I69" s="140">
        <v>6933</v>
      </c>
      <c r="J69" s="115">
        <v>130</v>
      </c>
      <c r="K69" s="116">
        <v>1.8750901485648348</v>
      </c>
    </row>
    <row r="70" spans="1:11" ht="14.1" customHeight="1" x14ac:dyDescent="0.2">
      <c r="A70" s="306" t="s">
        <v>305</v>
      </c>
      <c r="B70" s="307" t="s">
        <v>306</v>
      </c>
      <c r="C70" s="308"/>
      <c r="D70" s="113">
        <v>4.0991874861817381</v>
      </c>
      <c r="E70" s="115">
        <v>5933</v>
      </c>
      <c r="F70" s="114">
        <v>5982</v>
      </c>
      <c r="G70" s="114">
        <v>5979</v>
      </c>
      <c r="H70" s="114">
        <v>5750</v>
      </c>
      <c r="I70" s="140">
        <v>5829</v>
      </c>
      <c r="J70" s="115">
        <v>104</v>
      </c>
      <c r="K70" s="116">
        <v>1.7841825355978727</v>
      </c>
    </row>
    <row r="71" spans="1:11" ht="14.1" customHeight="1" x14ac:dyDescent="0.2">
      <c r="A71" s="306"/>
      <c r="B71" s="307" t="s">
        <v>307</v>
      </c>
      <c r="C71" s="308"/>
      <c r="D71" s="113">
        <v>2.1508125138182623</v>
      </c>
      <c r="E71" s="115">
        <v>3113</v>
      </c>
      <c r="F71" s="114">
        <v>3128</v>
      </c>
      <c r="G71" s="114">
        <v>3114</v>
      </c>
      <c r="H71" s="114">
        <v>2922</v>
      </c>
      <c r="I71" s="140">
        <v>2969</v>
      </c>
      <c r="J71" s="115">
        <v>144</v>
      </c>
      <c r="K71" s="116">
        <v>4.8501178848097002</v>
      </c>
    </row>
    <row r="72" spans="1:11" ht="14.1" customHeight="1" x14ac:dyDescent="0.2">
      <c r="A72" s="306">
        <v>84</v>
      </c>
      <c r="B72" s="307" t="s">
        <v>308</v>
      </c>
      <c r="C72" s="308"/>
      <c r="D72" s="113">
        <v>1.2291344240548308</v>
      </c>
      <c r="E72" s="115">
        <v>1779</v>
      </c>
      <c r="F72" s="114">
        <v>1766</v>
      </c>
      <c r="G72" s="114">
        <v>1726</v>
      </c>
      <c r="H72" s="114">
        <v>1690</v>
      </c>
      <c r="I72" s="140">
        <v>1704</v>
      </c>
      <c r="J72" s="115">
        <v>75</v>
      </c>
      <c r="K72" s="116">
        <v>4.401408450704225</v>
      </c>
    </row>
    <row r="73" spans="1:11" ht="14.1" customHeight="1" x14ac:dyDescent="0.2">
      <c r="A73" s="306" t="s">
        <v>309</v>
      </c>
      <c r="B73" s="307" t="s">
        <v>310</v>
      </c>
      <c r="C73" s="308"/>
      <c r="D73" s="113">
        <v>0.39520229935883261</v>
      </c>
      <c r="E73" s="115">
        <v>572</v>
      </c>
      <c r="F73" s="114">
        <v>564</v>
      </c>
      <c r="G73" s="114">
        <v>546</v>
      </c>
      <c r="H73" s="114">
        <v>533</v>
      </c>
      <c r="I73" s="140">
        <v>574</v>
      </c>
      <c r="J73" s="115">
        <v>-2</v>
      </c>
      <c r="K73" s="116">
        <v>-0.34843205574912894</v>
      </c>
    </row>
    <row r="74" spans="1:11" ht="14.1" customHeight="1" x14ac:dyDescent="0.2">
      <c r="A74" s="306" t="s">
        <v>311</v>
      </c>
      <c r="B74" s="307" t="s">
        <v>312</v>
      </c>
      <c r="C74" s="308"/>
      <c r="D74" s="113">
        <v>0.24803780676542117</v>
      </c>
      <c r="E74" s="115">
        <v>359</v>
      </c>
      <c r="F74" s="114">
        <v>361</v>
      </c>
      <c r="G74" s="114">
        <v>349</v>
      </c>
      <c r="H74" s="114">
        <v>327</v>
      </c>
      <c r="I74" s="140">
        <v>326</v>
      </c>
      <c r="J74" s="115">
        <v>33</v>
      </c>
      <c r="K74" s="116">
        <v>10.122699386503067</v>
      </c>
    </row>
    <row r="75" spans="1:11" ht="14.1" customHeight="1" x14ac:dyDescent="0.2">
      <c r="A75" s="306" t="s">
        <v>313</v>
      </c>
      <c r="B75" s="307" t="s">
        <v>314</v>
      </c>
      <c r="C75" s="308"/>
      <c r="D75" s="113">
        <v>0.25840150342692902</v>
      </c>
      <c r="E75" s="115">
        <v>374</v>
      </c>
      <c r="F75" s="114">
        <v>372</v>
      </c>
      <c r="G75" s="114">
        <v>365</v>
      </c>
      <c r="H75" s="114">
        <v>355</v>
      </c>
      <c r="I75" s="140">
        <v>338</v>
      </c>
      <c r="J75" s="115">
        <v>36</v>
      </c>
      <c r="K75" s="116">
        <v>10.650887573964496</v>
      </c>
    </row>
    <row r="76" spans="1:11" ht="14.1" customHeight="1" x14ac:dyDescent="0.2">
      <c r="A76" s="306">
        <v>91</v>
      </c>
      <c r="B76" s="307" t="s">
        <v>315</v>
      </c>
      <c r="C76" s="308"/>
      <c r="D76" s="113">
        <v>9.6727835507406587E-2</v>
      </c>
      <c r="E76" s="115">
        <v>140</v>
      </c>
      <c r="F76" s="114" t="s">
        <v>514</v>
      </c>
      <c r="G76" s="114">
        <v>133</v>
      </c>
      <c r="H76" s="114">
        <v>124</v>
      </c>
      <c r="I76" s="140">
        <v>119</v>
      </c>
      <c r="J76" s="115">
        <v>21</v>
      </c>
      <c r="K76" s="116">
        <v>17.647058823529413</v>
      </c>
    </row>
    <row r="77" spans="1:11" ht="14.1" customHeight="1" x14ac:dyDescent="0.2">
      <c r="A77" s="306">
        <v>92</v>
      </c>
      <c r="B77" s="307" t="s">
        <v>316</v>
      </c>
      <c r="C77" s="308"/>
      <c r="D77" s="113">
        <v>0.96175105018792839</v>
      </c>
      <c r="E77" s="115">
        <v>1392</v>
      </c>
      <c r="F77" s="114">
        <v>1340</v>
      </c>
      <c r="G77" s="114">
        <v>1364</v>
      </c>
      <c r="H77" s="114">
        <v>1331</v>
      </c>
      <c r="I77" s="140">
        <v>1319</v>
      </c>
      <c r="J77" s="115">
        <v>73</v>
      </c>
      <c r="K77" s="116">
        <v>5.5344958301743743</v>
      </c>
    </row>
    <row r="78" spans="1:11" ht="14.1" customHeight="1" x14ac:dyDescent="0.2">
      <c r="A78" s="306">
        <v>93</v>
      </c>
      <c r="B78" s="307" t="s">
        <v>317</v>
      </c>
      <c r="C78" s="308"/>
      <c r="D78" s="113">
        <v>0.14923723192571303</v>
      </c>
      <c r="E78" s="115">
        <v>216</v>
      </c>
      <c r="F78" s="114">
        <v>212</v>
      </c>
      <c r="G78" s="114">
        <v>217</v>
      </c>
      <c r="H78" s="114">
        <v>209</v>
      </c>
      <c r="I78" s="140">
        <v>207</v>
      </c>
      <c r="J78" s="115">
        <v>9</v>
      </c>
      <c r="K78" s="116">
        <v>4.3478260869565215</v>
      </c>
    </row>
    <row r="79" spans="1:11" ht="14.1" customHeight="1" x14ac:dyDescent="0.2">
      <c r="A79" s="306">
        <v>94</v>
      </c>
      <c r="B79" s="307" t="s">
        <v>318</v>
      </c>
      <c r="C79" s="308"/>
      <c r="D79" s="113" t="s">
        <v>514</v>
      </c>
      <c r="E79" s="115" t="s">
        <v>514</v>
      </c>
      <c r="F79" s="114">
        <v>152</v>
      </c>
      <c r="G79" s="114">
        <v>148</v>
      </c>
      <c r="H79" s="114">
        <v>267</v>
      </c>
      <c r="I79" s="140">
        <v>131</v>
      </c>
      <c r="J79" s="115" t="s">
        <v>514</v>
      </c>
      <c r="K79" s="116" t="s">
        <v>514</v>
      </c>
    </row>
    <row r="80" spans="1:11" ht="14.1" customHeight="1" x14ac:dyDescent="0.2">
      <c r="A80" s="306" t="s">
        <v>319</v>
      </c>
      <c r="B80" s="307" t="s">
        <v>320</v>
      </c>
      <c r="C80" s="308"/>
      <c r="D80" s="113" t="s">
        <v>514</v>
      </c>
      <c r="E80" s="115" t="s">
        <v>514</v>
      </c>
      <c r="F80" s="114" t="s">
        <v>514</v>
      </c>
      <c r="G80" s="114">
        <v>3</v>
      </c>
      <c r="H80" s="114">
        <v>3</v>
      </c>
      <c r="I80" s="140">
        <v>4</v>
      </c>
      <c r="J80" s="115" t="s">
        <v>514</v>
      </c>
      <c r="K80" s="116" t="s">
        <v>514</v>
      </c>
    </row>
    <row r="81" spans="1:11" ht="14.1" customHeight="1" x14ac:dyDescent="0.2">
      <c r="A81" s="310" t="s">
        <v>321</v>
      </c>
      <c r="B81" s="311" t="s">
        <v>224</v>
      </c>
      <c r="C81" s="312"/>
      <c r="D81" s="125">
        <v>0.70473137298253374</v>
      </c>
      <c r="E81" s="143">
        <v>1020</v>
      </c>
      <c r="F81" s="144">
        <v>1031</v>
      </c>
      <c r="G81" s="144">
        <v>1040</v>
      </c>
      <c r="H81" s="144">
        <v>990</v>
      </c>
      <c r="I81" s="145">
        <v>997</v>
      </c>
      <c r="J81" s="143">
        <v>23</v>
      </c>
      <c r="K81" s="146">
        <v>2.3069207622868606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33598</v>
      </c>
      <c r="E12" s="114">
        <v>34888</v>
      </c>
      <c r="F12" s="114">
        <v>34539</v>
      </c>
      <c r="G12" s="114">
        <v>34692</v>
      </c>
      <c r="H12" s="140">
        <v>34100</v>
      </c>
      <c r="I12" s="115">
        <v>-502</v>
      </c>
      <c r="J12" s="116">
        <v>-1.4721407624633431</v>
      </c>
      <c r="K12"/>
      <c r="L12"/>
      <c r="M12"/>
      <c r="N12"/>
      <c r="O12"/>
      <c r="P12"/>
    </row>
    <row r="13" spans="1:16" s="110" customFormat="1" ht="14.45" customHeight="1" x14ac:dyDescent="0.2">
      <c r="A13" s="120" t="s">
        <v>105</v>
      </c>
      <c r="B13" s="119" t="s">
        <v>106</v>
      </c>
      <c r="C13" s="113">
        <v>39.555925947973094</v>
      </c>
      <c r="D13" s="115">
        <v>13290</v>
      </c>
      <c r="E13" s="114">
        <v>13663</v>
      </c>
      <c r="F13" s="114">
        <v>13533</v>
      </c>
      <c r="G13" s="114">
        <v>13529</v>
      </c>
      <c r="H13" s="140">
        <v>13272</v>
      </c>
      <c r="I13" s="115">
        <v>18</v>
      </c>
      <c r="J13" s="116">
        <v>0.13562386980108498</v>
      </c>
      <c r="K13"/>
      <c r="L13"/>
      <c r="M13"/>
      <c r="N13"/>
      <c r="O13"/>
      <c r="P13"/>
    </row>
    <row r="14" spans="1:16" s="110" customFormat="1" ht="14.45" customHeight="1" x14ac:dyDescent="0.2">
      <c r="A14" s="120"/>
      <c r="B14" s="119" t="s">
        <v>107</v>
      </c>
      <c r="C14" s="113">
        <v>60.444074052026906</v>
      </c>
      <c r="D14" s="115">
        <v>20308</v>
      </c>
      <c r="E14" s="114">
        <v>21225</v>
      </c>
      <c r="F14" s="114">
        <v>21006</v>
      </c>
      <c r="G14" s="114">
        <v>21163</v>
      </c>
      <c r="H14" s="140">
        <v>20828</v>
      </c>
      <c r="I14" s="115">
        <v>-520</v>
      </c>
      <c r="J14" s="116">
        <v>-2.4966391396197425</v>
      </c>
      <c r="K14"/>
      <c r="L14"/>
      <c r="M14"/>
      <c r="N14"/>
      <c r="O14"/>
      <c r="P14"/>
    </row>
    <row r="15" spans="1:16" s="110" customFormat="1" ht="14.45" customHeight="1" x14ac:dyDescent="0.2">
      <c r="A15" s="118" t="s">
        <v>105</v>
      </c>
      <c r="B15" s="121" t="s">
        <v>108</v>
      </c>
      <c r="C15" s="113">
        <v>16.411691172093576</v>
      </c>
      <c r="D15" s="115">
        <v>5514</v>
      </c>
      <c r="E15" s="114">
        <v>5917</v>
      </c>
      <c r="F15" s="114">
        <v>5783</v>
      </c>
      <c r="G15" s="114">
        <v>5956</v>
      </c>
      <c r="H15" s="140">
        <v>5515</v>
      </c>
      <c r="I15" s="115">
        <v>-1</v>
      </c>
      <c r="J15" s="116">
        <v>-1.8132366273798731E-2</v>
      </c>
      <c r="K15"/>
      <c r="L15"/>
      <c r="M15"/>
      <c r="N15"/>
      <c r="O15"/>
      <c r="P15"/>
    </row>
    <row r="16" spans="1:16" s="110" customFormat="1" ht="14.45" customHeight="1" x14ac:dyDescent="0.2">
      <c r="A16" s="118"/>
      <c r="B16" s="121" t="s">
        <v>109</v>
      </c>
      <c r="C16" s="113">
        <v>46.749806536103343</v>
      </c>
      <c r="D16" s="115">
        <v>15707</v>
      </c>
      <c r="E16" s="114">
        <v>16387</v>
      </c>
      <c r="F16" s="114">
        <v>16251</v>
      </c>
      <c r="G16" s="114">
        <v>16311</v>
      </c>
      <c r="H16" s="140">
        <v>16274</v>
      </c>
      <c r="I16" s="115">
        <v>-567</v>
      </c>
      <c r="J16" s="116">
        <v>-3.4840850436278727</v>
      </c>
      <c r="K16"/>
      <c r="L16"/>
      <c r="M16"/>
      <c r="N16"/>
      <c r="O16"/>
      <c r="P16"/>
    </row>
    <row r="17" spans="1:16" s="110" customFormat="1" ht="14.45" customHeight="1" x14ac:dyDescent="0.2">
      <c r="A17" s="118"/>
      <c r="B17" s="121" t="s">
        <v>110</v>
      </c>
      <c r="C17" s="113">
        <v>20.55777129591047</v>
      </c>
      <c r="D17" s="115">
        <v>6907</v>
      </c>
      <c r="E17" s="114">
        <v>6968</v>
      </c>
      <c r="F17" s="114">
        <v>6986</v>
      </c>
      <c r="G17" s="114">
        <v>6943</v>
      </c>
      <c r="H17" s="140">
        <v>6952</v>
      </c>
      <c r="I17" s="115">
        <v>-45</v>
      </c>
      <c r="J17" s="116">
        <v>-0.64729574223245112</v>
      </c>
      <c r="K17"/>
      <c r="L17"/>
      <c r="M17"/>
      <c r="N17"/>
      <c r="O17"/>
      <c r="P17"/>
    </row>
    <row r="18" spans="1:16" s="110" customFormat="1" ht="14.45" customHeight="1" x14ac:dyDescent="0.2">
      <c r="A18" s="120"/>
      <c r="B18" s="121" t="s">
        <v>111</v>
      </c>
      <c r="C18" s="113">
        <v>16.280730995892611</v>
      </c>
      <c r="D18" s="115">
        <v>5470</v>
      </c>
      <c r="E18" s="114">
        <v>5616</v>
      </c>
      <c r="F18" s="114">
        <v>5519</v>
      </c>
      <c r="G18" s="114">
        <v>5482</v>
      </c>
      <c r="H18" s="140">
        <v>5359</v>
      </c>
      <c r="I18" s="115">
        <v>111</v>
      </c>
      <c r="J18" s="116">
        <v>2.0712819555887294</v>
      </c>
      <c r="K18"/>
      <c r="L18"/>
      <c r="M18"/>
      <c r="N18"/>
      <c r="O18"/>
      <c r="P18"/>
    </row>
    <row r="19" spans="1:16" s="110" customFormat="1" ht="14.45" customHeight="1" x14ac:dyDescent="0.2">
      <c r="A19" s="120"/>
      <c r="B19" s="121" t="s">
        <v>112</v>
      </c>
      <c r="C19" s="113">
        <v>1.6608131436395024</v>
      </c>
      <c r="D19" s="115">
        <v>558</v>
      </c>
      <c r="E19" s="114">
        <v>569</v>
      </c>
      <c r="F19" s="114">
        <v>605</v>
      </c>
      <c r="G19" s="114">
        <v>571</v>
      </c>
      <c r="H19" s="140">
        <v>536</v>
      </c>
      <c r="I19" s="115">
        <v>22</v>
      </c>
      <c r="J19" s="116">
        <v>4.1044776119402986</v>
      </c>
      <c r="K19"/>
      <c r="L19"/>
      <c r="M19"/>
      <c r="N19"/>
      <c r="O19"/>
      <c r="P19"/>
    </row>
    <row r="20" spans="1:16" s="110" customFormat="1" ht="14.45" customHeight="1" x14ac:dyDescent="0.2">
      <c r="A20" s="120" t="s">
        <v>113</v>
      </c>
      <c r="B20" s="119" t="s">
        <v>116</v>
      </c>
      <c r="C20" s="113">
        <v>91.942972795999765</v>
      </c>
      <c r="D20" s="115">
        <v>30891</v>
      </c>
      <c r="E20" s="114">
        <v>32155</v>
      </c>
      <c r="F20" s="114">
        <v>31882</v>
      </c>
      <c r="G20" s="114">
        <v>32033</v>
      </c>
      <c r="H20" s="140">
        <v>31597</v>
      </c>
      <c r="I20" s="115">
        <v>-706</v>
      </c>
      <c r="J20" s="116">
        <v>-2.2343893407601989</v>
      </c>
      <c r="K20"/>
      <c r="L20"/>
      <c r="M20"/>
      <c r="N20"/>
      <c r="O20"/>
      <c r="P20"/>
    </row>
    <row r="21" spans="1:16" s="110" customFormat="1" ht="14.45" customHeight="1" x14ac:dyDescent="0.2">
      <c r="A21" s="123"/>
      <c r="B21" s="124" t="s">
        <v>117</v>
      </c>
      <c r="C21" s="125">
        <v>7.958807071849515</v>
      </c>
      <c r="D21" s="143">
        <v>2674</v>
      </c>
      <c r="E21" s="144">
        <v>2699</v>
      </c>
      <c r="F21" s="144">
        <v>2625</v>
      </c>
      <c r="G21" s="144">
        <v>2626</v>
      </c>
      <c r="H21" s="145">
        <v>2466</v>
      </c>
      <c r="I21" s="143">
        <v>208</v>
      </c>
      <c r="J21" s="146">
        <v>8.4347120843471206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33718</v>
      </c>
      <c r="E56" s="114">
        <v>35081</v>
      </c>
      <c r="F56" s="114">
        <v>34925</v>
      </c>
      <c r="G56" s="114">
        <v>35077</v>
      </c>
      <c r="H56" s="140">
        <v>34222</v>
      </c>
      <c r="I56" s="115">
        <v>-504</v>
      </c>
      <c r="J56" s="116">
        <v>-1.4727368359534803</v>
      </c>
      <c r="K56"/>
      <c r="L56"/>
      <c r="M56"/>
      <c r="N56"/>
      <c r="O56"/>
      <c r="P56"/>
    </row>
    <row r="57" spans="1:16" s="110" customFormat="1" ht="14.45" customHeight="1" x14ac:dyDescent="0.2">
      <c r="A57" s="120" t="s">
        <v>105</v>
      </c>
      <c r="B57" s="119" t="s">
        <v>106</v>
      </c>
      <c r="C57" s="113">
        <v>39.367696779168398</v>
      </c>
      <c r="D57" s="115">
        <v>13274</v>
      </c>
      <c r="E57" s="114">
        <v>13707</v>
      </c>
      <c r="F57" s="114">
        <v>13659</v>
      </c>
      <c r="G57" s="114">
        <v>13668</v>
      </c>
      <c r="H57" s="140">
        <v>13223</v>
      </c>
      <c r="I57" s="115">
        <v>51</v>
      </c>
      <c r="J57" s="116">
        <v>0.38569159797322844</v>
      </c>
    </row>
    <row r="58" spans="1:16" s="110" customFormat="1" ht="14.45" customHeight="1" x14ac:dyDescent="0.2">
      <c r="A58" s="120"/>
      <c r="B58" s="119" t="s">
        <v>107</v>
      </c>
      <c r="C58" s="113">
        <v>60.632303220831602</v>
      </c>
      <c r="D58" s="115">
        <v>20444</v>
      </c>
      <c r="E58" s="114">
        <v>21374</v>
      </c>
      <c r="F58" s="114">
        <v>21266</v>
      </c>
      <c r="G58" s="114">
        <v>21409</v>
      </c>
      <c r="H58" s="140">
        <v>20999</v>
      </c>
      <c r="I58" s="115">
        <v>-555</v>
      </c>
      <c r="J58" s="116">
        <v>-2.6429829991904374</v>
      </c>
    </row>
    <row r="59" spans="1:16" s="110" customFormat="1" ht="14.45" customHeight="1" x14ac:dyDescent="0.2">
      <c r="A59" s="118" t="s">
        <v>105</v>
      </c>
      <c r="B59" s="121" t="s">
        <v>108</v>
      </c>
      <c r="C59" s="113">
        <v>16.371077762619372</v>
      </c>
      <c r="D59" s="115">
        <v>5520</v>
      </c>
      <c r="E59" s="114">
        <v>5952</v>
      </c>
      <c r="F59" s="114">
        <v>5916</v>
      </c>
      <c r="G59" s="114">
        <v>6070</v>
      </c>
      <c r="H59" s="140">
        <v>5500</v>
      </c>
      <c r="I59" s="115">
        <v>20</v>
      </c>
      <c r="J59" s="116">
        <v>0.36363636363636365</v>
      </c>
    </row>
    <row r="60" spans="1:16" s="110" customFormat="1" ht="14.45" customHeight="1" x14ac:dyDescent="0.2">
      <c r="A60" s="118"/>
      <c r="B60" s="121" t="s">
        <v>109</v>
      </c>
      <c r="C60" s="113">
        <v>46.758407972003084</v>
      </c>
      <c r="D60" s="115">
        <v>15766</v>
      </c>
      <c r="E60" s="114">
        <v>16472</v>
      </c>
      <c r="F60" s="114">
        <v>16428</v>
      </c>
      <c r="G60" s="114">
        <v>16488</v>
      </c>
      <c r="H60" s="140">
        <v>16387</v>
      </c>
      <c r="I60" s="115">
        <v>-621</v>
      </c>
      <c r="J60" s="116">
        <v>-3.7895893085982792</v>
      </c>
    </row>
    <row r="61" spans="1:16" s="110" customFormat="1" ht="14.45" customHeight="1" x14ac:dyDescent="0.2">
      <c r="A61" s="118"/>
      <c r="B61" s="121" t="s">
        <v>110</v>
      </c>
      <c r="C61" s="113">
        <v>20.724835399489887</v>
      </c>
      <c r="D61" s="115">
        <v>6988</v>
      </c>
      <c r="E61" s="114">
        <v>7083</v>
      </c>
      <c r="F61" s="114">
        <v>7086</v>
      </c>
      <c r="G61" s="114">
        <v>7036</v>
      </c>
      <c r="H61" s="140">
        <v>7009</v>
      </c>
      <c r="I61" s="115">
        <v>-21</v>
      </c>
      <c r="J61" s="116">
        <v>-0.29961478099586247</v>
      </c>
    </row>
    <row r="62" spans="1:16" s="110" customFormat="1" ht="14.45" customHeight="1" x14ac:dyDescent="0.2">
      <c r="A62" s="120"/>
      <c r="B62" s="121" t="s">
        <v>111</v>
      </c>
      <c r="C62" s="113">
        <v>16.145678865887657</v>
      </c>
      <c r="D62" s="115">
        <v>5444</v>
      </c>
      <c r="E62" s="114">
        <v>5574</v>
      </c>
      <c r="F62" s="114">
        <v>5495</v>
      </c>
      <c r="G62" s="114">
        <v>5483</v>
      </c>
      <c r="H62" s="140">
        <v>5326</v>
      </c>
      <c r="I62" s="115">
        <v>118</v>
      </c>
      <c r="J62" s="116">
        <v>2.2155463762673677</v>
      </c>
    </row>
    <row r="63" spans="1:16" s="110" customFormat="1" ht="14.45" customHeight="1" x14ac:dyDescent="0.2">
      <c r="A63" s="120"/>
      <c r="B63" s="121" t="s">
        <v>112</v>
      </c>
      <c r="C63" s="113">
        <v>1.6430393261759297</v>
      </c>
      <c r="D63" s="115">
        <v>554</v>
      </c>
      <c r="E63" s="114">
        <v>561</v>
      </c>
      <c r="F63" s="114">
        <v>580</v>
      </c>
      <c r="G63" s="114">
        <v>557</v>
      </c>
      <c r="H63" s="140">
        <v>518</v>
      </c>
      <c r="I63" s="115">
        <v>36</v>
      </c>
      <c r="J63" s="116">
        <v>6.9498069498069501</v>
      </c>
    </row>
    <row r="64" spans="1:16" s="110" customFormat="1" ht="14.45" customHeight="1" x14ac:dyDescent="0.2">
      <c r="A64" s="120" t="s">
        <v>113</v>
      </c>
      <c r="B64" s="119" t="s">
        <v>116</v>
      </c>
      <c r="C64" s="113">
        <v>91.835221543389281</v>
      </c>
      <c r="D64" s="115">
        <v>30965</v>
      </c>
      <c r="E64" s="114">
        <v>32249</v>
      </c>
      <c r="F64" s="114">
        <v>32165</v>
      </c>
      <c r="G64" s="114">
        <v>32335</v>
      </c>
      <c r="H64" s="140">
        <v>31629</v>
      </c>
      <c r="I64" s="115">
        <v>-664</v>
      </c>
      <c r="J64" s="116">
        <v>-2.0993392140124567</v>
      </c>
    </row>
    <row r="65" spans="1:10" s="110" customFormat="1" ht="14.45" customHeight="1" x14ac:dyDescent="0.2">
      <c r="A65" s="123"/>
      <c r="B65" s="124" t="s">
        <v>117</v>
      </c>
      <c r="C65" s="125">
        <v>8.0669078830298364</v>
      </c>
      <c r="D65" s="143">
        <v>2720</v>
      </c>
      <c r="E65" s="144">
        <v>2797</v>
      </c>
      <c r="F65" s="144">
        <v>2723</v>
      </c>
      <c r="G65" s="144">
        <v>2706</v>
      </c>
      <c r="H65" s="145">
        <v>2555</v>
      </c>
      <c r="I65" s="143">
        <v>165</v>
      </c>
      <c r="J65" s="146">
        <v>6.4579256360078281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33598</v>
      </c>
      <c r="G11" s="114">
        <v>34888</v>
      </c>
      <c r="H11" s="114">
        <v>34539</v>
      </c>
      <c r="I11" s="114">
        <v>34692</v>
      </c>
      <c r="J11" s="140">
        <v>34100</v>
      </c>
      <c r="K11" s="114">
        <v>-502</v>
      </c>
      <c r="L11" s="116">
        <v>-1.4721407624633431</v>
      </c>
    </row>
    <row r="12" spans="1:17" s="110" customFormat="1" ht="24" customHeight="1" x14ac:dyDescent="0.2">
      <c r="A12" s="604" t="s">
        <v>185</v>
      </c>
      <c r="B12" s="605"/>
      <c r="C12" s="605"/>
      <c r="D12" s="606"/>
      <c r="E12" s="113">
        <v>39.555925947973094</v>
      </c>
      <c r="F12" s="115">
        <v>13290</v>
      </c>
      <c r="G12" s="114">
        <v>13663</v>
      </c>
      <c r="H12" s="114">
        <v>13533</v>
      </c>
      <c r="I12" s="114">
        <v>13529</v>
      </c>
      <c r="J12" s="140">
        <v>13272</v>
      </c>
      <c r="K12" s="114">
        <v>18</v>
      </c>
      <c r="L12" s="116">
        <v>0.13562386980108498</v>
      </c>
    </row>
    <row r="13" spans="1:17" s="110" customFormat="1" ht="15" customHeight="1" x14ac:dyDescent="0.2">
      <c r="A13" s="120"/>
      <c r="B13" s="612" t="s">
        <v>107</v>
      </c>
      <c r="C13" s="612"/>
      <c r="E13" s="113">
        <v>60.444074052026906</v>
      </c>
      <c r="F13" s="115">
        <v>20308</v>
      </c>
      <c r="G13" s="114">
        <v>21225</v>
      </c>
      <c r="H13" s="114">
        <v>21006</v>
      </c>
      <c r="I13" s="114">
        <v>21163</v>
      </c>
      <c r="J13" s="140">
        <v>20828</v>
      </c>
      <c r="K13" s="114">
        <v>-520</v>
      </c>
      <c r="L13" s="116">
        <v>-2.4966391396197425</v>
      </c>
    </row>
    <row r="14" spans="1:17" s="110" customFormat="1" ht="22.5" customHeight="1" x14ac:dyDescent="0.2">
      <c r="A14" s="604" t="s">
        <v>186</v>
      </c>
      <c r="B14" s="605"/>
      <c r="C14" s="605"/>
      <c r="D14" s="606"/>
      <c r="E14" s="113">
        <v>16.411691172093576</v>
      </c>
      <c r="F14" s="115">
        <v>5514</v>
      </c>
      <c r="G14" s="114">
        <v>5917</v>
      </c>
      <c r="H14" s="114">
        <v>5783</v>
      </c>
      <c r="I14" s="114">
        <v>5956</v>
      </c>
      <c r="J14" s="140">
        <v>5515</v>
      </c>
      <c r="K14" s="114">
        <v>-1</v>
      </c>
      <c r="L14" s="116">
        <v>-1.8132366273798731E-2</v>
      </c>
    </row>
    <row r="15" spans="1:17" s="110" customFormat="1" ht="15" customHeight="1" x14ac:dyDescent="0.2">
      <c r="A15" s="120"/>
      <c r="B15" s="119"/>
      <c r="C15" s="258" t="s">
        <v>106</v>
      </c>
      <c r="E15" s="113">
        <v>44.323540079796878</v>
      </c>
      <c r="F15" s="115">
        <v>2444</v>
      </c>
      <c r="G15" s="114">
        <v>2575</v>
      </c>
      <c r="H15" s="114">
        <v>2529</v>
      </c>
      <c r="I15" s="114">
        <v>2597</v>
      </c>
      <c r="J15" s="140">
        <v>2465</v>
      </c>
      <c r="K15" s="114">
        <v>-21</v>
      </c>
      <c r="L15" s="116">
        <v>-0.85192697768762682</v>
      </c>
    </row>
    <row r="16" spans="1:17" s="110" customFormat="1" ht="15" customHeight="1" x14ac:dyDescent="0.2">
      <c r="A16" s="120"/>
      <c r="B16" s="119"/>
      <c r="C16" s="258" t="s">
        <v>107</v>
      </c>
      <c r="E16" s="113">
        <v>55.676459920203122</v>
      </c>
      <c r="F16" s="115">
        <v>3070</v>
      </c>
      <c r="G16" s="114">
        <v>3342</v>
      </c>
      <c r="H16" s="114">
        <v>3254</v>
      </c>
      <c r="I16" s="114">
        <v>3359</v>
      </c>
      <c r="J16" s="140">
        <v>3050</v>
      </c>
      <c r="K16" s="114">
        <v>20</v>
      </c>
      <c r="L16" s="116">
        <v>0.65573770491803274</v>
      </c>
    </row>
    <row r="17" spans="1:12" s="110" customFormat="1" ht="15" customHeight="1" x14ac:dyDescent="0.2">
      <c r="A17" s="120"/>
      <c r="B17" s="121" t="s">
        <v>109</v>
      </c>
      <c r="C17" s="258"/>
      <c r="E17" s="113">
        <v>46.749806536103343</v>
      </c>
      <c r="F17" s="115">
        <v>15707</v>
      </c>
      <c r="G17" s="114">
        <v>16387</v>
      </c>
      <c r="H17" s="114">
        <v>16251</v>
      </c>
      <c r="I17" s="114">
        <v>16311</v>
      </c>
      <c r="J17" s="140">
        <v>16274</v>
      </c>
      <c r="K17" s="114">
        <v>-567</v>
      </c>
      <c r="L17" s="116">
        <v>-3.4840850436278727</v>
      </c>
    </row>
    <row r="18" spans="1:12" s="110" customFormat="1" ht="15" customHeight="1" x14ac:dyDescent="0.2">
      <c r="A18" s="120"/>
      <c r="B18" s="119"/>
      <c r="C18" s="258" t="s">
        <v>106</v>
      </c>
      <c r="E18" s="113">
        <v>35.073534093079516</v>
      </c>
      <c r="F18" s="115">
        <v>5509</v>
      </c>
      <c r="G18" s="114">
        <v>5691</v>
      </c>
      <c r="H18" s="114">
        <v>5647</v>
      </c>
      <c r="I18" s="114">
        <v>5609</v>
      </c>
      <c r="J18" s="140">
        <v>5556</v>
      </c>
      <c r="K18" s="114">
        <v>-47</v>
      </c>
      <c r="L18" s="116">
        <v>-0.8459323254139669</v>
      </c>
    </row>
    <row r="19" spans="1:12" s="110" customFormat="1" ht="15" customHeight="1" x14ac:dyDescent="0.2">
      <c r="A19" s="120"/>
      <c r="B19" s="119"/>
      <c r="C19" s="258" t="s">
        <v>107</v>
      </c>
      <c r="E19" s="113">
        <v>64.926465906920484</v>
      </c>
      <c r="F19" s="115">
        <v>10198</v>
      </c>
      <c r="G19" s="114">
        <v>10696</v>
      </c>
      <c r="H19" s="114">
        <v>10604</v>
      </c>
      <c r="I19" s="114">
        <v>10702</v>
      </c>
      <c r="J19" s="140">
        <v>10718</v>
      </c>
      <c r="K19" s="114">
        <v>-520</v>
      </c>
      <c r="L19" s="116">
        <v>-4.8516514275051312</v>
      </c>
    </row>
    <row r="20" spans="1:12" s="110" customFormat="1" ht="15" customHeight="1" x14ac:dyDescent="0.2">
      <c r="A20" s="120"/>
      <c r="B20" s="121" t="s">
        <v>110</v>
      </c>
      <c r="C20" s="258"/>
      <c r="E20" s="113">
        <v>20.55777129591047</v>
      </c>
      <c r="F20" s="115">
        <v>6907</v>
      </c>
      <c r="G20" s="114">
        <v>6968</v>
      </c>
      <c r="H20" s="114">
        <v>6986</v>
      </c>
      <c r="I20" s="114">
        <v>6943</v>
      </c>
      <c r="J20" s="140">
        <v>6952</v>
      </c>
      <c r="K20" s="114">
        <v>-45</v>
      </c>
      <c r="L20" s="116">
        <v>-0.64729574223245112</v>
      </c>
    </row>
    <row r="21" spans="1:12" s="110" customFormat="1" ht="15" customHeight="1" x14ac:dyDescent="0.2">
      <c r="A21" s="120"/>
      <c r="B21" s="119"/>
      <c r="C21" s="258" t="s">
        <v>106</v>
      </c>
      <c r="E21" s="113">
        <v>33.878673809179091</v>
      </c>
      <c r="F21" s="115">
        <v>2340</v>
      </c>
      <c r="G21" s="114">
        <v>2339</v>
      </c>
      <c r="H21" s="114">
        <v>2355</v>
      </c>
      <c r="I21" s="114">
        <v>2328</v>
      </c>
      <c r="J21" s="140">
        <v>2338</v>
      </c>
      <c r="K21" s="114">
        <v>2</v>
      </c>
      <c r="L21" s="116">
        <v>8.5543199315654406E-2</v>
      </c>
    </row>
    <row r="22" spans="1:12" s="110" customFormat="1" ht="15" customHeight="1" x14ac:dyDescent="0.2">
      <c r="A22" s="120"/>
      <c r="B22" s="119"/>
      <c r="C22" s="258" t="s">
        <v>107</v>
      </c>
      <c r="E22" s="113">
        <v>66.121326190820909</v>
      </c>
      <c r="F22" s="115">
        <v>4567</v>
      </c>
      <c r="G22" s="114">
        <v>4629</v>
      </c>
      <c r="H22" s="114">
        <v>4631</v>
      </c>
      <c r="I22" s="114">
        <v>4615</v>
      </c>
      <c r="J22" s="140">
        <v>4614</v>
      </c>
      <c r="K22" s="114">
        <v>-47</v>
      </c>
      <c r="L22" s="116">
        <v>-1.0186389250108365</v>
      </c>
    </row>
    <row r="23" spans="1:12" s="110" customFormat="1" ht="15" customHeight="1" x14ac:dyDescent="0.2">
      <c r="A23" s="120"/>
      <c r="B23" s="121" t="s">
        <v>111</v>
      </c>
      <c r="C23" s="258"/>
      <c r="E23" s="113">
        <v>16.280730995892611</v>
      </c>
      <c r="F23" s="115">
        <v>5470</v>
      </c>
      <c r="G23" s="114">
        <v>5616</v>
      </c>
      <c r="H23" s="114">
        <v>5519</v>
      </c>
      <c r="I23" s="114">
        <v>5482</v>
      </c>
      <c r="J23" s="140">
        <v>5359</v>
      </c>
      <c r="K23" s="114">
        <v>111</v>
      </c>
      <c r="L23" s="116">
        <v>2.0712819555887294</v>
      </c>
    </row>
    <row r="24" spans="1:12" s="110" customFormat="1" ht="15" customHeight="1" x14ac:dyDescent="0.2">
      <c r="A24" s="120"/>
      <c r="B24" s="119"/>
      <c r="C24" s="258" t="s">
        <v>106</v>
      </c>
      <c r="E24" s="113">
        <v>54.78976234003656</v>
      </c>
      <c r="F24" s="115">
        <v>2997</v>
      </c>
      <c r="G24" s="114">
        <v>3058</v>
      </c>
      <c r="H24" s="114">
        <v>3002</v>
      </c>
      <c r="I24" s="114">
        <v>2995</v>
      </c>
      <c r="J24" s="140">
        <v>2913</v>
      </c>
      <c r="K24" s="114">
        <v>84</v>
      </c>
      <c r="L24" s="116">
        <v>2.8836251287332648</v>
      </c>
    </row>
    <row r="25" spans="1:12" s="110" customFormat="1" ht="15" customHeight="1" x14ac:dyDescent="0.2">
      <c r="A25" s="120"/>
      <c r="B25" s="119"/>
      <c r="C25" s="258" t="s">
        <v>107</v>
      </c>
      <c r="E25" s="113">
        <v>45.21023765996344</v>
      </c>
      <c r="F25" s="115">
        <v>2473</v>
      </c>
      <c r="G25" s="114">
        <v>2558</v>
      </c>
      <c r="H25" s="114">
        <v>2517</v>
      </c>
      <c r="I25" s="114">
        <v>2487</v>
      </c>
      <c r="J25" s="140">
        <v>2446</v>
      </c>
      <c r="K25" s="114">
        <v>27</v>
      </c>
      <c r="L25" s="116">
        <v>1.1038430089942763</v>
      </c>
    </row>
    <row r="26" spans="1:12" s="110" customFormat="1" ht="15" customHeight="1" x14ac:dyDescent="0.2">
      <c r="A26" s="120"/>
      <c r="C26" s="121" t="s">
        <v>187</v>
      </c>
      <c r="D26" s="110" t="s">
        <v>188</v>
      </c>
      <c r="E26" s="113">
        <v>1.6608131436395024</v>
      </c>
      <c r="F26" s="115">
        <v>558</v>
      </c>
      <c r="G26" s="114">
        <v>569</v>
      </c>
      <c r="H26" s="114">
        <v>605</v>
      </c>
      <c r="I26" s="114">
        <v>571</v>
      </c>
      <c r="J26" s="140">
        <v>536</v>
      </c>
      <c r="K26" s="114">
        <v>22</v>
      </c>
      <c r="L26" s="116">
        <v>4.1044776119402986</v>
      </c>
    </row>
    <row r="27" spans="1:12" s="110" customFormat="1" ht="15" customHeight="1" x14ac:dyDescent="0.2">
      <c r="A27" s="120"/>
      <c r="B27" s="119"/>
      <c r="D27" s="259" t="s">
        <v>106</v>
      </c>
      <c r="E27" s="113">
        <v>45.161290322580648</v>
      </c>
      <c r="F27" s="115">
        <v>252</v>
      </c>
      <c r="G27" s="114">
        <v>267</v>
      </c>
      <c r="H27" s="114">
        <v>292</v>
      </c>
      <c r="I27" s="114">
        <v>286</v>
      </c>
      <c r="J27" s="140">
        <v>266</v>
      </c>
      <c r="K27" s="114">
        <v>-14</v>
      </c>
      <c r="L27" s="116">
        <v>-5.2631578947368425</v>
      </c>
    </row>
    <row r="28" spans="1:12" s="110" customFormat="1" ht="15" customHeight="1" x14ac:dyDescent="0.2">
      <c r="A28" s="120"/>
      <c r="B28" s="119"/>
      <c r="D28" s="259" t="s">
        <v>107</v>
      </c>
      <c r="E28" s="113">
        <v>54.838709677419352</v>
      </c>
      <c r="F28" s="115">
        <v>306</v>
      </c>
      <c r="G28" s="114">
        <v>302</v>
      </c>
      <c r="H28" s="114">
        <v>313</v>
      </c>
      <c r="I28" s="114">
        <v>285</v>
      </c>
      <c r="J28" s="140">
        <v>270</v>
      </c>
      <c r="K28" s="114">
        <v>36</v>
      </c>
      <c r="L28" s="116">
        <v>13.333333333333334</v>
      </c>
    </row>
    <row r="29" spans="1:12" s="110" customFormat="1" ht="24" customHeight="1" x14ac:dyDescent="0.2">
      <c r="A29" s="604" t="s">
        <v>189</v>
      </c>
      <c r="B29" s="605"/>
      <c r="C29" s="605"/>
      <c r="D29" s="606"/>
      <c r="E29" s="113">
        <v>91.942972795999765</v>
      </c>
      <c r="F29" s="115">
        <v>30891</v>
      </c>
      <c r="G29" s="114">
        <v>32155</v>
      </c>
      <c r="H29" s="114">
        <v>31882</v>
      </c>
      <c r="I29" s="114">
        <v>32033</v>
      </c>
      <c r="J29" s="140">
        <v>31597</v>
      </c>
      <c r="K29" s="114">
        <v>-706</v>
      </c>
      <c r="L29" s="116">
        <v>-2.2343893407601989</v>
      </c>
    </row>
    <row r="30" spans="1:12" s="110" customFormat="1" ht="15" customHeight="1" x14ac:dyDescent="0.2">
      <c r="A30" s="120"/>
      <c r="B30" s="119"/>
      <c r="C30" s="258" t="s">
        <v>106</v>
      </c>
      <c r="E30" s="113">
        <v>39.257388883493576</v>
      </c>
      <c r="F30" s="115">
        <v>12127</v>
      </c>
      <c r="G30" s="114">
        <v>12486</v>
      </c>
      <c r="H30" s="114">
        <v>12397</v>
      </c>
      <c r="I30" s="114">
        <v>12389</v>
      </c>
      <c r="J30" s="140">
        <v>12203</v>
      </c>
      <c r="K30" s="114">
        <v>-76</v>
      </c>
      <c r="L30" s="116">
        <v>-0.62279767270343356</v>
      </c>
    </row>
    <row r="31" spans="1:12" s="110" customFormat="1" ht="15" customHeight="1" x14ac:dyDescent="0.2">
      <c r="A31" s="120"/>
      <c r="B31" s="119"/>
      <c r="C31" s="258" t="s">
        <v>107</v>
      </c>
      <c r="E31" s="113">
        <v>60.742611116506424</v>
      </c>
      <c r="F31" s="115">
        <v>18764</v>
      </c>
      <c r="G31" s="114">
        <v>19669</v>
      </c>
      <c r="H31" s="114">
        <v>19485</v>
      </c>
      <c r="I31" s="114">
        <v>19644</v>
      </c>
      <c r="J31" s="140">
        <v>19394</v>
      </c>
      <c r="K31" s="114">
        <v>-630</v>
      </c>
      <c r="L31" s="116">
        <v>-3.2484273486645354</v>
      </c>
    </row>
    <row r="32" spans="1:12" s="110" customFormat="1" ht="15" customHeight="1" x14ac:dyDescent="0.2">
      <c r="A32" s="120"/>
      <c r="B32" s="119" t="s">
        <v>117</v>
      </c>
      <c r="C32" s="258"/>
      <c r="E32" s="113">
        <v>7.958807071849515</v>
      </c>
      <c r="F32" s="114">
        <v>2674</v>
      </c>
      <c r="G32" s="114">
        <v>2699</v>
      </c>
      <c r="H32" s="114">
        <v>2625</v>
      </c>
      <c r="I32" s="114">
        <v>2626</v>
      </c>
      <c r="J32" s="140">
        <v>2466</v>
      </c>
      <c r="K32" s="114">
        <v>208</v>
      </c>
      <c r="L32" s="116">
        <v>8.4347120843471206</v>
      </c>
    </row>
    <row r="33" spans="1:12" s="110" customFormat="1" ht="15" customHeight="1" x14ac:dyDescent="0.2">
      <c r="A33" s="120"/>
      <c r="B33" s="119"/>
      <c r="C33" s="258" t="s">
        <v>106</v>
      </c>
      <c r="E33" s="113">
        <v>43.118922961854899</v>
      </c>
      <c r="F33" s="114">
        <v>1153</v>
      </c>
      <c r="G33" s="114">
        <v>1165</v>
      </c>
      <c r="H33" s="114">
        <v>1125</v>
      </c>
      <c r="I33" s="114">
        <v>1129</v>
      </c>
      <c r="J33" s="140">
        <v>1054</v>
      </c>
      <c r="K33" s="114">
        <v>99</v>
      </c>
      <c r="L33" s="116">
        <v>9.3927893738140416</v>
      </c>
    </row>
    <row r="34" spans="1:12" s="110" customFormat="1" ht="15" customHeight="1" x14ac:dyDescent="0.2">
      <c r="A34" s="120"/>
      <c r="B34" s="119"/>
      <c r="C34" s="258" t="s">
        <v>107</v>
      </c>
      <c r="E34" s="113">
        <v>56.881077038145101</v>
      </c>
      <c r="F34" s="114">
        <v>1521</v>
      </c>
      <c r="G34" s="114">
        <v>1534</v>
      </c>
      <c r="H34" s="114">
        <v>1500</v>
      </c>
      <c r="I34" s="114">
        <v>1497</v>
      </c>
      <c r="J34" s="140">
        <v>1412</v>
      </c>
      <c r="K34" s="114">
        <v>109</v>
      </c>
      <c r="L34" s="116">
        <v>7.7195467422096318</v>
      </c>
    </row>
    <row r="35" spans="1:12" s="110" customFormat="1" ht="24" customHeight="1" x14ac:dyDescent="0.2">
      <c r="A35" s="604" t="s">
        <v>192</v>
      </c>
      <c r="B35" s="605"/>
      <c r="C35" s="605"/>
      <c r="D35" s="606"/>
      <c r="E35" s="113">
        <v>17.637954640157151</v>
      </c>
      <c r="F35" s="114">
        <v>5926</v>
      </c>
      <c r="G35" s="114">
        <v>6213</v>
      </c>
      <c r="H35" s="114">
        <v>6091</v>
      </c>
      <c r="I35" s="114">
        <v>6263</v>
      </c>
      <c r="J35" s="114">
        <v>5938</v>
      </c>
      <c r="K35" s="318">
        <v>-12</v>
      </c>
      <c r="L35" s="319">
        <v>-0.20208824520040417</v>
      </c>
    </row>
    <row r="36" spans="1:12" s="110" customFormat="1" ht="15" customHeight="1" x14ac:dyDescent="0.2">
      <c r="A36" s="120"/>
      <c r="B36" s="119"/>
      <c r="C36" s="258" t="s">
        <v>106</v>
      </c>
      <c r="E36" s="113">
        <v>39.14951063111711</v>
      </c>
      <c r="F36" s="114">
        <v>2320</v>
      </c>
      <c r="G36" s="114">
        <v>2385</v>
      </c>
      <c r="H36" s="114">
        <v>2331</v>
      </c>
      <c r="I36" s="114">
        <v>2442</v>
      </c>
      <c r="J36" s="114">
        <v>2337</v>
      </c>
      <c r="K36" s="318">
        <v>-17</v>
      </c>
      <c r="L36" s="116">
        <v>-0.72742832691484804</v>
      </c>
    </row>
    <row r="37" spans="1:12" s="110" customFormat="1" ht="15" customHeight="1" x14ac:dyDescent="0.2">
      <c r="A37" s="120"/>
      <c r="B37" s="119"/>
      <c r="C37" s="258" t="s">
        <v>107</v>
      </c>
      <c r="E37" s="113">
        <v>60.85048936888289</v>
      </c>
      <c r="F37" s="114">
        <v>3606</v>
      </c>
      <c r="G37" s="114">
        <v>3828</v>
      </c>
      <c r="H37" s="114">
        <v>3760</v>
      </c>
      <c r="I37" s="114">
        <v>3821</v>
      </c>
      <c r="J37" s="140">
        <v>3601</v>
      </c>
      <c r="K37" s="114">
        <v>5</v>
      </c>
      <c r="L37" s="116">
        <v>0.13885031935573452</v>
      </c>
    </row>
    <row r="38" spans="1:12" s="110" customFormat="1" ht="15" customHeight="1" x14ac:dyDescent="0.2">
      <c r="A38" s="120"/>
      <c r="B38" s="119" t="s">
        <v>329</v>
      </c>
      <c r="C38" s="258"/>
      <c r="E38" s="113">
        <v>60.631585213405558</v>
      </c>
      <c r="F38" s="114">
        <v>20371</v>
      </c>
      <c r="G38" s="114">
        <v>20944</v>
      </c>
      <c r="H38" s="114">
        <v>20880</v>
      </c>
      <c r="I38" s="114">
        <v>20822</v>
      </c>
      <c r="J38" s="140">
        <v>20704</v>
      </c>
      <c r="K38" s="114">
        <v>-333</v>
      </c>
      <c r="L38" s="116">
        <v>-1.6083848531684699</v>
      </c>
    </row>
    <row r="39" spans="1:12" s="110" customFormat="1" ht="15" customHeight="1" x14ac:dyDescent="0.2">
      <c r="A39" s="120"/>
      <c r="B39" s="119"/>
      <c r="C39" s="258" t="s">
        <v>106</v>
      </c>
      <c r="E39" s="113">
        <v>40.351480045162241</v>
      </c>
      <c r="F39" s="115">
        <v>8220</v>
      </c>
      <c r="G39" s="114">
        <v>8371</v>
      </c>
      <c r="H39" s="114">
        <v>8399</v>
      </c>
      <c r="I39" s="114">
        <v>8324</v>
      </c>
      <c r="J39" s="140">
        <v>8238</v>
      </c>
      <c r="K39" s="114">
        <v>-18</v>
      </c>
      <c r="L39" s="116">
        <v>-0.21849963583394028</v>
      </c>
    </row>
    <row r="40" spans="1:12" s="110" customFormat="1" ht="15" customHeight="1" x14ac:dyDescent="0.2">
      <c r="A40" s="120"/>
      <c r="B40" s="119"/>
      <c r="C40" s="258" t="s">
        <v>107</v>
      </c>
      <c r="E40" s="113">
        <v>59.648519954837759</v>
      </c>
      <c r="F40" s="115">
        <v>12151</v>
      </c>
      <c r="G40" s="114">
        <v>12573</v>
      </c>
      <c r="H40" s="114">
        <v>12481</v>
      </c>
      <c r="I40" s="114">
        <v>12498</v>
      </c>
      <c r="J40" s="140">
        <v>12466</v>
      </c>
      <c r="K40" s="114">
        <v>-315</v>
      </c>
      <c r="L40" s="116">
        <v>-2.5268730948179048</v>
      </c>
    </row>
    <row r="41" spans="1:12" s="110" customFormat="1" ht="15" customHeight="1" x14ac:dyDescent="0.2">
      <c r="A41" s="120"/>
      <c r="B41" s="320" t="s">
        <v>516</v>
      </c>
      <c r="C41" s="258"/>
      <c r="E41" s="113">
        <v>6.7414727067087323</v>
      </c>
      <c r="F41" s="115">
        <v>2265</v>
      </c>
      <c r="G41" s="114">
        <v>2321</v>
      </c>
      <c r="H41" s="114">
        <v>2222</v>
      </c>
      <c r="I41" s="114">
        <v>2254</v>
      </c>
      <c r="J41" s="140">
        <v>2168</v>
      </c>
      <c r="K41" s="114">
        <v>97</v>
      </c>
      <c r="L41" s="116">
        <v>4.4741697416974171</v>
      </c>
    </row>
    <row r="42" spans="1:12" s="110" customFormat="1" ht="15" customHeight="1" x14ac:dyDescent="0.2">
      <c r="A42" s="120"/>
      <c r="B42" s="119"/>
      <c r="C42" s="268" t="s">
        <v>106</v>
      </c>
      <c r="D42" s="182"/>
      <c r="E42" s="113">
        <v>44.812362030905078</v>
      </c>
      <c r="F42" s="115">
        <v>1015</v>
      </c>
      <c r="G42" s="114">
        <v>1022</v>
      </c>
      <c r="H42" s="114">
        <v>962</v>
      </c>
      <c r="I42" s="114">
        <v>955</v>
      </c>
      <c r="J42" s="140">
        <v>933</v>
      </c>
      <c r="K42" s="114">
        <v>82</v>
      </c>
      <c r="L42" s="116">
        <v>8.7888531618435159</v>
      </c>
    </row>
    <row r="43" spans="1:12" s="110" customFormat="1" ht="15" customHeight="1" x14ac:dyDescent="0.2">
      <c r="A43" s="120"/>
      <c r="B43" s="119"/>
      <c r="C43" s="268" t="s">
        <v>107</v>
      </c>
      <c r="D43" s="182"/>
      <c r="E43" s="113">
        <v>55.187637969094922</v>
      </c>
      <c r="F43" s="115">
        <v>1250</v>
      </c>
      <c r="G43" s="114">
        <v>1299</v>
      </c>
      <c r="H43" s="114">
        <v>1260</v>
      </c>
      <c r="I43" s="114">
        <v>1299</v>
      </c>
      <c r="J43" s="140">
        <v>1235</v>
      </c>
      <c r="K43" s="114">
        <v>15</v>
      </c>
      <c r="L43" s="116">
        <v>1.214574898785425</v>
      </c>
    </row>
    <row r="44" spans="1:12" s="110" customFormat="1" ht="15" customHeight="1" x14ac:dyDescent="0.2">
      <c r="A44" s="120"/>
      <c r="B44" s="119" t="s">
        <v>205</v>
      </c>
      <c r="C44" s="268"/>
      <c r="D44" s="182"/>
      <c r="E44" s="113">
        <v>14.988987439728556</v>
      </c>
      <c r="F44" s="115">
        <v>5036</v>
      </c>
      <c r="G44" s="114">
        <v>5410</v>
      </c>
      <c r="H44" s="114">
        <v>5346</v>
      </c>
      <c r="I44" s="114">
        <v>5353</v>
      </c>
      <c r="J44" s="140">
        <v>5290</v>
      </c>
      <c r="K44" s="114">
        <v>-254</v>
      </c>
      <c r="L44" s="116">
        <v>-4.8015122873345932</v>
      </c>
    </row>
    <row r="45" spans="1:12" s="110" customFormat="1" ht="15" customHeight="1" x14ac:dyDescent="0.2">
      <c r="A45" s="120"/>
      <c r="B45" s="119"/>
      <c r="C45" s="268" t="s">
        <v>106</v>
      </c>
      <c r="D45" s="182"/>
      <c r="E45" s="113">
        <v>34.451945988880063</v>
      </c>
      <c r="F45" s="115">
        <v>1735</v>
      </c>
      <c r="G45" s="114">
        <v>1885</v>
      </c>
      <c r="H45" s="114">
        <v>1841</v>
      </c>
      <c r="I45" s="114">
        <v>1808</v>
      </c>
      <c r="J45" s="140">
        <v>1764</v>
      </c>
      <c r="K45" s="114">
        <v>-29</v>
      </c>
      <c r="L45" s="116">
        <v>-1.6439909297052153</v>
      </c>
    </row>
    <row r="46" spans="1:12" s="110" customFormat="1" ht="15" customHeight="1" x14ac:dyDescent="0.2">
      <c r="A46" s="123"/>
      <c r="B46" s="124"/>
      <c r="C46" s="260" t="s">
        <v>107</v>
      </c>
      <c r="D46" s="261"/>
      <c r="E46" s="125">
        <v>65.54805401111993</v>
      </c>
      <c r="F46" s="143">
        <v>3301</v>
      </c>
      <c r="G46" s="144">
        <v>3525</v>
      </c>
      <c r="H46" s="144">
        <v>3505</v>
      </c>
      <c r="I46" s="144">
        <v>3545</v>
      </c>
      <c r="J46" s="145">
        <v>3526</v>
      </c>
      <c r="K46" s="144">
        <v>-225</v>
      </c>
      <c r="L46" s="146">
        <v>-6.3811684628474188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33598</v>
      </c>
      <c r="E11" s="114">
        <v>34888</v>
      </c>
      <c r="F11" s="114">
        <v>34539</v>
      </c>
      <c r="G11" s="114">
        <v>34692</v>
      </c>
      <c r="H11" s="140">
        <v>34100</v>
      </c>
      <c r="I11" s="115">
        <v>-502</v>
      </c>
      <c r="J11" s="116">
        <v>-1.4721407624633431</v>
      </c>
    </row>
    <row r="12" spans="1:15" s="110" customFormat="1" ht="24.95" customHeight="1" x14ac:dyDescent="0.2">
      <c r="A12" s="193" t="s">
        <v>132</v>
      </c>
      <c r="B12" s="194" t="s">
        <v>133</v>
      </c>
      <c r="C12" s="113">
        <v>1.3304363354961606</v>
      </c>
      <c r="D12" s="115">
        <v>447</v>
      </c>
      <c r="E12" s="114">
        <v>451</v>
      </c>
      <c r="F12" s="114">
        <v>457</v>
      </c>
      <c r="G12" s="114">
        <v>443</v>
      </c>
      <c r="H12" s="140">
        <v>423</v>
      </c>
      <c r="I12" s="115">
        <v>24</v>
      </c>
      <c r="J12" s="116">
        <v>5.6737588652482271</v>
      </c>
    </row>
    <row r="13" spans="1:15" s="110" customFormat="1" ht="24.95" customHeight="1" x14ac:dyDescent="0.2">
      <c r="A13" s="193" t="s">
        <v>134</v>
      </c>
      <c r="B13" s="199" t="s">
        <v>214</v>
      </c>
      <c r="C13" s="113">
        <v>0.65182451336389069</v>
      </c>
      <c r="D13" s="115">
        <v>219</v>
      </c>
      <c r="E13" s="114">
        <v>221</v>
      </c>
      <c r="F13" s="114">
        <v>224</v>
      </c>
      <c r="G13" s="114">
        <v>220</v>
      </c>
      <c r="H13" s="140">
        <v>223</v>
      </c>
      <c r="I13" s="115">
        <v>-4</v>
      </c>
      <c r="J13" s="116">
        <v>-1.7937219730941705</v>
      </c>
    </row>
    <row r="14" spans="1:15" s="287" customFormat="1" ht="24.95" customHeight="1" x14ac:dyDescent="0.2">
      <c r="A14" s="193" t="s">
        <v>215</v>
      </c>
      <c r="B14" s="199" t="s">
        <v>137</v>
      </c>
      <c r="C14" s="113">
        <v>8.229656527174237</v>
      </c>
      <c r="D14" s="115">
        <v>2765</v>
      </c>
      <c r="E14" s="114">
        <v>2868</v>
      </c>
      <c r="F14" s="114">
        <v>2829</v>
      </c>
      <c r="G14" s="114">
        <v>2894</v>
      </c>
      <c r="H14" s="140">
        <v>2891</v>
      </c>
      <c r="I14" s="115">
        <v>-126</v>
      </c>
      <c r="J14" s="116">
        <v>-4.358353510895884</v>
      </c>
      <c r="K14" s="110"/>
      <c r="L14" s="110"/>
      <c r="M14" s="110"/>
      <c r="N14" s="110"/>
      <c r="O14" s="110"/>
    </row>
    <row r="15" spans="1:15" s="110" customFormat="1" ht="24.95" customHeight="1" x14ac:dyDescent="0.2">
      <c r="A15" s="193" t="s">
        <v>216</v>
      </c>
      <c r="B15" s="199" t="s">
        <v>217</v>
      </c>
      <c r="C15" s="113">
        <v>4.068694565152688</v>
      </c>
      <c r="D15" s="115">
        <v>1367</v>
      </c>
      <c r="E15" s="114">
        <v>1437</v>
      </c>
      <c r="F15" s="114">
        <v>1387</v>
      </c>
      <c r="G15" s="114">
        <v>1393</v>
      </c>
      <c r="H15" s="140">
        <v>1399</v>
      </c>
      <c r="I15" s="115">
        <v>-32</v>
      </c>
      <c r="J15" s="116">
        <v>-2.2873481057898499</v>
      </c>
    </row>
    <row r="16" spans="1:15" s="287" customFormat="1" ht="24.95" customHeight="1" x14ac:dyDescent="0.2">
      <c r="A16" s="193" t="s">
        <v>218</v>
      </c>
      <c r="B16" s="199" t="s">
        <v>141</v>
      </c>
      <c r="C16" s="113">
        <v>3.0805405083635931</v>
      </c>
      <c r="D16" s="115">
        <v>1035</v>
      </c>
      <c r="E16" s="114">
        <v>1057</v>
      </c>
      <c r="F16" s="114">
        <v>1060</v>
      </c>
      <c r="G16" s="114">
        <v>1114</v>
      </c>
      <c r="H16" s="140">
        <v>1108</v>
      </c>
      <c r="I16" s="115">
        <v>-73</v>
      </c>
      <c r="J16" s="116">
        <v>-6.5884476534296033</v>
      </c>
      <c r="K16" s="110"/>
      <c r="L16" s="110"/>
      <c r="M16" s="110"/>
      <c r="N16" s="110"/>
      <c r="O16" s="110"/>
    </row>
    <row r="17" spans="1:15" s="110" customFormat="1" ht="24.95" customHeight="1" x14ac:dyDescent="0.2">
      <c r="A17" s="193" t="s">
        <v>142</v>
      </c>
      <c r="B17" s="199" t="s">
        <v>220</v>
      </c>
      <c r="C17" s="113">
        <v>1.0804214536579557</v>
      </c>
      <c r="D17" s="115">
        <v>363</v>
      </c>
      <c r="E17" s="114">
        <v>374</v>
      </c>
      <c r="F17" s="114">
        <v>382</v>
      </c>
      <c r="G17" s="114">
        <v>387</v>
      </c>
      <c r="H17" s="140">
        <v>384</v>
      </c>
      <c r="I17" s="115">
        <v>-21</v>
      </c>
      <c r="J17" s="116">
        <v>-5.46875</v>
      </c>
    </row>
    <row r="18" spans="1:15" s="287" customFormat="1" ht="24.95" customHeight="1" x14ac:dyDescent="0.2">
      <c r="A18" s="201" t="s">
        <v>144</v>
      </c>
      <c r="B18" s="202" t="s">
        <v>145</v>
      </c>
      <c r="C18" s="113">
        <v>4.6371807845705098</v>
      </c>
      <c r="D18" s="115">
        <v>1558</v>
      </c>
      <c r="E18" s="114">
        <v>1533</v>
      </c>
      <c r="F18" s="114">
        <v>1531</v>
      </c>
      <c r="G18" s="114">
        <v>1515</v>
      </c>
      <c r="H18" s="140">
        <v>1483</v>
      </c>
      <c r="I18" s="115">
        <v>75</v>
      </c>
      <c r="J18" s="116">
        <v>5.0573162508428862</v>
      </c>
      <c r="K18" s="110"/>
      <c r="L18" s="110"/>
      <c r="M18" s="110"/>
      <c r="N18" s="110"/>
      <c r="O18" s="110"/>
    </row>
    <row r="19" spans="1:15" s="110" customFormat="1" ht="24.95" customHeight="1" x14ac:dyDescent="0.2">
      <c r="A19" s="193" t="s">
        <v>146</v>
      </c>
      <c r="B19" s="199" t="s">
        <v>147</v>
      </c>
      <c r="C19" s="113">
        <v>21.453657955830703</v>
      </c>
      <c r="D19" s="115">
        <v>7208</v>
      </c>
      <c r="E19" s="114">
        <v>7332</v>
      </c>
      <c r="F19" s="114">
        <v>7250</v>
      </c>
      <c r="G19" s="114">
        <v>7267</v>
      </c>
      <c r="H19" s="140">
        <v>7247</v>
      </c>
      <c r="I19" s="115">
        <v>-39</v>
      </c>
      <c r="J19" s="116">
        <v>-0.53815371878018492</v>
      </c>
    </row>
    <row r="20" spans="1:15" s="287" customFormat="1" ht="24.95" customHeight="1" x14ac:dyDescent="0.2">
      <c r="A20" s="193" t="s">
        <v>148</v>
      </c>
      <c r="B20" s="199" t="s">
        <v>149</v>
      </c>
      <c r="C20" s="113">
        <v>5.9557116495029465</v>
      </c>
      <c r="D20" s="115">
        <v>2001</v>
      </c>
      <c r="E20" s="114">
        <v>2070</v>
      </c>
      <c r="F20" s="114">
        <v>1976</v>
      </c>
      <c r="G20" s="114">
        <v>1975</v>
      </c>
      <c r="H20" s="140">
        <v>2012</v>
      </c>
      <c r="I20" s="115">
        <v>-11</v>
      </c>
      <c r="J20" s="116">
        <v>-0.54671968190854869</v>
      </c>
      <c r="K20" s="110"/>
      <c r="L20" s="110"/>
      <c r="M20" s="110"/>
      <c r="N20" s="110"/>
      <c r="O20" s="110"/>
    </row>
    <row r="21" spans="1:15" s="110" customFormat="1" ht="24.95" customHeight="1" x14ac:dyDescent="0.2">
      <c r="A21" s="201" t="s">
        <v>150</v>
      </c>
      <c r="B21" s="202" t="s">
        <v>151</v>
      </c>
      <c r="C21" s="113">
        <v>13.188285016965295</v>
      </c>
      <c r="D21" s="115">
        <v>4431</v>
      </c>
      <c r="E21" s="114">
        <v>4936</v>
      </c>
      <c r="F21" s="114">
        <v>4954</v>
      </c>
      <c r="G21" s="114">
        <v>4951</v>
      </c>
      <c r="H21" s="140">
        <v>4684</v>
      </c>
      <c r="I21" s="115">
        <v>-253</v>
      </c>
      <c r="J21" s="116">
        <v>-5.4013663535439793</v>
      </c>
    </row>
    <row r="22" spans="1:15" s="110" customFormat="1" ht="24.95" customHeight="1" x14ac:dyDescent="0.2">
      <c r="A22" s="201" t="s">
        <v>152</v>
      </c>
      <c r="B22" s="199" t="s">
        <v>153</v>
      </c>
      <c r="C22" s="113">
        <v>1.526876599797607</v>
      </c>
      <c r="D22" s="115">
        <v>513</v>
      </c>
      <c r="E22" s="114">
        <v>536</v>
      </c>
      <c r="F22" s="114">
        <v>535</v>
      </c>
      <c r="G22" s="114">
        <v>541</v>
      </c>
      <c r="H22" s="140">
        <v>539</v>
      </c>
      <c r="I22" s="115">
        <v>-26</v>
      </c>
      <c r="J22" s="116">
        <v>-4.8237476808905377</v>
      </c>
    </row>
    <row r="23" spans="1:15" s="110" customFormat="1" ht="24.95" customHeight="1" x14ac:dyDescent="0.2">
      <c r="A23" s="193" t="s">
        <v>154</v>
      </c>
      <c r="B23" s="199" t="s">
        <v>155</v>
      </c>
      <c r="C23" s="113">
        <v>1.0744687183760939</v>
      </c>
      <c r="D23" s="115">
        <v>361</v>
      </c>
      <c r="E23" s="114">
        <v>362</v>
      </c>
      <c r="F23" s="114">
        <v>369</v>
      </c>
      <c r="G23" s="114">
        <v>373</v>
      </c>
      <c r="H23" s="140">
        <v>367</v>
      </c>
      <c r="I23" s="115">
        <v>-6</v>
      </c>
      <c r="J23" s="116">
        <v>-1.6348773841961852</v>
      </c>
    </row>
    <row r="24" spans="1:15" s="110" customFormat="1" ht="24.95" customHeight="1" x14ac:dyDescent="0.2">
      <c r="A24" s="193" t="s">
        <v>156</v>
      </c>
      <c r="B24" s="199" t="s">
        <v>221</v>
      </c>
      <c r="C24" s="113">
        <v>6.0122626346806358</v>
      </c>
      <c r="D24" s="115">
        <v>2020</v>
      </c>
      <c r="E24" s="114">
        <v>2029</v>
      </c>
      <c r="F24" s="114">
        <v>2025</v>
      </c>
      <c r="G24" s="114">
        <v>2041</v>
      </c>
      <c r="H24" s="140">
        <v>2027</v>
      </c>
      <c r="I24" s="115">
        <v>-7</v>
      </c>
      <c r="J24" s="116">
        <v>-0.34533793783917122</v>
      </c>
    </row>
    <row r="25" spans="1:15" s="110" customFormat="1" ht="24.95" customHeight="1" x14ac:dyDescent="0.2">
      <c r="A25" s="193" t="s">
        <v>222</v>
      </c>
      <c r="B25" s="204" t="s">
        <v>159</v>
      </c>
      <c r="C25" s="113">
        <v>8.8011191142329892</v>
      </c>
      <c r="D25" s="115">
        <v>2957</v>
      </c>
      <c r="E25" s="114">
        <v>2999</v>
      </c>
      <c r="F25" s="114">
        <v>3062</v>
      </c>
      <c r="G25" s="114">
        <v>3105</v>
      </c>
      <c r="H25" s="140">
        <v>3048</v>
      </c>
      <c r="I25" s="115">
        <v>-91</v>
      </c>
      <c r="J25" s="116">
        <v>-2.9855643044619424</v>
      </c>
    </row>
    <row r="26" spans="1:15" s="110" customFormat="1" ht="24.95" customHeight="1" x14ac:dyDescent="0.2">
      <c r="A26" s="201">
        <v>782.78300000000002</v>
      </c>
      <c r="B26" s="203" t="s">
        <v>160</v>
      </c>
      <c r="C26" s="113">
        <v>0.60717899874992554</v>
      </c>
      <c r="D26" s="115">
        <v>204</v>
      </c>
      <c r="E26" s="114">
        <v>259</v>
      </c>
      <c r="F26" s="114">
        <v>252</v>
      </c>
      <c r="G26" s="114">
        <v>245</v>
      </c>
      <c r="H26" s="140">
        <v>242</v>
      </c>
      <c r="I26" s="115">
        <v>-38</v>
      </c>
      <c r="J26" s="116">
        <v>-15.702479338842975</v>
      </c>
    </row>
    <row r="27" spans="1:15" s="110" customFormat="1" ht="24.95" customHeight="1" x14ac:dyDescent="0.2">
      <c r="A27" s="193" t="s">
        <v>161</v>
      </c>
      <c r="B27" s="199" t="s">
        <v>162</v>
      </c>
      <c r="C27" s="113">
        <v>2.8156437883207333</v>
      </c>
      <c r="D27" s="115">
        <v>946</v>
      </c>
      <c r="E27" s="114">
        <v>1003</v>
      </c>
      <c r="F27" s="114">
        <v>1019</v>
      </c>
      <c r="G27" s="114">
        <v>1011</v>
      </c>
      <c r="H27" s="140">
        <v>974</v>
      </c>
      <c r="I27" s="115">
        <v>-28</v>
      </c>
      <c r="J27" s="116">
        <v>-2.8747433264887063</v>
      </c>
    </row>
    <row r="28" spans="1:15" s="110" customFormat="1" ht="24.95" customHeight="1" x14ac:dyDescent="0.2">
      <c r="A28" s="193" t="s">
        <v>163</v>
      </c>
      <c r="B28" s="199" t="s">
        <v>164</v>
      </c>
      <c r="C28" s="113">
        <v>2.5507470682778739</v>
      </c>
      <c r="D28" s="115">
        <v>857</v>
      </c>
      <c r="E28" s="114">
        <v>979</v>
      </c>
      <c r="F28" s="114">
        <v>816</v>
      </c>
      <c r="G28" s="114">
        <v>903</v>
      </c>
      <c r="H28" s="140">
        <v>830</v>
      </c>
      <c r="I28" s="115">
        <v>27</v>
      </c>
      <c r="J28" s="116">
        <v>3.2530120481927711</v>
      </c>
    </row>
    <row r="29" spans="1:15" s="110" customFormat="1" ht="24.95" customHeight="1" x14ac:dyDescent="0.2">
      <c r="A29" s="193">
        <v>86</v>
      </c>
      <c r="B29" s="199" t="s">
        <v>165</v>
      </c>
      <c r="C29" s="113">
        <v>5.866420620275016</v>
      </c>
      <c r="D29" s="115">
        <v>1971</v>
      </c>
      <c r="E29" s="114">
        <v>1967</v>
      </c>
      <c r="F29" s="114">
        <v>1956</v>
      </c>
      <c r="G29" s="114">
        <v>1963</v>
      </c>
      <c r="H29" s="140">
        <v>1991</v>
      </c>
      <c r="I29" s="115">
        <v>-20</v>
      </c>
      <c r="J29" s="116">
        <v>-1.0045203415369162</v>
      </c>
    </row>
    <row r="30" spans="1:15" s="110" customFormat="1" ht="24.95" customHeight="1" x14ac:dyDescent="0.2">
      <c r="A30" s="193">
        <v>87.88</v>
      </c>
      <c r="B30" s="204" t="s">
        <v>166</v>
      </c>
      <c r="C30" s="113">
        <v>3.6549794630632775</v>
      </c>
      <c r="D30" s="115">
        <v>1228</v>
      </c>
      <c r="E30" s="114">
        <v>1271</v>
      </c>
      <c r="F30" s="114">
        <v>1265</v>
      </c>
      <c r="G30" s="114">
        <v>1253</v>
      </c>
      <c r="H30" s="140">
        <v>1201</v>
      </c>
      <c r="I30" s="115">
        <v>27</v>
      </c>
      <c r="J30" s="116">
        <v>2.2481265611990007</v>
      </c>
    </row>
    <row r="31" spans="1:15" s="110" customFormat="1" ht="24.95" customHeight="1" x14ac:dyDescent="0.2">
      <c r="A31" s="193" t="s">
        <v>167</v>
      </c>
      <c r="B31" s="199" t="s">
        <v>168</v>
      </c>
      <c r="C31" s="113">
        <v>11.643550211322102</v>
      </c>
      <c r="D31" s="115">
        <v>3912</v>
      </c>
      <c r="E31" s="114">
        <v>4072</v>
      </c>
      <c r="F31" s="114">
        <v>4019</v>
      </c>
      <c r="G31" s="114">
        <v>3992</v>
      </c>
      <c r="H31" s="140">
        <v>3918</v>
      </c>
      <c r="I31" s="115">
        <v>-6</v>
      </c>
      <c r="J31" s="116">
        <v>-0.15313935681470137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1.3304363354961606</v>
      </c>
      <c r="D34" s="115">
        <v>447</v>
      </c>
      <c r="E34" s="114">
        <v>451</v>
      </c>
      <c r="F34" s="114">
        <v>457</v>
      </c>
      <c r="G34" s="114">
        <v>443</v>
      </c>
      <c r="H34" s="140">
        <v>423</v>
      </c>
      <c r="I34" s="115">
        <v>24</v>
      </c>
      <c r="J34" s="116">
        <v>5.6737588652482271</v>
      </c>
    </row>
    <row r="35" spans="1:10" s="110" customFormat="1" ht="24.95" customHeight="1" x14ac:dyDescent="0.2">
      <c r="A35" s="292" t="s">
        <v>171</v>
      </c>
      <c r="B35" s="293" t="s">
        <v>172</v>
      </c>
      <c r="C35" s="113">
        <v>13.518661825108637</v>
      </c>
      <c r="D35" s="115">
        <v>4542</v>
      </c>
      <c r="E35" s="114">
        <v>4622</v>
      </c>
      <c r="F35" s="114">
        <v>4584</v>
      </c>
      <c r="G35" s="114">
        <v>4629</v>
      </c>
      <c r="H35" s="140">
        <v>4597</v>
      </c>
      <c r="I35" s="115">
        <v>-55</v>
      </c>
      <c r="J35" s="116">
        <v>-1.1964324559495323</v>
      </c>
    </row>
    <row r="36" spans="1:10" s="110" customFormat="1" ht="24.95" customHeight="1" x14ac:dyDescent="0.2">
      <c r="A36" s="294" t="s">
        <v>173</v>
      </c>
      <c r="B36" s="295" t="s">
        <v>174</v>
      </c>
      <c r="C36" s="125">
        <v>85.150901839395203</v>
      </c>
      <c r="D36" s="143">
        <v>28609</v>
      </c>
      <c r="E36" s="144">
        <v>29815</v>
      </c>
      <c r="F36" s="144">
        <v>29498</v>
      </c>
      <c r="G36" s="144">
        <v>29620</v>
      </c>
      <c r="H36" s="145">
        <v>29080</v>
      </c>
      <c r="I36" s="143">
        <v>-471</v>
      </c>
      <c r="J36" s="146">
        <v>-1.6196698762035764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33598</v>
      </c>
      <c r="F11" s="264">
        <v>34888</v>
      </c>
      <c r="G11" s="264">
        <v>34539</v>
      </c>
      <c r="H11" s="264">
        <v>34692</v>
      </c>
      <c r="I11" s="265">
        <v>34100</v>
      </c>
      <c r="J11" s="263">
        <v>-502</v>
      </c>
      <c r="K11" s="266">
        <v>-1.4721407624633431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42.06500386927793</v>
      </c>
      <c r="E13" s="115">
        <v>14133</v>
      </c>
      <c r="F13" s="114">
        <v>14665</v>
      </c>
      <c r="G13" s="114">
        <v>14681</v>
      </c>
      <c r="H13" s="114">
        <v>14734</v>
      </c>
      <c r="I13" s="140">
        <v>14502</v>
      </c>
      <c r="J13" s="115">
        <v>-369</v>
      </c>
      <c r="K13" s="116">
        <v>-2.5444766239139427</v>
      </c>
    </row>
    <row r="14" spans="1:15" ht="15.95" customHeight="1" x14ac:dyDescent="0.2">
      <c r="A14" s="306" t="s">
        <v>230</v>
      </c>
      <c r="B14" s="307"/>
      <c r="C14" s="308"/>
      <c r="D14" s="113">
        <v>46.782546580153578</v>
      </c>
      <c r="E14" s="115">
        <v>15718</v>
      </c>
      <c r="F14" s="114">
        <v>16218</v>
      </c>
      <c r="G14" s="114">
        <v>16040</v>
      </c>
      <c r="H14" s="114">
        <v>16086</v>
      </c>
      <c r="I14" s="140">
        <v>15868</v>
      </c>
      <c r="J14" s="115">
        <v>-150</v>
      </c>
      <c r="K14" s="116">
        <v>-0.94529871439374846</v>
      </c>
    </row>
    <row r="15" spans="1:15" ht="15.95" customHeight="1" x14ac:dyDescent="0.2">
      <c r="A15" s="306" t="s">
        <v>231</v>
      </c>
      <c r="B15" s="307"/>
      <c r="C15" s="308"/>
      <c r="D15" s="113">
        <v>4.9616048574319898</v>
      </c>
      <c r="E15" s="115">
        <v>1667</v>
      </c>
      <c r="F15" s="114">
        <v>1727</v>
      </c>
      <c r="G15" s="114">
        <v>1705</v>
      </c>
      <c r="H15" s="114">
        <v>1680</v>
      </c>
      <c r="I15" s="140">
        <v>1670</v>
      </c>
      <c r="J15" s="115">
        <v>-3</v>
      </c>
      <c r="K15" s="116">
        <v>-0.17964071856287425</v>
      </c>
    </row>
    <row r="16" spans="1:15" ht="15.95" customHeight="1" x14ac:dyDescent="0.2">
      <c r="A16" s="306" t="s">
        <v>232</v>
      </c>
      <c r="B16" s="307"/>
      <c r="C16" s="308"/>
      <c r="D16" s="113">
        <v>3.2055479492826953</v>
      </c>
      <c r="E16" s="115">
        <v>1077</v>
      </c>
      <c r="F16" s="114">
        <v>1212</v>
      </c>
      <c r="G16" s="114">
        <v>1052</v>
      </c>
      <c r="H16" s="114">
        <v>1119</v>
      </c>
      <c r="I16" s="140">
        <v>1040</v>
      </c>
      <c r="J16" s="115">
        <v>37</v>
      </c>
      <c r="K16" s="116">
        <v>3.5576923076923075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1.1280433359128519</v>
      </c>
      <c r="E18" s="115">
        <v>379</v>
      </c>
      <c r="F18" s="114">
        <v>390</v>
      </c>
      <c r="G18" s="114">
        <v>405</v>
      </c>
      <c r="H18" s="114">
        <v>388</v>
      </c>
      <c r="I18" s="140">
        <v>370</v>
      </c>
      <c r="J18" s="115">
        <v>9</v>
      </c>
      <c r="K18" s="116">
        <v>2.4324324324324325</v>
      </c>
    </row>
    <row r="19" spans="1:11" ht="14.1" customHeight="1" x14ac:dyDescent="0.2">
      <c r="A19" s="306" t="s">
        <v>235</v>
      </c>
      <c r="B19" s="307" t="s">
        <v>236</v>
      </c>
      <c r="C19" s="308"/>
      <c r="D19" s="113">
        <v>0.79766652776951008</v>
      </c>
      <c r="E19" s="115">
        <v>268</v>
      </c>
      <c r="F19" s="114">
        <v>281</v>
      </c>
      <c r="G19" s="114">
        <v>284</v>
      </c>
      <c r="H19" s="114">
        <v>269</v>
      </c>
      <c r="I19" s="140">
        <v>254</v>
      </c>
      <c r="J19" s="115">
        <v>14</v>
      </c>
      <c r="K19" s="116">
        <v>5.5118110236220472</v>
      </c>
    </row>
    <row r="20" spans="1:11" ht="14.1" customHeight="1" x14ac:dyDescent="0.2">
      <c r="A20" s="306">
        <v>12</v>
      </c>
      <c r="B20" s="307" t="s">
        <v>237</v>
      </c>
      <c r="C20" s="308"/>
      <c r="D20" s="113">
        <v>1.0714923507351628</v>
      </c>
      <c r="E20" s="115">
        <v>360</v>
      </c>
      <c r="F20" s="114">
        <v>362</v>
      </c>
      <c r="G20" s="114">
        <v>408</v>
      </c>
      <c r="H20" s="114">
        <v>424</v>
      </c>
      <c r="I20" s="140">
        <v>395</v>
      </c>
      <c r="J20" s="115">
        <v>-35</v>
      </c>
      <c r="K20" s="116">
        <v>-8.8607594936708853</v>
      </c>
    </row>
    <row r="21" spans="1:11" ht="14.1" customHeight="1" x14ac:dyDescent="0.2">
      <c r="A21" s="306">
        <v>21</v>
      </c>
      <c r="B21" s="307" t="s">
        <v>238</v>
      </c>
      <c r="C21" s="308"/>
      <c r="D21" s="113">
        <v>0.18751116137865348</v>
      </c>
      <c r="E21" s="115">
        <v>63</v>
      </c>
      <c r="F21" s="114">
        <v>72</v>
      </c>
      <c r="G21" s="114">
        <v>79</v>
      </c>
      <c r="H21" s="114">
        <v>80</v>
      </c>
      <c r="I21" s="140">
        <v>76</v>
      </c>
      <c r="J21" s="115">
        <v>-13</v>
      </c>
      <c r="K21" s="116">
        <v>-17.105263157894736</v>
      </c>
    </row>
    <row r="22" spans="1:11" ht="14.1" customHeight="1" x14ac:dyDescent="0.2">
      <c r="A22" s="306">
        <v>22</v>
      </c>
      <c r="B22" s="307" t="s">
        <v>239</v>
      </c>
      <c r="C22" s="308"/>
      <c r="D22" s="113">
        <v>0.65182451336389069</v>
      </c>
      <c r="E22" s="115">
        <v>219</v>
      </c>
      <c r="F22" s="114">
        <v>208</v>
      </c>
      <c r="G22" s="114">
        <v>217</v>
      </c>
      <c r="H22" s="114">
        <v>239</v>
      </c>
      <c r="I22" s="140">
        <v>242</v>
      </c>
      <c r="J22" s="115">
        <v>-23</v>
      </c>
      <c r="K22" s="116">
        <v>-9.5041322314049594</v>
      </c>
    </row>
    <row r="23" spans="1:11" ht="14.1" customHeight="1" x14ac:dyDescent="0.2">
      <c r="A23" s="306">
        <v>23</v>
      </c>
      <c r="B23" s="307" t="s">
        <v>240</v>
      </c>
      <c r="C23" s="308"/>
      <c r="D23" s="113">
        <v>0.58932079290433959</v>
      </c>
      <c r="E23" s="115">
        <v>198</v>
      </c>
      <c r="F23" s="114">
        <v>200</v>
      </c>
      <c r="G23" s="114">
        <v>199</v>
      </c>
      <c r="H23" s="114">
        <v>177</v>
      </c>
      <c r="I23" s="140">
        <v>196</v>
      </c>
      <c r="J23" s="115">
        <v>2</v>
      </c>
      <c r="K23" s="116">
        <v>1.0204081632653061</v>
      </c>
    </row>
    <row r="24" spans="1:11" ht="14.1" customHeight="1" x14ac:dyDescent="0.2">
      <c r="A24" s="306">
        <v>24</v>
      </c>
      <c r="B24" s="307" t="s">
        <v>241</v>
      </c>
      <c r="C24" s="308"/>
      <c r="D24" s="113">
        <v>0.82445383653788917</v>
      </c>
      <c r="E24" s="115">
        <v>277</v>
      </c>
      <c r="F24" s="114">
        <v>284</v>
      </c>
      <c r="G24" s="114">
        <v>300</v>
      </c>
      <c r="H24" s="114">
        <v>316</v>
      </c>
      <c r="I24" s="140">
        <v>309</v>
      </c>
      <c r="J24" s="115">
        <v>-32</v>
      </c>
      <c r="K24" s="116">
        <v>-10.355987055016181</v>
      </c>
    </row>
    <row r="25" spans="1:11" ht="14.1" customHeight="1" x14ac:dyDescent="0.2">
      <c r="A25" s="306">
        <v>25</v>
      </c>
      <c r="B25" s="307" t="s">
        <v>242</v>
      </c>
      <c r="C25" s="308"/>
      <c r="D25" s="113">
        <v>1.4971129233882969</v>
      </c>
      <c r="E25" s="115">
        <v>503</v>
      </c>
      <c r="F25" s="114">
        <v>531</v>
      </c>
      <c r="G25" s="114">
        <v>504</v>
      </c>
      <c r="H25" s="114">
        <v>522</v>
      </c>
      <c r="I25" s="140">
        <v>517</v>
      </c>
      <c r="J25" s="115">
        <v>-14</v>
      </c>
      <c r="K25" s="116">
        <v>-2.7079303675048356</v>
      </c>
    </row>
    <row r="26" spans="1:11" ht="14.1" customHeight="1" x14ac:dyDescent="0.2">
      <c r="A26" s="306">
        <v>26</v>
      </c>
      <c r="B26" s="307" t="s">
        <v>243</v>
      </c>
      <c r="C26" s="308"/>
      <c r="D26" s="113">
        <v>0.8601702482290613</v>
      </c>
      <c r="E26" s="115">
        <v>289</v>
      </c>
      <c r="F26" s="114">
        <v>284</v>
      </c>
      <c r="G26" s="114">
        <v>284</v>
      </c>
      <c r="H26" s="114">
        <v>295</v>
      </c>
      <c r="I26" s="140">
        <v>294</v>
      </c>
      <c r="J26" s="115">
        <v>-5</v>
      </c>
      <c r="K26" s="116">
        <v>-1.7006802721088434</v>
      </c>
    </row>
    <row r="27" spans="1:11" ht="14.1" customHeight="1" x14ac:dyDescent="0.2">
      <c r="A27" s="306">
        <v>27</v>
      </c>
      <c r="B27" s="307" t="s">
        <v>244</v>
      </c>
      <c r="C27" s="308"/>
      <c r="D27" s="113">
        <v>0.25596761712006666</v>
      </c>
      <c r="E27" s="115">
        <v>86</v>
      </c>
      <c r="F27" s="114">
        <v>93</v>
      </c>
      <c r="G27" s="114">
        <v>86</v>
      </c>
      <c r="H27" s="114">
        <v>90</v>
      </c>
      <c r="I27" s="140">
        <v>90</v>
      </c>
      <c r="J27" s="115">
        <v>-4</v>
      </c>
      <c r="K27" s="116">
        <v>-4.4444444444444446</v>
      </c>
    </row>
    <row r="28" spans="1:11" ht="14.1" customHeight="1" x14ac:dyDescent="0.2">
      <c r="A28" s="306">
        <v>28</v>
      </c>
      <c r="B28" s="307" t="s">
        <v>245</v>
      </c>
      <c r="C28" s="308"/>
      <c r="D28" s="113">
        <v>0.40776236680754807</v>
      </c>
      <c r="E28" s="115">
        <v>137</v>
      </c>
      <c r="F28" s="114">
        <v>139</v>
      </c>
      <c r="G28" s="114">
        <v>139</v>
      </c>
      <c r="H28" s="114">
        <v>139</v>
      </c>
      <c r="I28" s="140">
        <v>135</v>
      </c>
      <c r="J28" s="115">
        <v>2</v>
      </c>
      <c r="K28" s="116">
        <v>1.4814814814814814</v>
      </c>
    </row>
    <row r="29" spans="1:11" ht="14.1" customHeight="1" x14ac:dyDescent="0.2">
      <c r="A29" s="306">
        <v>29</v>
      </c>
      <c r="B29" s="307" t="s">
        <v>246</v>
      </c>
      <c r="C29" s="308"/>
      <c r="D29" s="113">
        <v>3.6043812131674504</v>
      </c>
      <c r="E29" s="115">
        <v>1211</v>
      </c>
      <c r="F29" s="114">
        <v>1306</v>
      </c>
      <c r="G29" s="114">
        <v>1299</v>
      </c>
      <c r="H29" s="114">
        <v>1291</v>
      </c>
      <c r="I29" s="140">
        <v>1240</v>
      </c>
      <c r="J29" s="115">
        <v>-29</v>
      </c>
      <c r="K29" s="116">
        <v>-2.338709677419355</v>
      </c>
    </row>
    <row r="30" spans="1:11" ht="14.1" customHeight="1" x14ac:dyDescent="0.2">
      <c r="A30" s="306" t="s">
        <v>247</v>
      </c>
      <c r="B30" s="307" t="s">
        <v>248</v>
      </c>
      <c r="C30" s="308"/>
      <c r="D30" s="113" t="s">
        <v>514</v>
      </c>
      <c r="E30" s="115" t="s">
        <v>514</v>
      </c>
      <c r="F30" s="114" t="s">
        <v>514</v>
      </c>
      <c r="G30" s="114" t="s">
        <v>514</v>
      </c>
      <c r="H30" s="114" t="s">
        <v>514</v>
      </c>
      <c r="I30" s="140" t="s">
        <v>514</v>
      </c>
      <c r="J30" s="115" t="s">
        <v>514</v>
      </c>
      <c r="K30" s="116" t="s">
        <v>514</v>
      </c>
    </row>
    <row r="31" spans="1:11" ht="14.1" customHeight="1" x14ac:dyDescent="0.2">
      <c r="A31" s="306" t="s">
        <v>249</v>
      </c>
      <c r="B31" s="307" t="s">
        <v>250</v>
      </c>
      <c r="C31" s="308"/>
      <c r="D31" s="113">
        <v>3.083516876004524</v>
      </c>
      <c r="E31" s="115">
        <v>1036</v>
      </c>
      <c r="F31" s="114">
        <v>1118</v>
      </c>
      <c r="G31" s="114">
        <v>1114</v>
      </c>
      <c r="H31" s="114">
        <v>1098</v>
      </c>
      <c r="I31" s="140">
        <v>1063</v>
      </c>
      <c r="J31" s="115">
        <v>-27</v>
      </c>
      <c r="K31" s="116">
        <v>-2.5399811853245531</v>
      </c>
    </row>
    <row r="32" spans="1:11" ht="14.1" customHeight="1" x14ac:dyDescent="0.2">
      <c r="A32" s="306">
        <v>31</v>
      </c>
      <c r="B32" s="307" t="s">
        <v>251</v>
      </c>
      <c r="C32" s="308"/>
      <c r="D32" s="113">
        <v>0.12798380856003333</v>
      </c>
      <c r="E32" s="115">
        <v>43</v>
      </c>
      <c r="F32" s="114">
        <v>46</v>
      </c>
      <c r="G32" s="114">
        <v>49</v>
      </c>
      <c r="H32" s="114">
        <v>50</v>
      </c>
      <c r="I32" s="140">
        <v>48</v>
      </c>
      <c r="J32" s="115">
        <v>-5</v>
      </c>
      <c r="K32" s="116">
        <v>-10.416666666666666</v>
      </c>
    </row>
    <row r="33" spans="1:11" ht="14.1" customHeight="1" x14ac:dyDescent="0.2">
      <c r="A33" s="306">
        <v>32</v>
      </c>
      <c r="B33" s="307" t="s">
        <v>252</v>
      </c>
      <c r="C33" s="308"/>
      <c r="D33" s="113">
        <v>1.0655396154533008</v>
      </c>
      <c r="E33" s="115">
        <v>358</v>
      </c>
      <c r="F33" s="114">
        <v>364</v>
      </c>
      <c r="G33" s="114">
        <v>359</v>
      </c>
      <c r="H33" s="114">
        <v>350</v>
      </c>
      <c r="I33" s="140">
        <v>327</v>
      </c>
      <c r="J33" s="115">
        <v>31</v>
      </c>
      <c r="K33" s="116">
        <v>9.4801223241590211</v>
      </c>
    </row>
    <row r="34" spans="1:11" ht="14.1" customHeight="1" x14ac:dyDescent="0.2">
      <c r="A34" s="306">
        <v>33</v>
      </c>
      <c r="B34" s="307" t="s">
        <v>253</v>
      </c>
      <c r="C34" s="308"/>
      <c r="D34" s="113">
        <v>0.63098993987737362</v>
      </c>
      <c r="E34" s="115">
        <v>212</v>
      </c>
      <c r="F34" s="114">
        <v>216</v>
      </c>
      <c r="G34" s="114">
        <v>213</v>
      </c>
      <c r="H34" s="114">
        <v>219</v>
      </c>
      <c r="I34" s="140">
        <v>215</v>
      </c>
      <c r="J34" s="115">
        <v>-3</v>
      </c>
      <c r="K34" s="116">
        <v>-1.3953488372093024</v>
      </c>
    </row>
    <row r="35" spans="1:11" ht="14.1" customHeight="1" x14ac:dyDescent="0.2">
      <c r="A35" s="306">
        <v>34</v>
      </c>
      <c r="B35" s="307" t="s">
        <v>254</v>
      </c>
      <c r="C35" s="308"/>
      <c r="D35" s="113">
        <v>4.5359842847788556</v>
      </c>
      <c r="E35" s="115">
        <v>1524</v>
      </c>
      <c r="F35" s="114">
        <v>1499</v>
      </c>
      <c r="G35" s="114">
        <v>1524</v>
      </c>
      <c r="H35" s="114">
        <v>1528</v>
      </c>
      <c r="I35" s="140">
        <v>1526</v>
      </c>
      <c r="J35" s="115">
        <v>-2</v>
      </c>
      <c r="K35" s="116">
        <v>-0.13106159895150721</v>
      </c>
    </row>
    <row r="36" spans="1:11" ht="14.1" customHeight="1" x14ac:dyDescent="0.2">
      <c r="A36" s="306">
        <v>41</v>
      </c>
      <c r="B36" s="307" t="s">
        <v>255</v>
      </c>
      <c r="C36" s="308"/>
      <c r="D36" s="113">
        <v>5.0598249895827133E-2</v>
      </c>
      <c r="E36" s="115">
        <v>17</v>
      </c>
      <c r="F36" s="114">
        <v>20</v>
      </c>
      <c r="G36" s="114">
        <v>22</v>
      </c>
      <c r="H36" s="114">
        <v>21</v>
      </c>
      <c r="I36" s="140">
        <v>20</v>
      </c>
      <c r="J36" s="115">
        <v>-3</v>
      </c>
      <c r="K36" s="116">
        <v>-15</v>
      </c>
    </row>
    <row r="37" spans="1:11" ht="14.1" customHeight="1" x14ac:dyDescent="0.2">
      <c r="A37" s="306">
        <v>42</v>
      </c>
      <c r="B37" s="307" t="s">
        <v>256</v>
      </c>
      <c r="C37" s="308"/>
      <c r="D37" s="113" t="s">
        <v>514</v>
      </c>
      <c r="E37" s="115" t="s">
        <v>514</v>
      </c>
      <c r="F37" s="114" t="s">
        <v>514</v>
      </c>
      <c r="G37" s="114" t="s">
        <v>514</v>
      </c>
      <c r="H37" s="114" t="s">
        <v>514</v>
      </c>
      <c r="I37" s="140">
        <v>9</v>
      </c>
      <c r="J37" s="115" t="s">
        <v>514</v>
      </c>
      <c r="K37" s="116" t="s">
        <v>514</v>
      </c>
    </row>
    <row r="38" spans="1:11" ht="14.1" customHeight="1" x14ac:dyDescent="0.2">
      <c r="A38" s="306">
        <v>43</v>
      </c>
      <c r="B38" s="307" t="s">
        <v>257</v>
      </c>
      <c r="C38" s="308"/>
      <c r="D38" s="113">
        <v>0.29466039645216979</v>
      </c>
      <c r="E38" s="115">
        <v>99</v>
      </c>
      <c r="F38" s="114">
        <v>105</v>
      </c>
      <c r="G38" s="114">
        <v>103</v>
      </c>
      <c r="H38" s="114">
        <v>106</v>
      </c>
      <c r="I38" s="140">
        <v>103</v>
      </c>
      <c r="J38" s="115">
        <v>-4</v>
      </c>
      <c r="K38" s="116">
        <v>-3.883495145631068</v>
      </c>
    </row>
    <row r="39" spans="1:11" ht="14.1" customHeight="1" x14ac:dyDescent="0.2">
      <c r="A39" s="306">
        <v>51</v>
      </c>
      <c r="B39" s="307" t="s">
        <v>258</v>
      </c>
      <c r="C39" s="308"/>
      <c r="D39" s="113">
        <v>9.988689802964462</v>
      </c>
      <c r="E39" s="115">
        <v>3356</v>
      </c>
      <c r="F39" s="114">
        <v>3448</v>
      </c>
      <c r="G39" s="114">
        <v>3352</v>
      </c>
      <c r="H39" s="114">
        <v>3354</v>
      </c>
      <c r="I39" s="140">
        <v>3401</v>
      </c>
      <c r="J39" s="115">
        <v>-45</v>
      </c>
      <c r="K39" s="116">
        <v>-1.3231402528668039</v>
      </c>
    </row>
    <row r="40" spans="1:11" ht="14.1" customHeight="1" x14ac:dyDescent="0.2">
      <c r="A40" s="306" t="s">
        <v>259</v>
      </c>
      <c r="B40" s="307" t="s">
        <v>260</v>
      </c>
      <c r="C40" s="308"/>
      <c r="D40" s="113">
        <v>9.7208167152806713</v>
      </c>
      <c r="E40" s="115">
        <v>3266</v>
      </c>
      <c r="F40" s="114">
        <v>3344</v>
      </c>
      <c r="G40" s="114">
        <v>3234</v>
      </c>
      <c r="H40" s="114">
        <v>3234</v>
      </c>
      <c r="I40" s="140">
        <v>3300</v>
      </c>
      <c r="J40" s="115">
        <v>-34</v>
      </c>
      <c r="K40" s="116">
        <v>-1.0303030303030303</v>
      </c>
    </row>
    <row r="41" spans="1:11" ht="14.1" customHeight="1" x14ac:dyDescent="0.2">
      <c r="A41" s="306"/>
      <c r="B41" s="307" t="s">
        <v>261</v>
      </c>
      <c r="C41" s="308"/>
      <c r="D41" s="113">
        <v>4.7919519018989227</v>
      </c>
      <c r="E41" s="115">
        <v>1610</v>
      </c>
      <c r="F41" s="114">
        <v>1664</v>
      </c>
      <c r="G41" s="114">
        <v>1635</v>
      </c>
      <c r="H41" s="114">
        <v>1643</v>
      </c>
      <c r="I41" s="140">
        <v>1650</v>
      </c>
      <c r="J41" s="115">
        <v>-40</v>
      </c>
      <c r="K41" s="116">
        <v>-2.4242424242424243</v>
      </c>
    </row>
    <row r="42" spans="1:11" ht="14.1" customHeight="1" x14ac:dyDescent="0.2">
      <c r="A42" s="306">
        <v>52</v>
      </c>
      <c r="B42" s="307" t="s">
        <v>262</v>
      </c>
      <c r="C42" s="308"/>
      <c r="D42" s="113">
        <v>5.9408298112982916</v>
      </c>
      <c r="E42" s="115">
        <v>1996</v>
      </c>
      <c r="F42" s="114">
        <v>2059</v>
      </c>
      <c r="G42" s="114">
        <v>2019</v>
      </c>
      <c r="H42" s="114">
        <v>1981</v>
      </c>
      <c r="I42" s="140">
        <v>1959</v>
      </c>
      <c r="J42" s="115">
        <v>37</v>
      </c>
      <c r="K42" s="116">
        <v>1.8887187340479836</v>
      </c>
    </row>
    <row r="43" spans="1:11" ht="14.1" customHeight="1" x14ac:dyDescent="0.2">
      <c r="A43" s="306" t="s">
        <v>263</v>
      </c>
      <c r="B43" s="307" t="s">
        <v>264</v>
      </c>
      <c r="C43" s="308"/>
      <c r="D43" s="113">
        <v>5.7801059586880168</v>
      </c>
      <c r="E43" s="115">
        <v>1942</v>
      </c>
      <c r="F43" s="114">
        <v>1998</v>
      </c>
      <c r="G43" s="114">
        <v>1956</v>
      </c>
      <c r="H43" s="114">
        <v>1921</v>
      </c>
      <c r="I43" s="140">
        <v>1895</v>
      </c>
      <c r="J43" s="115">
        <v>47</v>
      </c>
      <c r="K43" s="116">
        <v>2.4802110817941951</v>
      </c>
    </row>
    <row r="44" spans="1:11" ht="14.1" customHeight="1" x14ac:dyDescent="0.2">
      <c r="A44" s="306">
        <v>53</v>
      </c>
      <c r="B44" s="307" t="s">
        <v>265</v>
      </c>
      <c r="C44" s="308"/>
      <c r="D44" s="113">
        <v>1.4465146734924699</v>
      </c>
      <c r="E44" s="115">
        <v>486</v>
      </c>
      <c r="F44" s="114">
        <v>496</v>
      </c>
      <c r="G44" s="114">
        <v>504</v>
      </c>
      <c r="H44" s="114">
        <v>502</v>
      </c>
      <c r="I44" s="140">
        <v>500</v>
      </c>
      <c r="J44" s="115">
        <v>-14</v>
      </c>
      <c r="K44" s="116">
        <v>-2.8</v>
      </c>
    </row>
    <row r="45" spans="1:11" ht="14.1" customHeight="1" x14ac:dyDescent="0.2">
      <c r="A45" s="306" t="s">
        <v>266</v>
      </c>
      <c r="B45" s="307" t="s">
        <v>267</v>
      </c>
      <c r="C45" s="308"/>
      <c r="D45" s="113">
        <v>1.4078218941603666</v>
      </c>
      <c r="E45" s="115">
        <v>473</v>
      </c>
      <c r="F45" s="114">
        <v>484</v>
      </c>
      <c r="G45" s="114">
        <v>494</v>
      </c>
      <c r="H45" s="114">
        <v>493</v>
      </c>
      <c r="I45" s="140">
        <v>491</v>
      </c>
      <c r="J45" s="115">
        <v>-18</v>
      </c>
      <c r="K45" s="116">
        <v>-3.6659877800407332</v>
      </c>
    </row>
    <row r="46" spans="1:11" ht="14.1" customHeight="1" x14ac:dyDescent="0.2">
      <c r="A46" s="306">
        <v>54</v>
      </c>
      <c r="B46" s="307" t="s">
        <v>268</v>
      </c>
      <c r="C46" s="308"/>
      <c r="D46" s="113">
        <v>13.965116971248289</v>
      </c>
      <c r="E46" s="115">
        <v>4692</v>
      </c>
      <c r="F46" s="114">
        <v>4764</v>
      </c>
      <c r="G46" s="114">
        <v>4827</v>
      </c>
      <c r="H46" s="114">
        <v>4850</v>
      </c>
      <c r="I46" s="140">
        <v>4840</v>
      </c>
      <c r="J46" s="115">
        <v>-148</v>
      </c>
      <c r="K46" s="116">
        <v>-3.0578512396694215</v>
      </c>
    </row>
    <row r="47" spans="1:11" ht="14.1" customHeight="1" x14ac:dyDescent="0.2">
      <c r="A47" s="306">
        <v>61</v>
      </c>
      <c r="B47" s="307" t="s">
        <v>269</v>
      </c>
      <c r="C47" s="308"/>
      <c r="D47" s="113">
        <v>0.63396630751830463</v>
      </c>
      <c r="E47" s="115">
        <v>213</v>
      </c>
      <c r="F47" s="114">
        <v>206</v>
      </c>
      <c r="G47" s="114">
        <v>196</v>
      </c>
      <c r="H47" s="114">
        <v>185</v>
      </c>
      <c r="I47" s="140">
        <v>181</v>
      </c>
      <c r="J47" s="115">
        <v>32</v>
      </c>
      <c r="K47" s="116">
        <v>17.679558011049725</v>
      </c>
    </row>
    <row r="48" spans="1:11" ht="14.1" customHeight="1" x14ac:dyDescent="0.2">
      <c r="A48" s="306">
        <v>62</v>
      </c>
      <c r="B48" s="307" t="s">
        <v>270</v>
      </c>
      <c r="C48" s="308"/>
      <c r="D48" s="113">
        <v>11.030418477290315</v>
      </c>
      <c r="E48" s="115">
        <v>3706</v>
      </c>
      <c r="F48" s="114">
        <v>3822</v>
      </c>
      <c r="G48" s="114">
        <v>3744</v>
      </c>
      <c r="H48" s="114">
        <v>3746</v>
      </c>
      <c r="I48" s="140">
        <v>3627</v>
      </c>
      <c r="J48" s="115">
        <v>79</v>
      </c>
      <c r="K48" s="116">
        <v>2.1781086297215331</v>
      </c>
    </row>
    <row r="49" spans="1:11" ht="14.1" customHeight="1" x14ac:dyDescent="0.2">
      <c r="A49" s="306">
        <v>63</v>
      </c>
      <c r="B49" s="307" t="s">
        <v>271</v>
      </c>
      <c r="C49" s="308"/>
      <c r="D49" s="113">
        <v>10.485743198999941</v>
      </c>
      <c r="E49" s="115">
        <v>3523</v>
      </c>
      <c r="F49" s="114">
        <v>3935</v>
      </c>
      <c r="G49" s="114">
        <v>3920</v>
      </c>
      <c r="H49" s="114">
        <v>3984</v>
      </c>
      <c r="I49" s="140">
        <v>3790</v>
      </c>
      <c r="J49" s="115">
        <v>-267</v>
      </c>
      <c r="K49" s="116">
        <v>-7.0448548812664908</v>
      </c>
    </row>
    <row r="50" spans="1:11" ht="14.1" customHeight="1" x14ac:dyDescent="0.2">
      <c r="A50" s="306" t="s">
        <v>272</v>
      </c>
      <c r="B50" s="307" t="s">
        <v>273</v>
      </c>
      <c r="C50" s="308"/>
      <c r="D50" s="113">
        <v>0.75897374843740695</v>
      </c>
      <c r="E50" s="115">
        <v>255</v>
      </c>
      <c r="F50" s="114">
        <v>309</v>
      </c>
      <c r="G50" s="114">
        <v>325</v>
      </c>
      <c r="H50" s="114">
        <v>338</v>
      </c>
      <c r="I50" s="140">
        <v>335</v>
      </c>
      <c r="J50" s="115">
        <v>-80</v>
      </c>
      <c r="K50" s="116">
        <v>-23.880597014925375</v>
      </c>
    </row>
    <row r="51" spans="1:11" ht="14.1" customHeight="1" x14ac:dyDescent="0.2">
      <c r="A51" s="306" t="s">
        <v>274</v>
      </c>
      <c r="B51" s="307" t="s">
        <v>275</v>
      </c>
      <c r="C51" s="308"/>
      <c r="D51" s="113">
        <v>9.4082981129829157</v>
      </c>
      <c r="E51" s="115">
        <v>3161</v>
      </c>
      <c r="F51" s="114">
        <v>3514</v>
      </c>
      <c r="G51" s="114">
        <v>3476</v>
      </c>
      <c r="H51" s="114">
        <v>3525</v>
      </c>
      <c r="I51" s="140">
        <v>3339</v>
      </c>
      <c r="J51" s="115">
        <v>-178</v>
      </c>
      <c r="K51" s="116">
        <v>-5.3309374064091042</v>
      </c>
    </row>
    <row r="52" spans="1:11" ht="14.1" customHeight="1" x14ac:dyDescent="0.2">
      <c r="A52" s="306">
        <v>71</v>
      </c>
      <c r="B52" s="307" t="s">
        <v>276</v>
      </c>
      <c r="C52" s="308"/>
      <c r="D52" s="113">
        <v>11.226858741591762</v>
      </c>
      <c r="E52" s="115">
        <v>3772</v>
      </c>
      <c r="F52" s="114">
        <v>3872</v>
      </c>
      <c r="G52" s="114">
        <v>3840</v>
      </c>
      <c r="H52" s="114">
        <v>3820</v>
      </c>
      <c r="I52" s="140">
        <v>3824</v>
      </c>
      <c r="J52" s="115">
        <v>-52</v>
      </c>
      <c r="K52" s="116">
        <v>-1.3598326359832635</v>
      </c>
    </row>
    <row r="53" spans="1:11" ht="14.1" customHeight="1" x14ac:dyDescent="0.2">
      <c r="A53" s="306" t="s">
        <v>277</v>
      </c>
      <c r="B53" s="307" t="s">
        <v>278</v>
      </c>
      <c r="C53" s="308"/>
      <c r="D53" s="113">
        <v>1.1488779093993691</v>
      </c>
      <c r="E53" s="115">
        <v>386</v>
      </c>
      <c r="F53" s="114">
        <v>399</v>
      </c>
      <c r="G53" s="114">
        <v>394</v>
      </c>
      <c r="H53" s="114">
        <v>378</v>
      </c>
      <c r="I53" s="140">
        <v>379</v>
      </c>
      <c r="J53" s="115">
        <v>7</v>
      </c>
      <c r="K53" s="116">
        <v>1.8469656992084433</v>
      </c>
    </row>
    <row r="54" spans="1:11" ht="14.1" customHeight="1" x14ac:dyDescent="0.2">
      <c r="A54" s="306" t="s">
        <v>279</v>
      </c>
      <c r="B54" s="307" t="s">
        <v>280</v>
      </c>
      <c r="C54" s="308"/>
      <c r="D54" s="113">
        <v>9.6791475683076378</v>
      </c>
      <c r="E54" s="115">
        <v>3252</v>
      </c>
      <c r="F54" s="114">
        <v>3335</v>
      </c>
      <c r="G54" s="114">
        <v>3307</v>
      </c>
      <c r="H54" s="114">
        <v>3306</v>
      </c>
      <c r="I54" s="140">
        <v>3313</v>
      </c>
      <c r="J54" s="115">
        <v>-61</v>
      </c>
      <c r="K54" s="116">
        <v>-1.8412315122245699</v>
      </c>
    </row>
    <row r="55" spans="1:11" ht="14.1" customHeight="1" x14ac:dyDescent="0.2">
      <c r="A55" s="306">
        <v>72</v>
      </c>
      <c r="B55" s="307" t="s">
        <v>281</v>
      </c>
      <c r="C55" s="308"/>
      <c r="D55" s="113">
        <v>1.1161378653491278</v>
      </c>
      <c r="E55" s="115">
        <v>375</v>
      </c>
      <c r="F55" s="114">
        <v>370</v>
      </c>
      <c r="G55" s="114">
        <v>379</v>
      </c>
      <c r="H55" s="114">
        <v>399</v>
      </c>
      <c r="I55" s="140">
        <v>396</v>
      </c>
      <c r="J55" s="115">
        <v>-21</v>
      </c>
      <c r="K55" s="116">
        <v>-5.3030303030303028</v>
      </c>
    </row>
    <row r="56" spans="1:11" ht="14.1" customHeight="1" x14ac:dyDescent="0.2">
      <c r="A56" s="306" t="s">
        <v>282</v>
      </c>
      <c r="B56" s="307" t="s">
        <v>283</v>
      </c>
      <c r="C56" s="308"/>
      <c r="D56" s="113">
        <v>0.22918030835168759</v>
      </c>
      <c r="E56" s="115">
        <v>77</v>
      </c>
      <c r="F56" s="114">
        <v>77</v>
      </c>
      <c r="G56" s="114">
        <v>78</v>
      </c>
      <c r="H56" s="114">
        <v>83</v>
      </c>
      <c r="I56" s="140">
        <v>85</v>
      </c>
      <c r="J56" s="115">
        <v>-8</v>
      </c>
      <c r="K56" s="116">
        <v>-9.4117647058823533</v>
      </c>
    </row>
    <row r="57" spans="1:11" ht="14.1" customHeight="1" x14ac:dyDescent="0.2">
      <c r="A57" s="306" t="s">
        <v>284</v>
      </c>
      <c r="B57" s="307" t="s">
        <v>285</v>
      </c>
      <c r="C57" s="308"/>
      <c r="D57" s="113">
        <v>0.66670635156854574</v>
      </c>
      <c r="E57" s="115">
        <v>224</v>
      </c>
      <c r="F57" s="114">
        <v>222</v>
      </c>
      <c r="G57" s="114">
        <v>231</v>
      </c>
      <c r="H57" s="114">
        <v>242</v>
      </c>
      <c r="I57" s="140">
        <v>239</v>
      </c>
      <c r="J57" s="115">
        <v>-15</v>
      </c>
      <c r="K57" s="116">
        <v>-6.2761506276150625</v>
      </c>
    </row>
    <row r="58" spans="1:11" ht="14.1" customHeight="1" x14ac:dyDescent="0.2">
      <c r="A58" s="306">
        <v>73</v>
      </c>
      <c r="B58" s="307" t="s">
        <v>286</v>
      </c>
      <c r="C58" s="308"/>
      <c r="D58" s="113">
        <v>0.86314661586999231</v>
      </c>
      <c r="E58" s="115">
        <v>290</v>
      </c>
      <c r="F58" s="114">
        <v>291</v>
      </c>
      <c r="G58" s="114">
        <v>302</v>
      </c>
      <c r="H58" s="114">
        <v>299</v>
      </c>
      <c r="I58" s="140">
        <v>296</v>
      </c>
      <c r="J58" s="115">
        <v>-6</v>
      </c>
      <c r="K58" s="116">
        <v>-2.0270270270270272</v>
      </c>
    </row>
    <row r="59" spans="1:11" ht="14.1" customHeight="1" x14ac:dyDescent="0.2">
      <c r="A59" s="306" t="s">
        <v>287</v>
      </c>
      <c r="B59" s="307" t="s">
        <v>288</v>
      </c>
      <c r="C59" s="308"/>
      <c r="D59" s="113">
        <v>0.57146258705875352</v>
      </c>
      <c r="E59" s="115">
        <v>192</v>
      </c>
      <c r="F59" s="114">
        <v>189</v>
      </c>
      <c r="G59" s="114">
        <v>197</v>
      </c>
      <c r="H59" s="114">
        <v>192</v>
      </c>
      <c r="I59" s="140">
        <v>190</v>
      </c>
      <c r="J59" s="115">
        <v>2</v>
      </c>
      <c r="K59" s="116">
        <v>1.0526315789473684</v>
      </c>
    </row>
    <row r="60" spans="1:11" ht="14.1" customHeight="1" x14ac:dyDescent="0.2">
      <c r="A60" s="306">
        <v>81</v>
      </c>
      <c r="B60" s="307" t="s">
        <v>289</v>
      </c>
      <c r="C60" s="308"/>
      <c r="D60" s="113">
        <v>3.6311685219358294</v>
      </c>
      <c r="E60" s="115">
        <v>1220</v>
      </c>
      <c r="F60" s="114">
        <v>1244</v>
      </c>
      <c r="G60" s="114">
        <v>1230</v>
      </c>
      <c r="H60" s="114">
        <v>1227</v>
      </c>
      <c r="I60" s="140">
        <v>1226</v>
      </c>
      <c r="J60" s="115">
        <v>-6</v>
      </c>
      <c r="K60" s="116">
        <v>-0.48939641109298532</v>
      </c>
    </row>
    <row r="61" spans="1:11" ht="14.1" customHeight="1" x14ac:dyDescent="0.2">
      <c r="A61" s="306" t="s">
        <v>290</v>
      </c>
      <c r="B61" s="307" t="s">
        <v>291</v>
      </c>
      <c r="C61" s="308"/>
      <c r="D61" s="113">
        <v>1.3602000119054705</v>
      </c>
      <c r="E61" s="115">
        <v>457</v>
      </c>
      <c r="F61" s="114">
        <v>452</v>
      </c>
      <c r="G61" s="114">
        <v>452</v>
      </c>
      <c r="H61" s="114">
        <v>466</v>
      </c>
      <c r="I61" s="140">
        <v>479</v>
      </c>
      <c r="J61" s="115">
        <v>-22</v>
      </c>
      <c r="K61" s="116">
        <v>-4.5929018789144047</v>
      </c>
    </row>
    <row r="62" spans="1:11" ht="14.1" customHeight="1" x14ac:dyDescent="0.2">
      <c r="A62" s="306" t="s">
        <v>292</v>
      </c>
      <c r="B62" s="307" t="s">
        <v>293</v>
      </c>
      <c r="C62" s="308"/>
      <c r="D62" s="113">
        <v>1.2590035121138163</v>
      </c>
      <c r="E62" s="115">
        <v>423</v>
      </c>
      <c r="F62" s="114">
        <v>450</v>
      </c>
      <c r="G62" s="114">
        <v>439</v>
      </c>
      <c r="H62" s="114">
        <v>417</v>
      </c>
      <c r="I62" s="140">
        <v>395</v>
      </c>
      <c r="J62" s="115">
        <v>28</v>
      </c>
      <c r="K62" s="116">
        <v>7.0886075949367084</v>
      </c>
    </row>
    <row r="63" spans="1:11" ht="14.1" customHeight="1" x14ac:dyDescent="0.2">
      <c r="A63" s="306"/>
      <c r="B63" s="307" t="s">
        <v>294</v>
      </c>
      <c r="C63" s="308"/>
      <c r="D63" s="113">
        <v>0.99708315971188766</v>
      </c>
      <c r="E63" s="115">
        <v>335</v>
      </c>
      <c r="F63" s="114">
        <v>355</v>
      </c>
      <c r="G63" s="114">
        <v>349</v>
      </c>
      <c r="H63" s="114">
        <v>336</v>
      </c>
      <c r="I63" s="140">
        <v>325</v>
      </c>
      <c r="J63" s="115">
        <v>10</v>
      </c>
      <c r="K63" s="116">
        <v>3.0769230769230771</v>
      </c>
    </row>
    <row r="64" spans="1:11" ht="14.1" customHeight="1" x14ac:dyDescent="0.2">
      <c r="A64" s="306" t="s">
        <v>295</v>
      </c>
      <c r="B64" s="307" t="s">
        <v>296</v>
      </c>
      <c r="C64" s="308"/>
      <c r="D64" s="113">
        <v>9.2267396868861248E-2</v>
      </c>
      <c r="E64" s="115">
        <v>31</v>
      </c>
      <c r="F64" s="114">
        <v>32</v>
      </c>
      <c r="G64" s="114">
        <v>34</v>
      </c>
      <c r="H64" s="114">
        <v>35</v>
      </c>
      <c r="I64" s="140">
        <v>37</v>
      </c>
      <c r="J64" s="115">
        <v>-6</v>
      </c>
      <c r="K64" s="116">
        <v>-16.216216216216218</v>
      </c>
    </row>
    <row r="65" spans="1:11" ht="14.1" customHeight="1" x14ac:dyDescent="0.2">
      <c r="A65" s="306" t="s">
        <v>297</v>
      </c>
      <c r="B65" s="307" t="s">
        <v>298</v>
      </c>
      <c r="C65" s="308"/>
      <c r="D65" s="113">
        <v>0.65182451336389069</v>
      </c>
      <c r="E65" s="115">
        <v>219</v>
      </c>
      <c r="F65" s="114">
        <v>224</v>
      </c>
      <c r="G65" s="114">
        <v>218</v>
      </c>
      <c r="H65" s="114">
        <v>225</v>
      </c>
      <c r="I65" s="140">
        <v>230</v>
      </c>
      <c r="J65" s="115">
        <v>-11</v>
      </c>
      <c r="K65" s="116">
        <v>-4.7826086956521738</v>
      </c>
    </row>
    <row r="66" spans="1:11" ht="14.1" customHeight="1" x14ac:dyDescent="0.2">
      <c r="A66" s="306">
        <v>82</v>
      </c>
      <c r="B66" s="307" t="s">
        <v>299</v>
      </c>
      <c r="C66" s="308"/>
      <c r="D66" s="113">
        <v>2.0328590987558783</v>
      </c>
      <c r="E66" s="115">
        <v>683</v>
      </c>
      <c r="F66" s="114">
        <v>695</v>
      </c>
      <c r="G66" s="114">
        <v>667</v>
      </c>
      <c r="H66" s="114">
        <v>679</v>
      </c>
      <c r="I66" s="140">
        <v>675</v>
      </c>
      <c r="J66" s="115">
        <v>8</v>
      </c>
      <c r="K66" s="116">
        <v>1.1851851851851851</v>
      </c>
    </row>
    <row r="67" spans="1:11" ht="14.1" customHeight="1" x14ac:dyDescent="0.2">
      <c r="A67" s="306" t="s">
        <v>300</v>
      </c>
      <c r="B67" s="307" t="s">
        <v>301</v>
      </c>
      <c r="C67" s="308"/>
      <c r="D67" s="113">
        <v>0.68158818977320079</v>
      </c>
      <c r="E67" s="115">
        <v>229</v>
      </c>
      <c r="F67" s="114">
        <v>236</v>
      </c>
      <c r="G67" s="114">
        <v>230</v>
      </c>
      <c r="H67" s="114">
        <v>230</v>
      </c>
      <c r="I67" s="140">
        <v>223</v>
      </c>
      <c r="J67" s="115">
        <v>6</v>
      </c>
      <c r="K67" s="116">
        <v>2.6905829596412558</v>
      </c>
    </row>
    <row r="68" spans="1:11" ht="14.1" customHeight="1" x14ac:dyDescent="0.2">
      <c r="A68" s="306" t="s">
        <v>302</v>
      </c>
      <c r="B68" s="307" t="s">
        <v>303</v>
      </c>
      <c r="C68" s="308"/>
      <c r="D68" s="113">
        <v>0.9226739686886124</v>
      </c>
      <c r="E68" s="115">
        <v>310</v>
      </c>
      <c r="F68" s="114">
        <v>313</v>
      </c>
      <c r="G68" s="114">
        <v>303</v>
      </c>
      <c r="H68" s="114">
        <v>314</v>
      </c>
      <c r="I68" s="140">
        <v>317</v>
      </c>
      <c r="J68" s="115">
        <v>-7</v>
      </c>
      <c r="K68" s="116">
        <v>-2.2082018927444795</v>
      </c>
    </row>
    <row r="69" spans="1:11" ht="14.1" customHeight="1" x14ac:dyDescent="0.2">
      <c r="A69" s="306">
        <v>83</v>
      </c>
      <c r="B69" s="307" t="s">
        <v>304</v>
      </c>
      <c r="C69" s="308"/>
      <c r="D69" s="113">
        <v>3.2085243169236266</v>
      </c>
      <c r="E69" s="115">
        <v>1078</v>
      </c>
      <c r="F69" s="114">
        <v>1110</v>
      </c>
      <c r="G69" s="114">
        <v>1113</v>
      </c>
      <c r="H69" s="114">
        <v>1111</v>
      </c>
      <c r="I69" s="140">
        <v>1084</v>
      </c>
      <c r="J69" s="115">
        <v>-6</v>
      </c>
      <c r="K69" s="116">
        <v>-0.55350553505535061</v>
      </c>
    </row>
    <row r="70" spans="1:11" ht="14.1" customHeight="1" x14ac:dyDescent="0.2">
      <c r="A70" s="306" t="s">
        <v>305</v>
      </c>
      <c r="B70" s="307" t="s">
        <v>306</v>
      </c>
      <c r="C70" s="308"/>
      <c r="D70" s="113">
        <v>1.9822608488600513</v>
      </c>
      <c r="E70" s="115">
        <v>666</v>
      </c>
      <c r="F70" s="114">
        <v>684</v>
      </c>
      <c r="G70" s="114">
        <v>675</v>
      </c>
      <c r="H70" s="114">
        <v>669</v>
      </c>
      <c r="I70" s="140">
        <v>657</v>
      </c>
      <c r="J70" s="115">
        <v>9</v>
      </c>
      <c r="K70" s="116">
        <v>1.3698630136986301</v>
      </c>
    </row>
    <row r="71" spans="1:11" ht="14.1" customHeight="1" x14ac:dyDescent="0.2">
      <c r="A71" s="306"/>
      <c r="B71" s="307" t="s">
        <v>307</v>
      </c>
      <c r="C71" s="308"/>
      <c r="D71" s="113">
        <v>1.2828144532412644</v>
      </c>
      <c r="E71" s="115">
        <v>431</v>
      </c>
      <c r="F71" s="114">
        <v>449</v>
      </c>
      <c r="G71" s="114">
        <v>437</v>
      </c>
      <c r="H71" s="114">
        <v>444</v>
      </c>
      <c r="I71" s="140">
        <v>437</v>
      </c>
      <c r="J71" s="115">
        <v>-6</v>
      </c>
      <c r="K71" s="116">
        <v>-1.3729977116704806</v>
      </c>
    </row>
    <row r="72" spans="1:11" ht="14.1" customHeight="1" x14ac:dyDescent="0.2">
      <c r="A72" s="306">
        <v>84</v>
      </c>
      <c r="B72" s="307" t="s">
        <v>308</v>
      </c>
      <c r="C72" s="308"/>
      <c r="D72" s="113">
        <v>2.3840704803857373</v>
      </c>
      <c r="E72" s="115">
        <v>801</v>
      </c>
      <c r="F72" s="114">
        <v>954</v>
      </c>
      <c r="G72" s="114">
        <v>761</v>
      </c>
      <c r="H72" s="114">
        <v>823</v>
      </c>
      <c r="I72" s="140">
        <v>749</v>
      </c>
      <c r="J72" s="115">
        <v>52</v>
      </c>
      <c r="K72" s="116">
        <v>6.9425901201602134</v>
      </c>
    </row>
    <row r="73" spans="1:11" ht="14.1" customHeight="1" x14ac:dyDescent="0.2">
      <c r="A73" s="306" t="s">
        <v>309</v>
      </c>
      <c r="B73" s="307" t="s">
        <v>310</v>
      </c>
      <c r="C73" s="308"/>
      <c r="D73" s="113">
        <v>0.47026608726709923</v>
      </c>
      <c r="E73" s="115">
        <v>158</v>
      </c>
      <c r="F73" s="114">
        <v>182</v>
      </c>
      <c r="G73" s="114">
        <v>165</v>
      </c>
      <c r="H73" s="114">
        <v>145</v>
      </c>
      <c r="I73" s="140">
        <v>136</v>
      </c>
      <c r="J73" s="115">
        <v>22</v>
      </c>
      <c r="K73" s="116">
        <v>16.176470588235293</v>
      </c>
    </row>
    <row r="74" spans="1:11" ht="14.1" customHeight="1" x14ac:dyDescent="0.2">
      <c r="A74" s="306" t="s">
        <v>311</v>
      </c>
      <c r="B74" s="307" t="s">
        <v>312</v>
      </c>
      <c r="C74" s="308"/>
      <c r="D74" s="113">
        <v>0.12798380856003333</v>
      </c>
      <c r="E74" s="115">
        <v>43</v>
      </c>
      <c r="F74" s="114">
        <v>41</v>
      </c>
      <c r="G74" s="114">
        <v>39</v>
      </c>
      <c r="H74" s="114">
        <v>35</v>
      </c>
      <c r="I74" s="140">
        <v>33</v>
      </c>
      <c r="J74" s="115">
        <v>10</v>
      </c>
      <c r="K74" s="116">
        <v>30.303030303030305</v>
      </c>
    </row>
    <row r="75" spans="1:11" ht="14.1" customHeight="1" x14ac:dyDescent="0.2">
      <c r="A75" s="306" t="s">
        <v>313</v>
      </c>
      <c r="B75" s="307" t="s">
        <v>314</v>
      </c>
      <c r="C75" s="308"/>
      <c r="D75" s="113">
        <v>0.75897374843740695</v>
      </c>
      <c r="E75" s="115">
        <v>255</v>
      </c>
      <c r="F75" s="114">
        <v>362</v>
      </c>
      <c r="G75" s="114">
        <v>204</v>
      </c>
      <c r="H75" s="114">
        <v>304</v>
      </c>
      <c r="I75" s="140">
        <v>240</v>
      </c>
      <c r="J75" s="115">
        <v>15</v>
      </c>
      <c r="K75" s="116">
        <v>6.25</v>
      </c>
    </row>
    <row r="76" spans="1:11" ht="14.1" customHeight="1" x14ac:dyDescent="0.2">
      <c r="A76" s="306">
        <v>91</v>
      </c>
      <c r="B76" s="307" t="s">
        <v>315</v>
      </c>
      <c r="C76" s="308"/>
      <c r="D76" s="113">
        <v>6.845645574141318E-2</v>
      </c>
      <c r="E76" s="115">
        <v>23</v>
      </c>
      <c r="F76" s="114">
        <v>21</v>
      </c>
      <c r="G76" s="114">
        <v>24</v>
      </c>
      <c r="H76" s="114">
        <v>19</v>
      </c>
      <c r="I76" s="140">
        <v>16</v>
      </c>
      <c r="J76" s="115">
        <v>7</v>
      </c>
      <c r="K76" s="116">
        <v>43.75</v>
      </c>
    </row>
    <row r="77" spans="1:11" ht="14.1" customHeight="1" x14ac:dyDescent="0.2">
      <c r="A77" s="306">
        <v>92</v>
      </c>
      <c r="B77" s="307" t="s">
        <v>316</v>
      </c>
      <c r="C77" s="308"/>
      <c r="D77" s="113">
        <v>0.27977855824751474</v>
      </c>
      <c r="E77" s="115">
        <v>94</v>
      </c>
      <c r="F77" s="114">
        <v>84</v>
      </c>
      <c r="G77" s="114">
        <v>85</v>
      </c>
      <c r="H77" s="114">
        <v>87</v>
      </c>
      <c r="I77" s="140">
        <v>87</v>
      </c>
      <c r="J77" s="115">
        <v>7</v>
      </c>
      <c r="K77" s="116">
        <v>8.0459770114942533</v>
      </c>
    </row>
    <row r="78" spans="1:11" ht="14.1" customHeight="1" x14ac:dyDescent="0.2">
      <c r="A78" s="306">
        <v>93</v>
      </c>
      <c r="B78" s="307" t="s">
        <v>317</v>
      </c>
      <c r="C78" s="308"/>
      <c r="D78" s="113">
        <v>0.10417286743258528</v>
      </c>
      <c r="E78" s="115">
        <v>35</v>
      </c>
      <c r="F78" s="114">
        <v>36</v>
      </c>
      <c r="G78" s="114">
        <v>35</v>
      </c>
      <c r="H78" s="114">
        <v>36</v>
      </c>
      <c r="I78" s="140">
        <v>38</v>
      </c>
      <c r="J78" s="115">
        <v>-3</v>
      </c>
      <c r="K78" s="116">
        <v>-7.8947368421052628</v>
      </c>
    </row>
    <row r="79" spans="1:11" ht="14.1" customHeight="1" x14ac:dyDescent="0.2">
      <c r="A79" s="306">
        <v>94</v>
      </c>
      <c r="B79" s="307" t="s">
        <v>318</v>
      </c>
      <c r="C79" s="308"/>
      <c r="D79" s="113">
        <v>0.79171379248764806</v>
      </c>
      <c r="E79" s="115">
        <v>266</v>
      </c>
      <c r="F79" s="114">
        <v>284</v>
      </c>
      <c r="G79" s="114">
        <v>279</v>
      </c>
      <c r="H79" s="114">
        <v>273</v>
      </c>
      <c r="I79" s="140">
        <v>279</v>
      </c>
      <c r="J79" s="115">
        <v>-13</v>
      </c>
      <c r="K79" s="116">
        <v>-4.6594982078853047</v>
      </c>
    </row>
    <row r="80" spans="1:11" ht="14.1" customHeight="1" x14ac:dyDescent="0.2">
      <c r="A80" s="306" t="s">
        <v>319</v>
      </c>
      <c r="B80" s="307" t="s">
        <v>320</v>
      </c>
      <c r="C80" s="308"/>
      <c r="D80" s="113" t="s">
        <v>514</v>
      </c>
      <c r="E80" s="115" t="s">
        <v>514</v>
      </c>
      <c r="F80" s="114" t="s">
        <v>514</v>
      </c>
      <c r="G80" s="114" t="s">
        <v>514</v>
      </c>
      <c r="H80" s="114" t="s">
        <v>514</v>
      </c>
      <c r="I80" s="140">
        <v>0</v>
      </c>
      <c r="J80" s="115" t="s">
        <v>514</v>
      </c>
      <c r="K80" s="116" t="s">
        <v>514</v>
      </c>
    </row>
    <row r="81" spans="1:11" ht="14.1" customHeight="1" x14ac:dyDescent="0.2">
      <c r="A81" s="310" t="s">
        <v>321</v>
      </c>
      <c r="B81" s="311" t="s">
        <v>334</v>
      </c>
      <c r="C81" s="312"/>
      <c r="D81" s="125">
        <v>2.9852967438538007</v>
      </c>
      <c r="E81" s="143">
        <v>1003</v>
      </c>
      <c r="F81" s="144">
        <v>1066</v>
      </c>
      <c r="G81" s="144">
        <v>1061</v>
      </c>
      <c r="H81" s="144">
        <v>1073</v>
      </c>
      <c r="I81" s="145">
        <v>1020</v>
      </c>
      <c r="J81" s="143">
        <v>-17</v>
      </c>
      <c r="K81" s="146">
        <v>-1.6666666666666667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10171</v>
      </c>
      <c r="G12" s="536">
        <v>8751</v>
      </c>
      <c r="H12" s="536">
        <v>13324</v>
      </c>
      <c r="I12" s="536">
        <v>9487</v>
      </c>
      <c r="J12" s="537">
        <v>10981</v>
      </c>
      <c r="K12" s="538">
        <v>-810</v>
      </c>
      <c r="L12" s="349">
        <v>-7.3763773791093703</v>
      </c>
    </row>
    <row r="13" spans="1:17" s="110" customFormat="1" ht="15" customHeight="1" x14ac:dyDescent="0.2">
      <c r="A13" s="350" t="s">
        <v>345</v>
      </c>
      <c r="B13" s="351" t="s">
        <v>346</v>
      </c>
      <c r="C13" s="347"/>
      <c r="D13" s="347"/>
      <c r="E13" s="348"/>
      <c r="F13" s="536">
        <v>6198</v>
      </c>
      <c r="G13" s="536">
        <v>5049</v>
      </c>
      <c r="H13" s="536">
        <v>7749</v>
      </c>
      <c r="I13" s="536">
        <v>5674</v>
      </c>
      <c r="J13" s="537">
        <v>6646</v>
      </c>
      <c r="K13" s="538">
        <v>-448</v>
      </c>
      <c r="L13" s="349">
        <v>-6.7408967800180557</v>
      </c>
    </row>
    <row r="14" spans="1:17" s="110" customFormat="1" ht="22.5" customHeight="1" x14ac:dyDescent="0.2">
      <c r="A14" s="350"/>
      <c r="B14" s="351" t="s">
        <v>347</v>
      </c>
      <c r="C14" s="347"/>
      <c r="D14" s="347"/>
      <c r="E14" s="348"/>
      <c r="F14" s="536">
        <v>3973</v>
      </c>
      <c r="G14" s="536">
        <v>3702</v>
      </c>
      <c r="H14" s="536">
        <v>5575</v>
      </c>
      <c r="I14" s="536">
        <v>3813</v>
      </c>
      <c r="J14" s="537">
        <v>4335</v>
      </c>
      <c r="K14" s="538">
        <v>-362</v>
      </c>
      <c r="L14" s="349">
        <v>-8.3506343713956177</v>
      </c>
    </row>
    <row r="15" spans="1:17" s="110" customFormat="1" ht="15" customHeight="1" x14ac:dyDescent="0.2">
      <c r="A15" s="350" t="s">
        <v>348</v>
      </c>
      <c r="B15" s="351" t="s">
        <v>108</v>
      </c>
      <c r="C15" s="347"/>
      <c r="D15" s="347"/>
      <c r="E15" s="348"/>
      <c r="F15" s="536">
        <v>2272</v>
      </c>
      <c r="G15" s="536">
        <v>2263</v>
      </c>
      <c r="H15" s="536">
        <v>5873</v>
      </c>
      <c r="I15" s="536">
        <v>2537</v>
      </c>
      <c r="J15" s="537">
        <v>2488</v>
      </c>
      <c r="K15" s="538">
        <v>-216</v>
      </c>
      <c r="L15" s="349">
        <v>-8.6816720257234721</v>
      </c>
    </row>
    <row r="16" spans="1:17" s="110" customFormat="1" ht="15" customHeight="1" x14ac:dyDescent="0.2">
      <c r="A16" s="350"/>
      <c r="B16" s="351" t="s">
        <v>109</v>
      </c>
      <c r="C16" s="347"/>
      <c r="D16" s="347"/>
      <c r="E16" s="348"/>
      <c r="F16" s="536">
        <v>6796</v>
      </c>
      <c r="G16" s="536">
        <v>5763</v>
      </c>
      <c r="H16" s="536">
        <v>6632</v>
      </c>
      <c r="I16" s="536">
        <v>6114</v>
      </c>
      <c r="J16" s="537">
        <v>7266</v>
      </c>
      <c r="K16" s="538">
        <v>-470</v>
      </c>
      <c r="L16" s="349">
        <v>-6.4684833470960639</v>
      </c>
    </row>
    <row r="17" spans="1:12" s="110" customFormat="1" ht="15" customHeight="1" x14ac:dyDescent="0.2">
      <c r="A17" s="350"/>
      <c r="B17" s="351" t="s">
        <v>110</v>
      </c>
      <c r="C17" s="347"/>
      <c r="D17" s="347"/>
      <c r="E17" s="348"/>
      <c r="F17" s="536">
        <v>997</v>
      </c>
      <c r="G17" s="536">
        <v>636</v>
      </c>
      <c r="H17" s="536">
        <v>716</v>
      </c>
      <c r="I17" s="536">
        <v>738</v>
      </c>
      <c r="J17" s="537">
        <v>1124</v>
      </c>
      <c r="K17" s="538">
        <v>-127</v>
      </c>
      <c r="L17" s="349">
        <v>-11.298932384341636</v>
      </c>
    </row>
    <row r="18" spans="1:12" s="110" customFormat="1" ht="15" customHeight="1" x14ac:dyDescent="0.2">
      <c r="A18" s="350"/>
      <c r="B18" s="351" t="s">
        <v>111</v>
      </c>
      <c r="C18" s="347"/>
      <c r="D18" s="347"/>
      <c r="E18" s="348"/>
      <c r="F18" s="536">
        <v>106</v>
      </c>
      <c r="G18" s="536">
        <v>89</v>
      </c>
      <c r="H18" s="536">
        <v>103</v>
      </c>
      <c r="I18" s="536">
        <v>98</v>
      </c>
      <c r="J18" s="537">
        <v>103</v>
      </c>
      <c r="K18" s="538">
        <v>3</v>
      </c>
      <c r="L18" s="349">
        <v>2.912621359223301</v>
      </c>
    </row>
    <row r="19" spans="1:12" s="110" customFormat="1" ht="15" customHeight="1" x14ac:dyDescent="0.2">
      <c r="A19" s="118" t="s">
        <v>113</v>
      </c>
      <c r="B19" s="119" t="s">
        <v>181</v>
      </c>
      <c r="C19" s="347"/>
      <c r="D19" s="347"/>
      <c r="E19" s="348"/>
      <c r="F19" s="536">
        <v>7033</v>
      </c>
      <c r="G19" s="536">
        <v>5830</v>
      </c>
      <c r="H19" s="536">
        <v>9938</v>
      </c>
      <c r="I19" s="536">
        <v>6560</v>
      </c>
      <c r="J19" s="537">
        <v>7660</v>
      </c>
      <c r="K19" s="538">
        <v>-627</v>
      </c>
      <c r="L19" s="349">
        <v>-8.1853785900783294</v>
      </c>
    </row>
    <row r="20" spans="1:12" s="110" customFormat="1" ht="15" customHeight="1" x14ac:dyDescent="0.2">
      <c r="A20" s="118"/>
      <c r="B20" s="119" t="s">
        <v>182</v>
      </c>
      <c r="C20" s="347"/>
      <c r="D20" s="347"/>
      <c r="E20" s="348"/>
      <c r="F20" s="536">
        <v>3138</v>
      </c>
      <c r="G20" s="536">
        <v>2921</v>
      </c>
      <c r="H20" s="536">
        <v>3386</v>
      </c>
      <c r="I20" s="536">
        <v>2927</v>
      </c>
      <c r="J20" s="537">
        <v>3321</v>
      </c>
      <c r="K20" s="538">
        <v>-183</v>
      </c>
      <c r="L20" s="349">
        <v>-5.5103884372177054</v>
      </c>
    </row>
    <row r="21" spans="1:12" s="110" customFormat="1" ht="15" customHeight="1" x14ac:dyDescent="0.2">
      <c r="A21" s="118" t="s">
        <v>113</v>
      </c>
      <c r="B21" s="119" t="s">
        <v>116</v>
      </c>
      <c r="C21" s="347"/>
      <c r="D21" s="347"/>
      <c r="E21" s="348"/>
      <c r="F21" s="536">
        <v>8070</v>
      </c>
      <c r="G21" s="536">
        <v>6126</v>
      </c>
      <c r="H21" s="536">
        <v>10418</v>
      </c>
      <c r="I21" s="536">
        <v>7133</v>
      </c>
      <c r="J21" s="537">
        <v>8906</v>
      </c>
      <c r="K21" s="538">
        <v>-836</v>
      </c>
      <c r="L21" s="349">
        <v>-9.3869301594430716</v>
      </c>
    </row>
    <row r="22" spans="1:12" s="110" customFormat="1" ht="15" customHeight="1" x14ac:dyDescent="0.2">
      <c r="A22" s="118"/>
      <c r="B22" s="119" t="s">
        <v>117</v>
      </c>
      <c r="C22" s="347"/>
      <c r="D22" s="347"/>
      <c r="E22" s="348"/>
      <c r="F22" s="536">
        <v>2096</v>
      </c>
      <c r="G22" s="536">
        <v>2612</v>
      </c>
      <c r="H22" s="536">
        <v>2890</v>
      </c>
      <c r="I22" s="536">
        <v>2343</v>
      </c>
      <c r="J22" s="537">
        <v>2073</v>
      </c>
      <c r="K22" s="538">
        <v>23</v>
      </c>
      <c r="L22" s="349">
        <v>1.1095031355523397</v>
      </c>
    </row>
    <row r="23" spans="1:12" s="110" customFormat="1" ht="15" customHeight="1" x14ac:dyDescent="0.2">
      <c r="A23" s="352" t="s">
        <v>348</v>
      </c>
      <c r="B23" s="353" t="s">
        <v>193</v>
      </c>
      <c r="C23" s="354"/>
      <c r="D23" s="354"/>
      <c r="E23" s="355"/>
      <c r="F23" s="539">
        <v>261</v>
      </c>
      <c r="G23" s="539">
        <v>459</v>
      </c>
      <c r="H23" s="539">
        <v>2979</v>
      </c>
      <c r="I23" s="539">
        <v>190</v>
      </c>
      <c r="J23" s="540">
        <v>392</v>
      </c>
      <c r="K23" s="541">
        <v>-131</v>
      </c>
      <c r="L23" s="356">
        <v>-33.418367346938773</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31.4</v>
      </c>
      <c r="G25" s="542">
        <v>42.5</v>
      </c>
      <c r="H25" s="542">
        <v>38.799999999999997</v>
      </c>
      <c r="I25" s="542">
        <v>36.700000000000003</v>
      </c>
      <c r="J25" s="542">
        <v>27</v>
      </c>
      <c r="K25" s="543" t="s">
        <v>350</v>
      </c>
      <c r="L25" s="364">
        <v>4.3999999999999986</v>
      </c>
    </row>
    <row r="26" spans="1:12" s="110" customFormat="1" ht="15" customHeight="1" x14ac:dyDescent="0.2">
      <c r="A26" s="365" t="s">
        <v>105</v>
      </c>
      <c r="B26" s="366" t="s">
        <v>346</v>
      </c>
      <c r="C26" s="362"/>
      <c r="D26" s="362"/>
      <c r="E26" s="363"/>
      <c r="F26" s="542">
        <v>28.9</v>
      </c>
      <c r="G26" s="542">
        <v>42.4</v>
      </c>
      <c r="H26" s="542">
        <v>34.9</v>
      </c>
      <c r="I26" s="542">
        <v>34.4</v>
      </c>
      <c r="J26" s="544">
        <v>22.8</v>
      </c>
      <c r="K26" s="543" t="s">
        <v>350</v>
      </c>
      <c r="L26" s="364">
        <v>6.0999999999999979</v>
      </c>
    </row>
    <row r="27" spans="1:12" s="110" customFormat="1" ht="15" customHeight="1" x14ac:dyDescent="0.2">
      <c r="A27" s="365"/>
      <c r="B27" s="366" t="s">
        <v>347</v>
      </c>
      <c r="C27" s="362"/>
      <c r="D27" s="362"/>
      <c r="E27" s="363"/>
      <c r="F27" s="542">
        <v>35.4</v>
      </c>
      <c r="G27" s="542">
        <v>42.7</v>
      </c>
      <c r="H27" s="542">
        <v>44.3</v>
      </c>
      <c r="I27" s="542">
        <v>40.200000000000003</v>
      </c>
      <c r="J27" s="542">
        <v>33.6</v>
      </c>
      <c r="K27" s="543" t="s">
        <v>350</v>
      </c>
      <c r="L27" s="364">
        <v>1.7999999999999972</v>
      </c>
    </row>
    <row r="28" spans="1:12" s="110" customFormat="1" ht="15" customHeight="1" x14ac:dyDescent="0.2">
      <c r="A28" s="365" t="s">
        <v>113</v>
      </c>
      <c r="B28" s="366" t="s">
        <v>108</v>
      </c>
      <c r="C28" s="362"/>
      <c r="D28" s="362"/>
      <c r="E28" s="363"/>
      <c r="F28" s="542">
        <v>39.9</v>
      </c>
      <c r="G28" s="542">
        <v>54.4</v>
      </c>
      <c r="H28" s="542">
        <v>49.2</v>
      </c>
      <c r="I28" s="542">
        <v>47.4</v>
      </c>
      <c r="J28" s="542">
        <v>38.799999999999997</v>
      </c>
      <c r="K28" s="543" t="s">
        <v>350</v>
      </c>
      <c r="L28" s="364">
        <v>1.1000000000000014</v>
      </c>
    </row>
    <row r="29" spans="1:12" s="110" customFormat="1" ht="11.25" x14ac:dyDescent="0.2">
      <c r="A29" s="365"/>
      <c r="B29" s="366" t="s">
        <v>109</v>
      </c>
      <c r="C29" s="362"/>
      <c r="D29" s="362"/>
      <c r="E29" s="363"/>
      <c r="F29" s="542">
        <v>29.6</v>
      </c>
      <c r="G29" s="542">
        <v>39.6</v>
      </c>
      <c r="H29" s="542">
        <v>35.1</v>
      </c>
      <c r="I29" s="542">
        <v>33.700000000000003</v>
      </c>
      <c r="J29" s="544">
        <v>24.8</v>
      </c>
      <c r="K29" s="543" t="s">
        <v>350</v>
      </c>
      <c r="L29" s="364">
        <v>4.8000000000000007</v>
      </c>
    </row>
    <row r="30" spans="1:12" s="110" customFormat="1" ht="15" customHeight="1" x14ac:dyDescent="0.2">
      <c r="A30" s="365"/>
      <c r="B30" s="366" t="s">
        <v>110</v>
      </c>
      <c r="C30" s="362"/>
      <c r="D30" s="362"/>
      <c r="E30" s="363"/>
      <c r="F30" s="542">
        <v>25.6</v>
      </c>
      <c r="G30" s="542">
        <v>33.799999999999997</v>
      </c>
      <c r="H30" s="542">
        <v>30.6</v>
      </c>
      <c r="I30" s="542">
        <v>25.9</v>
      </c>
      <c r="J30" s="542">
        <v>16.600000000000001</v>
      </c>
      <c r="K30" s="543" t="s">
        <v>350</v>
      </c>
      <c r="L30" s="364">
        <v>9</v>
      </c>
    </row>
    <row r="31" spans="1:12" s="110" customFormat="1" ht="15" customHeight="1" x14ac:dyDescent="0.2">
      <c r="A31" s="365"/>
      <c r="B31" s="366" t="s">
        <v>111</v>
      </c>
      <c r="C31" s="362"/>
      <c r="D31" s="362"/>
      <c r="E31" s="363"/>
      <c r="F31" s="542">
        <v>34.9</v>
      </c>
      <c r="G31" s="542">
        <v>41.6</v>
      </c>
      <c r="H31" s="542">
        <v>46.6</v>
      </c>
      <c r="I31" s="542">
        <v>43.9</v>
      </c>
      <c r="J31" s="542">
        <v>42.7</v>
      </c>
      <c r="K31" s="543" t="s">
        <v>350</v>
      </c>
      <c r="L31" s="364">
        <v>-7.8000000000000043</v>
      </c>
    </row>
    <row r="32" spans="1:12" s="110" customFormat="1" ht="15" customHeight="1" x14ac:dyDescent="0.2">
      <c r="A32" s="367" t="s">
        <v>113</v>
      </c>
      <c r="B32" s="368" t="s">
        <v>181</v>
      </c>
      <c r="C32" s="362"/>
      <c r="D32" s="362"/>
      <c r="E32" s="363"/>
      <c r="F32" s="542">
        <v>26.8</v>
      </c>
      <c r="G32" s="542">
        <v>39.6</v>
      </c>
      <c r="H32" s="542">
        <v>34.5</v>
      </c>
      <c r="I32" s="542">
        <v>33.6</v>
      </c>
      <c r="J32" s="544">
        <v>22.1</v>
      </c>
      <c r="K32" s="543" t="s">
        <v>350</v>
      </c>
      <c r="L32" s="364">
        <v>4.6999999999999993</v>
      </c>
    </row>
    <row r="33" spans="1:12" s="110" customFormat="1" ht="15" customHeight="1" x14ac:dyDescent="0.2">
      <c r="A33" s="367"/>
      <c r="B33" s="368" t="s">
        <v>182</v>
      </c>
      <c r="C33" s="362"/>
      <c r="D33" s="362"/>
      <c r="E33" s="363"/>
      <c r="F33" s="542">
        <v>41.4</v>
      </c>
      <c r="G33" s="542">
        <v>48.1</v>
      </c>
      <c r="H33" s="542">
        <v>47.6</v>
      </c>
      <c r="I33" s="542">
        <v>43.4</v>
      </c>
      <c r="J33" s="542">
        <v>37.9</v>
      </c>
      <c r="K33" s="543" t="s">
        <v>350</v>
      </c>
      <c r="L33" s="364">
        <v>3.5</v>
      </c>
    </row>
    <row r="34" spans="1:12" s="369" customFormat="1" ht="15" customHeight="1" x14ac:dyDescent="0.2">
      <c r="A34" s="367" t="s">
        <v>113</v>
      </c>
      <c r="B34" s="368" t="s">
        <v>116</v>
      </c>
      <c r="C34" s="362"/>
      <c r="D34" s="362"/>
      <c r="E34" s="363"/>
      <c r="F34" s="542">
        <v>29.4</v>
      </c>
      <c r="G34" s="542">
        <v>38.6</v>
      </c>
      <c r="H34" s="542">
        <v>36.799999999999997</v>
      </c>
      <c r="I34" s="542">
        <v>34.299999999999997</v>
      </c>
      <c r="J34" s="542">
        <v>26.2</v>
      </c>
      <c r="K34" s="543" t="s">
        <v>350</v>
      </c>
      <c r="L34" s="364">
        <v>3.1999999999999993</v>
      </c>
    </row>
    <row r="35" spans="1:12" s="369" customFormat="1" ht="11.25" x14ac:dyDescent="0.2">
      <c r="A35" s="370"/>
      <c r="B35" s="371" t="s">
        <v>117</v>
      </c>
      <c r="C35" s="372"/>
      <c r="D35" s="372"/>
      <c r="E35" s="373"/>
      <c r="F35" s="545">
        <v>39.200000000000003</v>
      </c>
      <c r="G35" s="545">
        <v>51.4</v>
      </c>
      <c r="H35" s="545">
        <v>44.4</v>
      </c>
      <c r="I35" s="545">
        <v>43.8</v>
      </c>
      <c r="J35" s="546">
        <v>30.5</v>
      </c>
      <c r="K35" s="547" t="s">
        <v>350</v>
      </c>
      <c r="L35" s="374">
        <v>8.7000000000000028</v>
      </c>
    </row>
    <row r="36" spans="1:12" s="369" customFormat="1" ht="15.95" customHeight="1" x14ac:dyDescent="0.2">
      <c r="A36" s="375" t="s">
        <v>351</v>
      </c>
      <c r="B36" s="376"/>
      <c r="C36" s="377"/>
      <c r="D36" s="376"/>
      <c r="E36" s="378"/>
      <c r="F36" s="548">
        <v>9853</v>
      </c>
      <c r="G36" s="548">
        <v>8216</v>
      </c>
      <c r="H36" s="548">
        <v>9936</v>
      </c>
      <c r="I36" s="548">
        <v>9257</v>
      </c>
      <c r="J36" s="548">
        <v>10534</v>
      </c>
      <c r="K36" s="549">
        <v>-681</v>
      </c>
      <c r="L36" s="380">
        <v>-6.4647807100816408</v>
      </c>
    </row>
    <row r="37" spans="1:12" s="369" customFormat="1" ht="15.95" customHeight="1" x14ac:dyDescent="0.2">
      <c r="A37" s="381"/>
      <c r="B37" s="382" t="s">
        <v>113</v>
      </c>
      <c r="C37" s="382" t="s">
        <v>352</v>
      </c>
      <c r="D37" s="382"/>
      <c r="E37" s="383"/>
      <c r="F37" s="548">
        <v>3093</v>
      </c>
      <c r="G37" s="548">
        <v>3495</v>
      </c>
      <c r="H37" s="548">
        <v>3859</v>
      </c>
      <c r="I37" s="548">
        <v>3399</v>
      </c>
      <c r="J37" s="548">
        <v>2843</v>
      </c>
      <c r="K37" s="549">
        <v>250</v>
      </c>
      <c r="L37" s="380">
        <v>8.7935279634189243</v>
      </c>
    </row>
    <row r="38" spans="1:12" s="369" customFormat="1" ht="15.95" customHeight="1" x14ac:dyDescent="0.2">
      <c r="A38" s="381"/>
      <c r="B38" s="384" t="s">
        <v>105</v>
      </c>
      <c r="C38" s="384" t="s">
        <v>106</v>
      </c>
      <c r="D38" s="385"/>
      <c r="E38" s="383"/>
      <c r="F38" s="548">
        <v>6040</v>
      </c>
      <c r="G38" s="548">
        <v>4824</v>
      </c>
      <c r="H38" s="548">
        <v>5768</v>
      </c>
      <c r="I38" s="548">
        <v>5547</v>
      </c>
      <c r="J38" s="550">
        <v>6441</v>
      </c>
      <c r="K38" s="549">
        <v>-401</v>
      </c>
      <c r="L38" s="380">
        <v>-6.2257413445117216</v>
      </c>
    </row>
    <row r="39" spans="1:12" s="369" customFormat="1" ht="15.95" customHeight="1" x14ac:dyDescent="0.2">
      <c r="A39" s="381"/>
      <c r="B39" s="385"/>
      <c r="C39" s="382" t="s">
        <v>353</v>
      </c>
      <c r="D39" s="385"/>
      <c r="E39" s="383"/>
      <c r="F39" s="548">
        <v>1745</v>
      </c>
      <c r="G39" s="548">
        <v>2045</v>
      </c>
      <c r="H39" s="548">
        <v>2013</v>
      </c>
      <c r="I39" s="548">
        <v>1906</v>
      </c>
      <c r="J39" s="548">
        <v>1468</v>
      </c>
      <c r="K39" s="549">
        <v>277</v>
      </c>
      <c r="L39" s="380">
        <v>18.869209809264305</v>
      </c>
    </row>
    <row r="40" spans="1:12" s="369" customFormat="1" ht="15.95" customHeight="1" x14ac:dyDescent="0.2">
      <c r="A40" s="381"/>
      <c r="B40" s="384"/>
      <c r="C40" s="384" t="s">
        <v>107</v>
      </c>
      <c r="D40" s="385"/>
      <c r="E40" s="383"/>
      <c r="F40" s="548">
        <v>3813</v>
      </c>
      <c r="G40" s="548">
        <v>3392</v>
      </c>
      <c r="H40" s="548">
        <v>4168</v>
      </c>
      <c r="I40" s="548">
        <v>3710</v>
      </c>
      <c r="J40" s="548">
        <v>4093</v>
      </c>
      <c r="K40" s="549">
        <v>-280</v>
      </c>
      <c r="L40" s="380">
        <v>-6.8409479599315901</v>
      </c>
    </row>
    <row r="41" spans="1:12" s="369" customFormat="1" ht="24" customHeight="1" x14ac:dyDescent="0.2">
      <c r="A41" s="381"/>
      <c r="B41" s="385"/>
      <c r="C41" s="382" t="s">
        <v>353</v>
      </c>
      <c r="D41" s="385"/>
      <c r="E41" s="383"/>
      <c r="F41" s="548">
        <v>1348</v>
      </c>
      <c r="G41" s="548">
        <v>1450</v>
      </c>
      <c r="H41" s="548">
        <v>1846</v>
      </c>
      <c r="I41" s="548">
        <v>1493</v>
      </c>
      <c r="J41" s="550">
        <v>1375</v>
      </c>
      <c r="K41" s="549">
        <v>-27</v>
      </c>
      <c r="L41" s="380">
        <v>-1.9636363636363636</v>
      </c>
    </row>
    <row r="42" spans="1:12" s="110" customFormat="1" ht="15" customHeight="1" x14ac:dyDescent="0.2">
      <c r="A42" s="381"/>
      <c r="B42" s="384" t="s">
        <v>113</v>
      </c>
      <c r="C42" s="384" t="s">
        <v>354</v>
      </c>
      <c r="D42" s="385"/>
      <c r="E42" s="383"/>
      <c r="F42" s="548">
        <v>2046</v>
      </c>
      <c r="G42" s="548">
        <v>1870</v>
      </c>
      <c r="H42" s="548">
        <v>2788</v>
      </c>
      <c r="I42" s="548">
        <v>2373</v>
      </c>
      <c r="J42" s="548">
        <v>2152</v>
      </c>
      <c r="K42" s="549">
        <v>-106</v>
      </c>
      <c r="L42" s="380">
        <v>-4.925650557620818</v>
      </c>
    </row>
    <row r="43" spans="1:12" s="110" customFormat="1" ht="15" customHeight="1" x14ac:dyDescent="0.2">
      <c r="A43" s="381"/>
      <c r="B43" s="385"/>
      <c r="C43" s="382" t="s">
        <v>353</v>
      </c>
      <c r="D43" s="385"/>
      <c r="E43" s="383"/>
      <c r="F43" s="548">
        <v>817</v>
      </c>
      <c r="G43" s="548">
        <v>1018</v>
      </c>
      <c r="H43" s="548">
        <v>1372</v>
      </c>
      <c r="I43" s="548">
        <v>1125</v>
      </c>
      <c r="J43" s="548">
        <v>836</v>
      </c>
      <c r="K43" s="549">
        <v>-19</v>
      </c>
      <c r="L43" s="380">
        <v>-2.2727272727272729</v>
      </c>
    </row>
    <row r="44" spans="1:12" s="110" customFormat="1" ht="15" customHeight="1" x14ac:dyDescent="0.2">
      <c r="A44" s="381"/>
      <c r="B44" s="384"/>
      <c r="C44" s="366" t="s">
        <v>109</v>
      </c>
      <c r="D44" s="385"/>
      <c r="E44" s="383"/>
      <c r="F44" s="548">
        <v>6706</v>
      </c>
      <c r="G44" s="548">
        <v>5626</v>
      </c>
      <c r="H44" s="548">
        <v>6330</v>
      </c>
      <c r="I44" s="548">
        <v>6049</v>
      </c>
      <c r="J44" s="550">
        <v>7157</v>
      </c>
      <c r="K44" s="549">
        <v>-451</v>
      </c>
      <c r="L44" s="380">
        <v>-6.3015229844907088</v>
      </c>
    </row>
    <row r="45" spans="1:12" s="110" customFormat="1" ht="15" customHeight="1" x14ac:dyDescent="0.2">
      <c r="A45" s="381"/>
      <c r="B45" s="385"/>
      <c r="C45" s="382" t="s">
        <v>353</v>
      </c>
      <c r="D45" s="385"/>
      <c r="E45" s="383"/>
      <c r="F45" s="548">
        <v>1984</v>
      </c>
      <c r="G45" s="548">
        <v>2227</v>
      </c>
      <c r="H45" s="548">
        <v>2220</v>
      </c>
      <c r="I45" s="548">
        <v>2040</v>
      </c>
      <c r="J45" s="548">
        <v>1777</v>
      </c>
      <c r="K45" s="549">
        <v>207</v>
      </c>
      <c r="L45" s="380">
        <v>11.648846370287</v>
      </c>
    </row>
    <row r="46" spans="1:12" s="110" customFormat="1" ht="15" customHeight="1" x14ac:dyDescent="0.2">
      <c r="A46" s="381"/>
      <c r="B46" s="384"/>
      <c r="C46" s="366" t="s">
        <v>110</v>
      </c>
      <c r="D46" s="385"/>
      <c r="E46" s="383"/>
      <c r="F46" s="548">
        <v>995</v>
      </c>
      <c r="G46" s="548">
        <v>631</v>
      </c>
      <c r="H46" s="548">
        <v>715</v>
      </c>
      <c r="I46" s="548">
        <v>737</v>
      </c>
      <c r="J46" s="548">
        <v>1122</v>
      </c>
      <c r="K46" s="549">
        <v>-127</v>
      </c>
      <c r="L46" s="380">
        <v>-11.319073083778965</v>
      </c>
    </row>
    <row r="47" spans="1:12" s="110" customFormat="1" ht="15" customHeight="1" x14ac:dyDescent="0.2">
      <c r="A47" s="381"/>
      <c r="B47" s="385"/>
      <c r="C47" s="382" t="s">
        <v>353</v>
      </c>
      <c r="D47" s="385"/>
      <c r="E47" s="383"/>
      <c r="F47" s="548">
        <v>255</v>
      </c>
      <c r="G47" s="548">
        <v>213</v>
      </c>
      <c r="H47" s="548">
        <v>219</v>
      </c>
      <c r="I47" s="548">
        <v>191</v>
      </c>
      <c r="J47" s="550">
        <v>186</v>
      </c>
      <c r="K47" s="549">
        <v>69</v>
      </c>
      <c r="L47" s="380">
        <v>37.096774193548384</v>
      </c>
    </row>
    <row r="48" spans="1:12" s="110" customFormat="1" ht="15" customHeight="1" x14ac:dyDescent="0.2">
      <c r="A48" s="381"/>
      <c r="B48" s="385"/>
      <c r="C48" s="366" t="s">
        <v>111</v>
      </c>
      <c r="D48" s="386"/>
      <c r="E48" s="387"/>
      <c r="F48" s="548">
        <v>106</v>
      </c>
      <c r="G48" s="548">
        <v>89</v>
      </c>
      <c r="H48" s="548">
        <v>103</v>
      </c>
      <c r="I48" s="548">
        <v>98</v>
      </c>
      <c r="J48" s="548">
        <v>103</v>
      </c>
      <c r="K48" s="549">
        <v>3</v>
      </c>
      <c r="L48" s="380">
        <v>2.912621359223301</v>
      </c>
    </row>
    <row r="49" spans="1:12" s="110" customFormat="1" ht="15" customHeight="1" x14ac:dyDescent="0.2">
      <c r="A49" s="381"/>
      <c r="B49" s="385"/>
      <c r="C49" s="382" t="s">
        <v>353</v>
      </c>
      <c r="D49" s="385"/>
      <c r="E49" s="383"/>
      <c r="F49" s="548">
        <v>37</v>
      </c>
      <c r="G49" s="548">
        <v>37</v>
      </c>
      <c r="H49" s="548">
        <v>48</v>
      </c>
      <c r="I49" s="548">
        <v>43</v>
      </c>
      <c r="J49" s="548">
        <v>44</v>
      </c>
      <c r="K49" s="549">
        <v>-7</v>
      </c>
      <c r="L49" s="380">
        <v>-15.909090909090908</v>
      </c>
    </row>
    <row r="50" spans="1:12" s="110" customFormat="1" ht="15" customHeight="1" x14ac:dyDescent="0.2">
      <c r="A50" s="381"/>
      <c r="B50" s="384" t="s">
        <v>113</v>
      </c>
      <c r="C50" s="382" t="s">
        <v>181</v>
      </c>
      <c r="D50" s="385"/>
      <c r="E50" s="383"/>
      <c r="F50" s="548">
        <v>6732</v>
      </c>
      <c r="G50" s="548">
        <v>5346</v>
      </c>
      <c r="H50" s="548">
        <v>6660</v>
      </c>
      <c r="I50" s="548">
        <v>6350</v>
      </c>
      <c r="J50" s="550">
        <v>7247</v>
      </c>
      <c r="K50" s="549">
        <v>-515</v>
      </c>
      <c r="L50" s="380">
        <v>-7.1063888505588517</v>
      </c>
    </row>
    <row r="51" spans="1:12" s="110" customFormat="1" ht="15" customHeight="1" x14ac:dyDescent="0.2">
      <c r="A51" s="381"/>
      <c r="B51" s="385"/>
      <c r="C51" s="382" t="s">
        <v>353</v>
      </c>
      <c r="D51" s="385"/>
      <c r="E51" s="383"/>
      <c r="F51" s="548">
        <v>1801</v>
      </c>
      <c r="G51" s="548">
        <v>2115</v>
      </c>
      <c r="H51" s="548">
        <v>2299</v>
      </c>
      <c r="I51" s="548">
        <v>2136</v>
      </c>
      <c r="J51" s="548">
        <v>1598</v>
      </c>
      <c r="K51" s="549">
        <v>203</v>
      </c>
      <c r="L51" s="380">
        <v>12.703379224030037</v>
      </c>
    </row>
    <row r="52" spans="1:12" s="110" customFormat="1" ht="15" customHeight="1" x14ac:dyDescent="0.2">
      <c r="A52" s="381"/>
      <c r="B52" s="384"/>
      <c r="C52" s="382" t="s">
        <v>182</v>
      </c>
      <c r="D52" s="385"/>
      <c r="E52" s="383"/>
      <c r="F52" s="548">
        <v>3121</v>
      </c>
      <c r="G52" s="548">
        <v>2870</v>
      </c>
      <c r="H52" s="548">
        <v>3276</v>
      </c>
      <c r="I52" s="548">
        <v>2907</v>
      </c>
      <c r="J52" s="548">
        <v>3287</v>
      </c>
      <c r="K52" s="549">
        <v>-166</v>
      </c>
      <c r="L52" s="380">
        <v>-5.0501977487070278</v>
      </c>
    </row>
    <row r="53" spans="1:12" s="269" customFormat="1" ht="11.25" customHeight="1" x14ac:dyDescent="0.2">
      <c r="A53" s="381"/>
      <c r="B53" s="385"/>
      <c r="C53" s="382" t="s">
        <v>353</v>
      </c>
      <c r="D53" s="385"/>
      <c r="E53" s="383"/>
      <c r="F53" s="548">
        <v>1292</v>
      </c>
      <c r="G53" s="548">
        <v>1380</v>
      </c>
      <c r="H53" s="548">
        <v>1560</v>
      </c>
      <c r="I53" s="548">
        <v>1263</v>
      </c>
      <c r="J53" s="550">
        <v>1245</v>
      </c>
      <c r="K53" s="549">
        <v>47</v>
      </c>
      <c r="L53" s="380">
        <v>3.7751004016064256</v>
      </c>
    </row>
    <row r="54" spans="1:12" s="151" customFormat="1" ht="12.75" customHeight="1" x14ac:dyDescent="0.2">
      <c r="A54" s="381"/>
      <c r="B54" s="384" t="s">
        <v>113</v>
      </c>
      <c r="C54" s="384" t="s">
        <v>116</v>
      </c>
      <c r="D54" s="385"/>
      <c r="E54" s="383"/>
      <c r="F54" s="548">
        <v>7816</v>
      </c>
      <c r="G54" s="548">
        <v>5699</v>
      </c>
      <c r="H54" s="548">
        <v>7354</v>
      </c>
      <c r="I54" s="548">
        <v>6933</v>
      </c>
      <c r="J54" s="548">
        <v>8508</v>
      </c>
      <c r="K54" s="549">
        <v>-692</v>
      </c>
      <c r="L54" s="380">
        <v>-8.1335213916314064</v>
      </c>
    </row>
    <row r="55" spans="1:12" ht="11.25" x14ac:dyDescent="0.2">
      <c r="A55" s="381"/>
      <c r="B55" s="385"/>
      <c r="C55" s="382" t="s">
        <v>353</v>
      </c>
      <c r="D55" s="385"/>
      <c r="E55" s="383"/>
      <c r="F55" s="548">
        <v>2294</v>
      </c>
      <c r="G55" s="548">
        <v>2201</v>
      </c>
      <c r="H55" s="548">
        <v>2706</v>
      </c>
      <c r="I55" s="548">
        <v>2380</v>
      </c>
      <c r="J55" s="548">
        <v>2225</v>
      </c>
      <c r="K55" s="549">
        <v>69</v>
      </c>
      <c r="L55" s="380">
        <v>3.101123595505618</v>
      </c>
    </row>
    <row r="56" spans="1:12" ht="14.25" customHeight="1" x14ac:dyDescent="0.2">
      <c r="A56" s="381"/>
      <c r="B56" s="385"/>
      <c r="C56" s="384" t="s">
        <v>117</v>
      </c>
      <c r="D56" s="385"/>
      <c r="E56" s="383"/>
      <c r="F56" s="548">
        <v>2034</v>
      </c>
      <c r="G56" s="548">
        <v>2504</v>
      </c>
      <c r="H56" s="548">
        <v>2567</v>
      </c>
      <c r="I56" s="548">
        <v>2315</v>
      </c>
      <c r="J56" s="548">
        <v>2024</v>
      </c>
      <c r="K56" s="549">
        <v>10</v>
      </c>
      <c r="L56" s="380">
        <v>0.49407114624505927</v>
      </c>
    </row>
    <row r="57" spans="1:12" ht="18.75" customHeight="1" x14ac:dyDescent="0.2">
      <c r="A57" s="388"/>
      <c r="B57" s="389"/>
      <c r="C57" s="390" t="s">
        <v>353</v>
      </c>
      <c r="D57" s="389"/>
      <c r="E57" s="391"/>
      <c r="F57" s="551">
        <v>798</v>
      </c>
      <c r="G57" s="552">
        <v>1287</v>
      </c>
      <c r="H57" s="552">
        <v>1141</v>
      </c>
      <c r="I57" s="552">
        <v>1013</v>
      </c>
      <c r="J57" s="552">
        <v>617</v>
      </c>
      <c r="K57" s="553">
        <f t="shared" ref="K57" si="0">IF(OR(F57=".",J57=".")=TRUE,".",IF(OR(F57="*",J57="*")=TRUE,"*",IF(AND(F57="-",J57="-")=TRUE,"-",IF(AND(ISNUMBER(J57),ISNUMBER(F57))=TRUE,IF(F57-J57=0,0,F57-J57),IF(ISNUMBER(F57)=TRUE,F57,-J57)))))</f>
        <v>181</v>
      </c>
      <c r="L57" s="392">
        <f t="shared" ref="L57" si="1">IF(K57 =".",".",IF(K57 ="*","*",IF(K57="-","-",IF(K57=0,0,IF(OR(J57="-",J57=".",F57="-",F57=".")=TRUE,"X",IF(J57=0,"0,0",IF(ABS(K57*100/J57)&gt;250,".X",(K57*100/J57))))))))</f>
        <v>29.335494327390599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10171</v>
      </c>
      <c r="E11" s="114">
        <v>8751</v>
      </c>
      <c r="F11" s="114">
        <v>13324</v>
      </c>
      <c r="G11" s="114">
        <v>9487</v>
      </c>
      <c r="H11" s="140">
        <v>10981</v>
      </c>
      <c r="I11" s="115">
        <v>-810</v>
      </c>
      <c r="J11" s="116">
        <v>-7.3763773791093703</v>
      </c>
    </row>
    <row r="12" spans="1:15" s="110" customFormat="1" ht="24.95" customHeight="1" x14ac:dyDescent="0.2">
      <c r="A12" s="193" t="s">
        <v>132</v>
      </c>
      <c r="B12" s="194" t="s">
        <v>133</v>
      </c>
      <c r="C12" s="113">
        <v>0.51125749680464061</v>
      </c>
      <c r="D12" s="115">
        <v>52</v>
      </c>
      <c r="E12" s="114">
        <v>55</v>
      </c>
      <c r="F12" s="114">
        <v>119</v>
      </c>
      <c r="G12" s="114">
        <v>66</v>
      </c>
      <c r="H12" s="140">
        <v>66</v>
      </c>
      <c r="I12" s="115">
        <v>-14</v>
      </c>
      <c r="J12" s="116">
        <v>-21.212121212121211</v>
      </c>
    </row>
    <row r="13" spans="1:15" s="110" customFormat="1" ht="24.95" customHeight="1" x14ac:dyDescent="0.2">
      <c r="A13" s="193" t="s">
        <v>134</v>
      </c>
      <c r="B13" s="199" t="s">
        <v>214</v>
      </c>
      <c r="C13" s="113">
        <v>2.4284731098220429</v>
      </c>
      <c r="D13" s="115">
        <v>247</v>
      </c>
      <c r="E13" s="114">
        <v>152</v>
      </c>
      <c r="F13" s="114">
        <v>250</v>
      </c>
      <c r="G13" s="114">
        <v>161</v>
      </c>
      <c r="H13" s="140">
        <v>166</v>
      </c>
      <c r="I13" s="115">
        <v>81</v>
      </c>
      <c r="J13" s="116">
        <v>48.795180722891565</v>
      </c>
    </row>
    <row r="14" spans="1:15" s="287" customFormat="1" ht="24.95" customHeight="1" x14ac:dyDescent="0.2">
      <c r="A14" s="193" t="s">
        <v>215</v>
      </c>
      <c r="B14" s="199" t="s">
        <v>137</v>
      </c>
      <c r="C14" s="113">
        <v>10.451283059679481</v>
      </c>
      <c r="D14" s="115">
        <v>1063</v>
      </c>
      <c r="E14" s="114">
        <v>836</v>
      </c>
      <c r="F14" s="114">
        <v>1482</v>
      </c>
      <c r="G14" s="114">
        <v>922</v>
      </c>
      <c r="H14" s="140">
        <v>2280</v>
      </c>
      <c r="I14" s="115">
        <v>-1217</v>
      </c>
      <c r="J14" s="116">
        <v>-53.377192982456137</v>
      </c>
      <c r="K14" s="110"/>
      <c r="L14" s="110"/>
      <c r="M14" s="110"/>
      <c r="N14" s="110"/>
      <c r="O14" s="110"/>
    </row>
    <row r="15" spans="1:15" s="110" customFormat="1" ht="24.95" customHeight="1" x14ac:dyDescent="0.2">
      <c r="A15" s="193" t="s">
        <v>216</v>
      </c>
      <c r="B15" s="199" t="s">
        <v>217</v>
      </c>
      <c r="C15" s="113">
        <v>3.293678104414512</v>
      </c>
      <c r="D15" s="115">
        <v>335</v>
      </c>
      <c r="E15" s="114">
        <v>280</v>
      </c>
      <c r="F15" s="114">
        <v>463</v>
      </c>
      <c r="G15" s="114">
        <v>297</v>
      </c>
      <c r="H15" s="140">
        <v>667</v>
      </c>
      <c r="I15" s="115">
        <v>-332</v>
      </c>
      <c r="J15" s="116">
        <v>-49.775112443778113</v>
      </c>
    </row>
    <row r="16" spans="1:15" s="287" customFormat="1" ht="24.95" customHeight="1" x14ac:dyDescent="0.2">
      <c r="A16" s="193" t="s">
        <v>218</v>
      </c>
      <c r="B16" s="199" t="s">
        <v>141</v>
      </c>
      <c r="C16" s="113">
        <v>5.0437518434765511</v>
      </c>
      <c r="D16" s="115">
        <v>513</v>
      </c>
      <c r="E16" s="114">
        <v>393</v>
      </c>
      <c r="F16" s="114">
        <v>749</v>
      </c>
      <c r="G16" s="114">
        <v>446</v>
      </c>
      <c r="H16" s="140">
        <v>1395</v>
      </c>
      <c r="I16" s="115">
        <v>-882</v>
      </c>
      <c r="J16" s="116">
        <v>-63.225806451612904</v>
      </c>
      <c r="K16" s="110"/>
      <c r="L16" s="110"/>
      <c r="M16" s="110"/>
      <c r="N16" s="110"/>
      <c r="O16" s="110"/>
    </row>
    <row r="17" spans="1:15" s="110" customFormat="1" ht="24.95" customHeight="1" x14ac:dyDescent="0.2">
      <c r="A17" s="193" t="s">
        <v>142</v>
      </c>
      <c r="B17" s="199" t="s">
        <v>220</v>
      </c>
      <c r="C17" s="113">
        <v>2.1138531117884178</v>
      </c>
      <c r="D17" s="115">
        <v>215</v>
      </c>
      <c r="E17" s="114">
        <v>163</v>
      </c>
      <c r="F17" s="114">
        <v>270</v>
      </c>
      <c r="G17" s="114">
        <v>179</v>
      </c>
      <c r="H17" s="140">
        <v>218</v>
      </c>
      <c r="I17" s="115">
        <v>-3</v>
      </c>
      <c r="J17" s="116">
        <v>-1.3761467889908257</v>
      </c>
    </row>
    <row r="18" spans="1:15" s="287" customFormat="1" ht="24.95" customHeight="1" x14ac:dyDescent="0.2">
      <c r="A18" s="201" t="s">
        <v>144</v>
      </c>
      <c r="B18" s="202" t="s">
        <v>145</v>
      </c>
      <c r="C18" s="113">
        <v>7.9441549503490316</v>
      </c>
      <c r="D18" s="115">
        <v>808</v>
      </c>
      <c r="E18" s="114">
        <v>336</v>
      </c>
      <c r="F18" s="114">
        <v>1067</v>
      </c>
      <c r="G18" s="114">
        <v>731</v>
      </c>
      <c r="H18" s="140">
        <v>829</v>
      </c>
      <c r="I18" s="115">
        <v>-21</v>
      </c>
      <c r="J18" s="116">
        <v>-2.5331724969843186</v>
      </c>
      <c r="K18" s="110"/>
      <c r="L18" s="110"/>
      <c r="M18" s="110"/>
      <c r="N18" s="110"/>
      <c r="O18" s="110"/>
    </row>
    <row r="19" spans="1:15" s="110" customFormat="1" ht="24.95" customHeight="1" x14ac:dyDescent="0.2">
      <c r="A19" s="193" t="s">
        <v>146</v>
      </c>
      <c r="B19" s="199" t="s">
        <v>147</v>
      </c>
      <c r="C19" s="113">
        <v>13.676138039524137</v>
      </c>
      <c r="D19" s="115">
        <v>1391</v>
      </c>
      <c r="E19" s="114">
        <v>1705</v>
      </c>
      <c r="F19" s="114">
        <v>2437</v>
      </c>
      <c r="G19" s="114">
        <v>1743</v>
      </c>
      <c r="H19" s="140">
        <v>1500</v>
      </c>
      <c r="I19" s="115">
        <v>-109</v>
      </c>
      <c r="J19" s="116">
        <v>-7.2666666666666666</v>
      </c>
    </row>
    <row r="20" spans="1:15" s="287" customFormat="1" ht="24.95" customHeight="1" x14ac:dyDescent="0.2">
      <c r="A20" s="193" t="s">
        <v>148</v>
      </c>
      <c r="B20" s="199" t="s">
        <v>149</v>
      </c>
      <c r="C20" s="113">
        <v>11.228001179824993</v>
      </c>
      <c r="D20" s="115">
        <v>1142</v>
      </c>
      <c r="E20" s="114">
        <v>986</v>
      </c>
      <c r="F20" s="114">
        <v>1105</v>
      </c>
      <c r="G20" s="114">
        <v>762</v>
      </c>
      <c r="H20" s="140">
        <v>954</v>
      </c>
      <c r="I20" s="115">
        <v>188</v>
      </c>
      <c r="J20" s="116">
        <v>19.70649895178197</v>
      </c>
      <c r="K20" s="110"/>
      <c r="L20" s="110"/>
      <c r="M20" s="110"/>
      <c r="N20" s="110"/>
      <c r="O20" s="110"/>
    </row>
    <row r="21" spans="1:15" s="110" customFormat="1" ht="24.95" customHeight="1" x14ac:dyDescent="0.2">
      <c r="A21" s="201" t="s">
        <v>150</v>
      </c>
      <c r="B21" s="202" t="s">
        <v>151</v>
      </c>
      <c r="C21" s="113">
        <v>6.656179333398879</v>
      </c>
      <c r="D21" s="115">
        <v>677</v>
      </c>
      <c r="E21" s="114">
        <v>597</v>
      </c>
      <c r="F21" s="114">
        <v>743</v>
      </c>
      <c r="G21" s="114">
        <v>748</v>
      </c>
      <c r="H21" s="140">
        <v>668</v>
      </c>
      <c r="I21" s="115">
        <v>9</v>
      </c>
      <c r="J21" s="116">
        <v>1.347305389221557</v>
      </c>
    </row>
    <row r="22" spans="1:15" s="110" customFormat="1" ht="24.95" customHeight="1" x14ac:dyDescent="0.2">
      <c r="A22" s="201" t="s">
        <v>152</v>
      </c>
      <c r="B22" s="199" t="s">
        <v>153</v>
      </c>
      <c r="C22" s="113">
        <v>1.1110018680562384</v>
      </c>
      <c r="D22" s="115">
        <v>113</v>
      </c>
      <c r="E22" s="114">
        <v>98</v>
      </c>
      <c r="F22" s="114">
        <v>179</v>
      </c>
      <c r="G22" s="114">
        <v>135</v>
      </c>
      <c r="H22" s="140">
        <v>178</v>
      </c>
      <c r="I22" s="115">
        <v>-65</v>
      </c>
      <c r="J22" s="116">
        <v>-36.516853932584269</v>
      </c>
    </row>
    <row r="23" spans="1:15" s="110" customFormat="1" ht="24.95" customHeight="1" x14ac:dyDescent="0.2">
      <c r="A23" s="193" t="s">
        <v>154</v>
      </c>
      <c r="B23" s="199" t="s">
        <v>155</v>
      </c>
      <c r="C23" s="113">
        <v>1.1699931176875431</v>
      </c>
      <c r="D23" s="115">
        <v>119</v>
      </c>
      <c r="E23" s="114">
        <v>80</v>
      </c>
      <c r="F23" s="114">
        <v>123</v>
      </c>
      <c r="G23" s="114">
        <v>63</v>
      </c>
      <c r="H23" s="140">
        <v>85</v>
      </c>
      <c r="I23" s="115">
        <v>34</v>
      </c>
      <c r="J23" s="116">
        <v>40</v>
      </c>
    </row>
    <row r="24" spans="1:15" s="110" customFormat="1" ht="24.95" customHeight="1" x14ac:dyDescent="0.2">
      <c r="A24" s="193" t="s">
        <v>156</v>
      </c>
      <c r="B24" s="199" t="s">
        <v>221</v>
      </c>
      <c r="C24" s="113">
        <v>8.9765018188968639</v>
      </c>
      <c r="D24" s="115">
        <v>913</v>
      </c>
      <c r="E24" s="114">
        <v>458</v>
      </c>
      <c r="F24" s="114">
        <v>747</v>
      </c>
      <c r="G24" s="114">
        <v>503</v>
      </c>
      <c r="H24" s="140">
        <v>508</v>
      </c>
      <c r="I24" s="115">
        <v>405</v>
      </c>
      <c r="J24" s="116">
        <v>79.724409448818903</v>
      </c>
    </row>
    <row r="25" spans="1:15" s="110" customFormat="1" ht="24.95" customHeight="1" x14ac:dyDescent="0.2">
      <c r="A25" s="193" t="s">
        <v>222</v>
      </c>
      <c r="B25" s="204" t="s">
        <v>159</v>
      </c>
      <c r="C25" s="113">
        <v>5.4075312162029299</v>
      </c>
      <c r="D25" s="115">
        <v>550</v>
      </c>
      <c r="E25" s="114">
        <v>419</v>
      </c>
      <c r="F25" s="114">
        <v>567</v>
      </c>
      <c r="G25" s="114">
        <v>515</v>
      </c>
      <c r="H25" s="140">
        <v>472</v>
      </c>
      <c r="I25" s="115">
        <v>78</v>
      </c>
      <c r="J25" s="116">
        <v>16.525423728813561</v>
      </c>
    </row>
    <row r="26" spans="1:15" s="110" customFormat="1" ht="24.95" customHeight="1" x14ac:dyDescent="0.2">
      <c r="A26" s="201">
        <v>782.78300000000002</v>
      </c>
      <c r="B26" s="203" t="s">
        <v>160</v>
      </c>
      <c r="C26" s="113">
        <v>10.0481761871989</v>
      </c>
      <c r="D26" s="115">
        <v>1022</v>
      </c>
      <c r="E26" s="114">
        <v>1075</v>
      </c>
      <c r="F26" s="114">
        <v>1258</v>
      </c>
      <c r="G26" s="114">
        <v>1255</v>
      </c>
      <c r="H26" s="140">
        <v>1137</v>
      </c>
      <c r="I26" s="115">
        <v>-115</v>
      </c>
      <c r="J26" s="116">
        <v>-10.114335971855761</v>
      </c>
    </row>
    <row r="27" spans="1:15" s="110" customFormat="1" ht="24.95" customHeight="1" x14ac:dyDescent="0.2">
      <c r="A27" s="193" t="s">
        <v>161</v>
      </c>
      <c r="B27" s="199" t="s">
        <v>162</v>
      </c>
      <c r="C27" s="113">
        <v>2.1925081112968243</v>
      </c>
      <c r="D27" s="115">
        <v>223</v>
      </c>
      <c r="E27" s="114">
        <v>144</v>
      </c>
      <c r="F27" s="114">
        <v>390</v>
      </c>
      <c r="G27" s="114">
        <v>276</v>
      </c>
      <c r="H27" s="140">
        <v>205</v>
      </c>
      <c r="I27" s="115">
        <v>18</v>
      </c>
      <c r="J27" s="116">
        <v>8.7804878048780495</v>
      </c>
    </row>
    <row r="28" spans="1:15" s="110" customFormat="1" ht="24.95" customHeight="1" x14ac:dyDescent="0.2">
      <c r="A28" s="193" t="s">
        <v>163</v>
      </c>
      <c r="B28" s="199" t="s">
        <v>164</v>
      </c>
      <c r="C28" s="113">
        <v>2.3596499852521875</v>
      </c>
      <c r="D28" s="115">
        <v>240</v>
      </c>
      <c r="E28" s="114">
        <v>211</v>
      </c>
      <c r="F28" s="114">
        <v>494</v>
      </c>
      <c r="G28" s="114">
        <v>243</v>
      </c>
      <c r="H28" s="140">
        <v>238</v>
      </c>
      <c r="I28" s="115">
        <v>2</v>
      </c>
      <c r="J28" s="116">
        <v>0.84033613445378152</v>
      </c>
    </row>
    <row r="29" spans="1:15" s="110" customFormat="1" ht="24.95" customHeight="1" x14ac:dyDescent="0.2">
      <c r="A29" s="193">
        <v>86</v>
      </c>
      <c r="B29" s="199" t="s">
        <v>165</v>
      </c>
      <c r="C29" s="113">
        <v>6.1547537115327895</v>
      </c>
      <c r="D29" s="115">
        <v>626</v>
      </c>
      <c r="E29" s="114">
        <v>564</v>
      </c>
      <c r="F29" s="114">
        <v>883</v>
      </c>
      <c r="G29" s="114">
        <v>486</v>
      </c>
      <c r="H29" s="140">
        <v>750</v>
      </c>
      <c r="I29" s="115">
        <v>-124</v>
      </c>
      <c r="J29" s="116">
        <v>-16.533333333333335</v>
      </c>
    </row>
    <row r="30" spans="1:15" s="110" customFormat="1" ht="24.95" customHeight="1" x14ac:dyDescent="0.2">
      <c r="A30" s="193">
        <v>87.88</v>
      </c>
      <c r="B30" s="204" t="s">
        <v>166</v>
      </c>
      <c r="C30" s="113">
        <v>6.3710549601809063</v>
      </c>
      <c r="D30" s="115">
        <v>648</v>
      </c>
      <c r="E30" s="114">
        <v>689</v>
      </c>
      <c r="F30" s="114">
        <v>943</v>
      </c>
      <c r="G30" s="114">
        <v>476</v>
      </c>
      <c r="H30" s="140">
        <v>606</v>
      </c>
      <c r="I30" s="115">
        <v>42</v>
      </c>
      <c r="J30" s="116">
        <v>6.9306930693069306</v>
      </c>
    </row>
    <row r="31" spans="1:15" s="110" customFormat="1" ht="24.95" customHeight="1" x14ac:dyDescent="0.2">
      <c r="A31" s="193" t="s">
        <v>167</v>
      </c>
      <c r="B31" s="199" t="s">
        <v>168</v>
      </c>
      <c r="C31" s="113">
        <v>3.3133418542916133</v>
      </c>
      <c r="D31" s="115">
        <v>337</v>
      </c>
      <c r="E31" s="114">
        <v>346</v>
      </c>
      <c r="F31" s="114">
        <v>537</v>
      </c>
      <c r="G31" s="114">
        <v>402</v>
      </c>
      <c r="H31" s="140">
        <v>339</v>
      </c>
      <c r="I31" s="115">
        <v>-2</v>
      </c>
      <c r="J31" s="116">
        <v>-0.58997050147492625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0.51125749680464061</v>
      </c>
      <c r="D34" s="115">
        <v>52</v>
      </c>
      <c r="E34" s="114">
        <v>55</v>
      </c>
      <c r="F34" s="114">
        <v>119</v>
      </c>
      <c r="G34" s="114">
        <v>66</v>
      </c>
      <c r="H34" s="140">
        <v>66</v>
      </c>
      <c r="I34" s="115">
        <v>-14</v>
      </c>
      <c r="J34" s="116">
        <v>-21.212121212121211</v>
      </c>
    </row>
    <row r="35" spans="1:10" s="110" customFormat="1" ht="24.95" customHeight="1" x14ac:dyDescent="0.2">
      <c r="A35" s="292" t="s">
        <v>171</v>
      </c>
      <c r="B35" s="293" t="s">
        <v>172</v>
      </c>
      <c r="C35" s="113">
        <v>20.823911119850557</v>
      </c>
      <c r="D35" s="115">
        <v>2118</v>
      </c>
      <c r="E35" s="114">
        <v>1324</v>
      </c>
      <c r="F35" s="114">
        <v>2799</v>
      </c>
      <c r="G35" s="114">
        <v>1814</v>
      </c>
      <c r="H35" s="140">
        <v>3275</v>
      </c>
      <c r="I35" s="115">
        <v>-1157</v>
      </c>
      <c r="J35" s="116">
        <v>-35.328244274809158</v>
      </c>
    </row>
    <row r="36" spans="1:10" s="110" customFormat="1" ht="24.95" customHeight="1" x14ac:dyDescent="0.2">
      <c r="A36" s="294" t="s">
        <v>173</v>
      </c>
      <c r="B36" s="295" t="s">
        <v>174</v>
      </c>
      <c r="C36" s="125">
        <v>78.664831383344804</v>
      </c>
      <c r="D36" s="143">
        <v>8001</v>
      </c>
      <c r="E36" s="144">
        <v>7372</v>
      </c>
      <c r="F36" s="144">
        <v>10406</v>
      </c>
      <c r="G36" s="144">
        <v>7607</v>
      </c>
      <c r="H36" s="145">
        <v>7640</v>
      </c>
      <c r="I36" s="143">
        <v>361</v>
      </c>
      <c r="J36" s="146">
        <v>4.7251308900523563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10171</v>
      </c>
      <c r="F11" s="264">
        <v>8751</v>
      </c>
      <c r="G11" s="264">
        <v>13324</v>
      </c>
      <c r="H11" s="264">
        <v>9487</v>
      </c>
      <c r="I11" s="265">
        <v>10981</v>
      </c>
      <c r="J11" s="263">
        <v>-810</v>
      </c>
      <c r="K11" s="266">
        <v>-7.3763773791093703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24.76649297020942</v>
      </c>
      <c r="E13" s="115">
        <v>2519</v>
      </c>
      <c r="F13" s="114">
        <v>3237</v>
      </c>
      <c r="G13" s="114">
        <v>3591</v>
      </c>
      <c r="H13" s="114">
        <v>2955</v>
      </c>
      <c r="I13" s="140">
        <v>2479</v>
      </c>
      <c r="J13" s="115">
        <v>40</v>
      </c>
      <c r="K13" s="116">
        <v>1.6135538523598225</v>
      </c>
    </row>
    <row r="14" spans="1:15" ht="15.95" customHeight="1" x14ac:dyDescent="0.2">
      <c r="A14" s="306" t="s">
        <v>230</v>
      </c>
      <c r="B14" s="307"/>
      <c r="C14" s="308"/>
      <c r="D14" s="113">
        <v>58.883099006980629</v>
      </c>
      <c r="E14" s="115">
        <v>5989</v>
      </c>
      <c r="F14" s="114">
        <v>4275</v>
      </c>
      <c r="G14" s="114">
        <v>7880</v>
      </c>
      <c r="H14" s="114">
        <v>5028</v>
      </c>
      <c r="I14" s="140">
        <v>6209</v>
      </c>
      <c r="J14" s="115">
        <v>-220</v>
      </c>
      <c r="K14" s="116">
        <v>-3.5432436785311645</v>
      </c>
    </row>
    <row r="15" spans="1:15" ht="15.95" customHeight="1" x14ac:dyDescent="0.2">
      <c r="A15" s="306" t="s">
        <v>231</v>
      </c>
      <c r="B15" s="307"/>
      <c r="C15" s="308"/>
      <c r="D15" s="113">
        <v>8.7012093206174423</v>
      </c>
      <c r="E15" s="115">
        <v>885</v>
      </c>
      <c r="F15" s="114">
        <v>600</v>
      </c>
      <c r="G15" s="114">
        <v>839</v>
      </c>
      <c r="H15" s="114">
        <v>700</v>
      </c>
      <c r="I15" s="140">
        <v>1199</v>
      </c>
      <c r="J15" s="115">
        <v>-314</v>
      </c>
      <c r="K15" s="116">
        <v>-26.188490408673896</v>
      </c>
    </row>
    <row r="16" spans="1:15" ht="15.95" customHeight="1" x14ac:dyDescent="0.2">
      <c r="A16" s="306" t="s">
        <v>232</v>
      </c>
      <c r="B16" s="307"/>
      <c r="C16" s="308"/>
      <c r="D16" s="113">
        <v>7.501720578114246</v>
      </c>
      <c r="E16" s="115">
        <v>763</v>
      </c>
      <c r="F16" s="114">
        <v>627</v>
      </c>
      <c r="G16" s="114">
        <v>957</v>
      </c>
      <c r="H16" s="114">
        <v>785</v>
      </c>
      <c r="I16" s="140">
        <v>1063</v>
      </c>
      <c r="J16" s="115">
        <v>-300</v>
      </c>
      <c r="K16" s="116">
        <v>-28.222013170272813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0.84554124471536718</v>
      </c>
      <c r="E18" s="115">
        <v>86</v>
      </c>
      <c r="F18" s="114">
        <v>53</v>
      </c>
      <c r="G18" s="114">
        <v>124</v>
      </c>
      <c r="H18" s="114">
        <v>81</v>
      </c>
      <c r="I18" s="140">
        <v>85</v>
      </c>
      <c r="J18" s="115">
        <v>1</v>
      </c>
      <c r="K18" s="116">
        <v>1.1764705882352942</v>
      </c>
    </row>
    <row r="19" spans="1:11" ht="14.1" customHeight="1" x14ac:dyDescent="0.2">
      <c r="A19" s="306" t="s">
        <v>235</v>
      </c>
      <c r="B19" s="307" t="s">
        <v>236</v>
      </c>
      <c r="C19" s="308"/>
      <c r="D19" s="113">
        <v>0.53092124668174223</v>
      </c>
      <c r="E19" s="115">
        <v>54</v>
      </c>
      <c r="F19" s="114">
        <v>27</v>
      </c>
      <c r="G19" s="114">
        <v>95</v>
      </c>
      <c r="H19" s="114">
        <v>47</v>
      </c>
      <c r="I19" s="140">
        <v>59</v>
      </c>
      <c r="J19" s="115">
        <v>-5</v>
      </c>
      <c r="K19" s="116">
        <v>-8.4745762711864412</v>
      </c>
    </row>
    <row r="20" spans="1:11" ht="14.1" customHeight="1" x14ac:dyDescent="0.2">
      <c r="A20" s="306">
        <v>12</v>
      </c>
      <c r="B20" s="307" t="s">
        <v>237</v>
      </c>
      <c r="C20" s="308"/>
      <c r="D20" s="113">
        <v>0.92419624422377344</v>
      </c>
      <c r="E20" s="115">
        <v>94</v>
      </c>
      <c r="F20" s="114">
        <v>78</v>
      </c>
      <c r="G20" s="114">
        <v>103</v>
      </c>
      <c r="H20" s="114">
        <v>170</v>
      </c>
      <c r="I20" s="140">
        <v>90</v>
      </c>
      <c r="J20" s="115">
        <v>4</v>
      </c>
      <c r="K20" s="116">
        <v>4.4444444444444446</v>
      </c>
    </row>
    <row r="21" spans="1:11" ht="14.1" customHeight="1" x14ac:dyDescent="0.2">
      <c r="A21" s="306">
        <v>21</v>
      </c>
      <c r="B21" s="307" t="s">
        <v>238</v>
      </c>
      <c r="C21" s="308"/>
      <c r="D21" s="113">
        <v>0.8652049945924688</v>
      </c>
      <c r="E21" s="115">
        <v>88</v>
      </c>
      <c r="F21" s="114">
        <v>54</v>
      </c>
      <c r="G21" s="114">
        <v>96</v>
      </c>
      <c r="H21" s="114">
        <v>79</v>
      </c>
      <c r="I21" s="140">
        <v>80</v>
      </c>
      <c r="J21" s="115">
        <v>8</v>
      </c>
      <c r="K21" s="116">
        <v>10</v>
      </c>
    </row>
    <row r="22" spans="1:11" ht="14.1" customHeight="1" x14ac:dyDescent="0.2">
      <c r="A22" s="306">
        <v>22</v>
      </c>
      <c r="B22" s="307" t="s">
        <v>239</v>
      </c>
      <c r="C22" s="308"/>
      <c r="D22" s="113">
        <v>2.3301543604365351</v>
      </c>
      <c r="E22" s="115">
        <v>237</v>
      </c>
      <c r="F22" s="114">
        <v>169</v>
      </c>
      <c r="G22" s="114">
        <v>299</v>
      </c>
      <c r="H22" s="114">
        <v>226</v>
      </c>
      <c r="I22" s="140">
        <v>149</v>
      </c>
      <c r="J22" s="115">
        <v>88</v>
      </c>
      <c r="K22" s="116">
        <v>59.060402684563755</v>
      </c>
    </row>
    <row r="23" spans="1:11" ht="14.1" customHeight="1" x14ac:dyDescent="0.2">
      <c r="A23" s="306">
        <v>23</v>
      </c>
      <c r="B23" s="307" t="s">
        <v>240</v>
      </c>
      <c r="C23" s="308"/>
      <c r="D23" s="113">
        <v>0.46209812211188672</v>
      </c>
      <c r="E23" s="115">
        <v>47</v>
      </c>
      <c r="F23" s="114">
        <v>31</v>
      </c>
      <c r="G23" s="114">
        <v>100</v>
      </c>
      <c r="H23" s="114">
        <v>45</v>
      </c>
      <c r="I23" s="140">
        <v>43</v>
      </c>
      <c r="J23" s="115">
        <v>4</v>
      </c>
      <c r="K23" s="116">
        <v>9.3023255813953494</v>
      </c>
    </row>
    <row r="24" spans="1:11" ht="14.1" customHeight="1" x14ac:dyDescent="0.2">
      <c r="A24" s="306">
        <v>24</v>
      </c>
      <c r="B24" s="307" t="s">
        <v>241</v>
      </c>
      <c r="C24" s="308"/>
      <c r="D24" s="113">
        <v>3.3526693540458163</v>
      </c>
      <c r="E24" s="115">
        <v>341</v>
      </c>
      <c r="F24" s="114">
        <v>217</v>
      </c>
      <c r="G24" s="114">
        <v>373</v>
      </c>
      <c r="H24" s="114">
        <v>253</v>
      </c>
      <c r="I24" s="140">
        <v>324</v>
      </c>
      <c r="J24" s="115">
        <v>17</v>
      </c>
      <c r="K24" s="116">
        <v>5.2469135802469138</v>
      </c>
    </row>
    <row r="25" spans="1:11" ht="14.1" customHeight="1" x14ac:dyDescent="0.2">
      <c r="A25" s="306">
        <v>25</v>
      </c>
      <c r="B25" s="307" t="s">
        <v>242</v>
      </c>
      <c r="C25" s="308"/>
      <c r="D25" s="113">
        <v>5.6631599646052502</v>
      </c>
      <c r="E25" s="115">
        <v>576</v>
      </c>
      <c r="F25" s="114">
        <v>274</v>
      </c>
      <c r="G25" s="114">
        <v>614</v>
      </c>
      <c r="H25" s="114">
        <v>359</v>
      </c>
      <c r="I25" s="140">
        <v>801</v>
      </c>
      <c r="J25" s="115">
        <v>-225</v>
      </c>
      <c r="K25" s="116">
        <v>-28.089887640449437</v>
      </c>
    </row>
    <row r="26" spans="1:11" ht="14.1" customHeight="1" x14ac:dyDescent="0.2">
      <c r="A26" s="306">
        <v>26</v>
      </c>
      <c r="B26" s="307" t="s">
        <v>243</v>
      </c>
      <c r="C26" s="308"/>
      <c r="D26" s="113">
        <v>2.5857831088388554</v>
      </c>
      <c r="E26" s="115">
        <v>263</v>
      </c>
      <c r="F26" s="114">
        <v>132</v>
      </c>
      <c r="G26" s="114">
        <v>458</v>
      </c>
      <c r="H26" s="114">
        <v>212</v>
      </c>
      <c r="I26" s="140">
        <v>392</v>
      </c>
      <c r="J26" s="115">
        <v>-129</v>
      </c>
      <c r="K26" s="116">
        <v>-32.908163265306122</v>
      </c>
    </row>
    <row r="27" spans="1:11" ht="14.1" customHeight="1" x14ac:dyDescent="0.2">
      <c r="A27" s="306">
        <v>27</v>
      </c>
      <c r="B27" s="307" t="s">
        <v>244</v>
      </c>
      <c r="C27" s="308"/>
      <c r="D27" s="113">
        <v>2.752924982794219</v>
      </c>
      <c r="E27" s="115">
        <v>280</v>
      </c>
      <c r="F27" s="114">
        <v>132</v>
      </c>
      <c r="G27" s="114">
        <v>269</v>
      </c>
      <c r="H27" s="114">
        <v>153</v>
      </c>
      <c r="I27" s="140">
        <v>507</v>
      </c>
      <c r="J27" s="115">
        <v>-227</v>
      </c>
      <c r="K27" s="116">
        <v>-44.773175542406314</v>
      </c>
    </row>
    <row r="28" spans="1:11" ht="14.1" customHeight="1" x14ac:dyDescent="0.2">
      <c r="A28" s="306">
        <v>28</v>
      </c>
      <c r="B28" s="307" t="s">
        <v>245</v>
      </c>
      <c r="C28" s="308"/>
      <c r="D28" s="113">
        <v>0.22613312358666798</v>
      </c>
      <c r="E28" s="115">
        <v>23</v>
      </c>
      <c r="F28" s="114">
        <v>27</v>
      </c>
      <c r="G28" s="114">
        <v>78</v>
      </c>
      <c r="H28" s="114">
        <v>47</v>
      </c>
      <c r="I28" s="140">
        <v>49</v>
      </c>
      <c r="J28" s="115">
        <v>-26</v>
      </c>
      <c r="K28" s="116">
        <v>-53.061224489795919</v>
      </c>
    </row>
    <row r="29" spans="1:11" ht="14.1" customHeight="1" x14ac:dyDescent="0.2">
      <c r="A29" s="306">
        <v>29</v>
      </c>
      <c r="B29" s="307" t="s">
        <v>246</v>
      </c>
      <c r="C29" s="308"/>
      <c r="D29" s="113">
        <v>3.834431226034805</v>
      </c>
      <c r="E29" s="115">
        <v>390</v>
      </c>
      <c r="F29" s="114">
        <v>349</v>
      </c>
      <c r="G29" s="114">
        <v>454</v>
      </c>
      <c r="H29" s="114">
        <v>364</v>
      </c>
      <c r="I29" s="140">
        <v>378</v>
      </c>
      <c r="J29" s="115">
        <v>12</v>
      </c>
      <c r="K29" s="116">
        <v>3.1746031746031744</v>
      </c>
    </row>
    <row r="30" spans="1:11" ht="14.1" customHeight="1" x14ac:dyDescent="0.2">
      <c r="A30" s="306" t="s">
        <v>247</v>
      </c>
      <c r="B30" s="307" t="s">
        <v>248</v>
      </c>
      <c r="C30" s="308"/>
      <c r="D30" s="113" t="s">
        <v>514</v>
      </c>
      <c r="E30" s="115" t="s">
        <v>514</v>
      </c>
      <c r="F30" s="114" t="s">
        <v>514</v>
      </c>
      <c r="G30" s="114">
        <v>140</v>
      </c>
      <c r="H30" s="114">
        <v>87</v>
      </c>
      <c r="I30" s="140" t="s">
        <v>514</v>
      </c>
      <c r="J30" s="115" t="s">
        <v>514</v>
      </c>
      <c r="K30" s="116" t="s">
        <v>514</v>
      </c>
    </row>
    <row r="31" spans="1:11" ht="14.1" customHeight="1" x14ac:dyDescent="0.2">
      <c r="A31" s="306" t="s">
        <v>249</v>
      </c>
      <c r="B31" s="307" t="s">
        <v>250</v>
      </c>
      <c r="C31" s="308"/>
      <c r="D31" s="113">
        <v>2.6841018582243632</v>
      </c>
      <c r="E31" s="115">
        <v>273</v>
      </c>
      <c r="F31" s="114">
        <v>280</v>
      </c>
      <c r="G31" s="114">
        <v>310</v>
      </c>
      <c r="H31" s="114">
        <v>274</v>
      </c>
      <c r="I31" s="140">
        <v>280</v>
      </c>
      <c r="J31" s="115">
        <v>-7</v>
      </c>
      <c r="K31" s="116">
        <v>-2.5</v>
      </c>
    </row>
    <row r="32" spans="1:11" ht="14.1" customHeight="1" x14ac:dyDescent="0.2">
      <c r="A32" s="306">
        <v>31</v>
      </c>
      <c r="B32" s="307" t="s">
        <v>251</v>
      </c>
      <c r="C32" s="308"/>
      <c r="D32" s="113">
        <v>0.55058499655884374</v>
      </c>
      <c r="E32" s="115">
        <v>56</v>
      </c>
      <c r="F32" s="114">
        <v>52</v>
      </c>
      <c r="G32" s="114">
        <v>86</v>
      </c>
      <c r="H32" s="114">
        <v>48</v>
      </c>
      <c r="I32" s="140">
        <v>68</v>
      </c>
      <c r="J32" s="115">
        <v>-12</v>
      </c>
      <c r="K32" s="116">
        <v>-17.647058823529413</v>
      </c>
    </row>
    <row r="33" spans="1:11" ht="14.1" customHeight="1" x14ac:dyDescent="0.2">
      <c r="A33" s="306">
        <v>32</v>
      </c>
      <c r="B33" s="307" t="s">
        <v>252</v>
      </c>
      <c r="C33" s="308"/>
      <c r="D33" s="113">
        <v>2.3989774850063905</v>
      </c>
      <c r="E33" s="115">
        <v>244</v>
      </c>
      <c r="F33" s="114">
        <v>120</v>
      </c>
      <c r="G33" s="114">
        <v>354</v>
      </c>
      <c r="H33" s="114">
        <v>282</v>
      </c>
      <c r="I33" s="140">
        <v>249</v>
      </c>
      <c r="J33" s="115">
        <v>-5</v>
      </c>
      <c r="K33" s="116">
        <v>-2.0080321285140563</v>
      </c>
    </row>
    <row r="34" spans="1:11" ht="14.1" customHeight="1" x14ac:dyDescent="0.2">
      <c r="A34" s="306">
        <v>33</v>
      </c>
      <c r="B34" s="307" t="s">
        <v>253</v>
      </c>
      <c r="C34" s="308"/>
      <c r="D34" s="113">
        <v>2.8217481073640744</v>
      </c>
      <c r="E34" s="115">
        <v>287</v>
      </c>
      <c r="F34" s="114">
        <v>120</v>
      </c>
      <c r="G34" s="114">
        <v>291</v>
      </c>
      <c r="H34" s="114">
        <v>233</v>
      </c>
      <c r="I34" s="140">
        <v>290</v>
      </c>
      <c r="J34" s="115">
        <v>-3</v>
      </c>
      <c r="K34" s="116">
        <v>-1.0344827586206897</v>
      </c>
    </row>
    <row r="35" spans="1:11" ht="14.1" customHeight="1" x14ac:dyDescent="0.2">
      <c r="A35" s="306">
        <v>34</v>
      </c>
      <c r="B35" s="307" t="s">
        <v>254</v>
      </c>
      <c r="C35" s="308"/>
      <c r="D35" s="113">
        <v>2.0646937370956642</v>
      </c>
      <c r="E35" s="115">
        <v>210</v>
      </c>
      <c r="F35" s="114">
        <v>114</v>
      </c>
      <c r="G35" s="114">
        <v>258</v>
      </c>
      <c r="H35" s="114">
        <v>186</v>
      </c>
      <c r="I35" s="140">
        <v>205</v>
      </c>
      <c r="J35" s="115">
        <v>5</v>
      </c>
      <c r="K35" s="116">
        <v>2.4390243902439024</v>
      </c>
    </row>
    <row r="36" spans="1:11" ht="14.1" customHeight="1" x14ac:dyDescent="0.2">
      <c r="A36" s="306">
        <v>41</v>
      </c>
      <c r="B36" s="307" t="s">
        <v>255</v>
      </c>
      <c r="C36" s="308"/>
      <c r="D36" s="113">
        <v>0.33428374791072657</v>
      </c>
      <c r="E36" s="115">
        <v>34</v>
      </c>
      <c r="F36" s="114">
        <v>20</v>
      </c>
      <c r="G36" s="114">
        <v>53</v>
      </c>
      <c r="H36" s="114">
        <v>27</v>
      </c>
      <c r="I36" s="140">
        <v>29</v>
      </c>
      <c r="J36" s="115">
        <v>5</v>
      </c>
      <c r="K36" s="116">
        <v>17.241379310344829</v>
      </c>
    </row>
    <row r="37" spans="1:11" ht="14.1" customHeight="1" x14ac:dyDescent="0.2">
      <c r="A37" s="306">
        <v>42</v>
      </c>
      <c r="B37" s="307" t="s">
        <v>256</v>
      </c>
      <c r="C37" s="308"/>
      <c r="D37" s="113">
        <v>5.8991249631304692E-2</v>
      </c>
      <c r="E37" s="115">
        <v>6</v>
      </c>
      <c r="F37" s="114" t="s">
        <v>514</v>
      </c>
      <c r="G37" s="114" t="s">
        <v>514</v>
      </c>
      <c r="H37" s="114">
        <v>7</v>
      </c>
      <c r="I37" s="140">
        <v>15</v>
      </c>
      <c r="J37" s="115">
        <v>-9</v>
      </c>
      <c r="K37" s="116">
        <v>-60</v>
      </c>
    </row>
    <row r="38" spans="1:11" ht="14.1" customHeight="1" x14ac:dyDescent="0.2">
      <c r="A38" s="306">
        <v>43</v>
      </c>
      <c r="B38" s="307" t="s">
        <v>257</v>
      </c>
      <c r="C38" s="308"/>
      <c r="D38" s="113">
        <v>1.1208337429947892</v>
      </c>
      <c r="E38" s="115">
        <v>114</v>
      </c>
      <c r="F38" s="114">
        <v>74</v>
      </c>
      <c r="G38" s="114">
        <v>190</v>
      </c>
      <c r="H38" s="114">
        <v>116</v>
      </c>
      <c r="I38" s="140">
        <v>163</v>
      </c>
      <c r="J38" s="115">
        <v>-49</v>
      </c>
      <c r="K38" s="116">
        <v>-30.061349693251532</v>
      </c>
    </row>
    <row r="39" spans="1:11" ht="14.1" customHeight="1" x14ac:dyDescent="0.2">
      <c r="A39" s="306">
        <v>51</v>
      </c>
      <c r="B39" s="307" t="s">
        <v>258</v>
      </c>
      <c r="C39" s="308"/>
      <c r="D39" s="113">
        <v>13.105889293088191</v>
      </c>
      <c r="E39" s="115">
        <v>1333</v>
      </c>
      <c r="F39" s="114">
        <v>2047</v>
      </c>
      <c r="G39" s="114">
        <v>1774</v>
      </c>
      <c r="H39" s="114">
        <v>1358</v>
      </c>
      <c r="I39" s="140">
        <v>1063</v>
      </c>
      <c r="J39" s="115">
        <v>270</v>
      </c>
      <c r="K39" s="116">
        <v>25.399811853245531</v>
      </c>
    </row>
    <row r="40" spans="1:11" ht="14.1" customHeight="1" x14ac:dyDescent="0.2">
      <c r="A40" s="306" t="s">
        <v>259</v>
      </c>
      <c r="B40" s="307" t="s">
        <v>260</v>
      </c>
      <c r="C40" s="308"/>
      <c r="D40" s="113">
        <v>12.280011798249927</v>
      </c>
      <c r="E40" s="115">
        <v>1249</v>
      </c>
      <c r="F40" s="114">
        <v>1994</v>
      </c>
      <c r="G40" s="114">
        <v>1643</v>
      </c>
      <c r="H40" s="114">
        <v>1274</v>
      </c>
      <c r="I40" s="140">
        <v>918</v>
      </c>
      <c r="J40" s="115">
        <v>331</v>
      </c>
      <c r="K40" s="116">
        <v>36.056644880174289</v>
      </c>
    </row>
    <row r="41" spans="1:11" ht="14.1" customHeight="1" x14ac:dyDescent="0.2">
      <c r="A41" s="306"/>
      <c r="B41" s="307" t="s">
        <v>261</v>
      </c>
      <c r="C41" s="308"/>
      <c r="D41" s="113">
        <v>9.674564939533969</v>
      </c>
      <c r="E41" s="115">
        <v>984</v>
      </c>
      <c r="F41" s="114">
        <v>1652</v>
      </c>
      <c r="G41" s="114">
        <v>1399</v>
      </c>
      <c r="H41" s="114">
        <v>1150</v>
      </c>
      <c r="I41" s="140">
        <v>773</v>
      </c>
      <c r="J41" s="115">
        <v>211</v>
      </c>
      <c r="K41" s="116">
        <v>27.296248382923675</v>
      </c>
    </row>
    <row r="42" spans="1:11" ht="14.1" customHeight="1" x14ac:dyDescent="0.2">
      <c r="A42" s="306">
        <v>52</v>
      </c>
      <c r="B42" s="307" t="s">
        <v>262</v>
      </c>
      <c r="C42" s="308"/>
      <c r="D42" s="113">
        <v>6.5087012093206171</v>
      </c>
      <c r="E42" s="115">
        <v>662</v>
      </c>
      <c r="F42" s="114">
        <v>550</v>
      </c>
      <c r="G42" s="114">
        <v>700</v>
      </c>
      <c r="H42" s="114">
        <v>629</v>
      </c>
      <c r="I42" s="140">
        <v>899</v>
      </c>
      <c r="J42" s="115">
        <v>-237</v>
      </c>
      <c r="K42" s="116">
        <v>-26.362625139043381</v>
      </c>
    </row>
    <row r="43" spans="1:11" ht="14.1" customHeight="1" x14ac:dyDescent="0.2">
      <c r="A43" s="306" t="s">
        <v>263</v>
      </c>
      <c r="B43" s="307" t="s">
        <v>264</v>
      </c>
      <c r="C43" s="308"/>
      <c r="D43" s="113">
        <v>5.5058499655884381</v>
      </c>
      <c r="E43" s="115">
        <v>560</v>
      </c>
      <c r="F43" s="114">
        <v>481</v>
      </c>
      <c r="G43" s="114">
        <v>583</v>
      </c>
      <c r="H43" s="114">
        <v>484</v>
      </c>
      <c r="I43" s="140">
        <v>741</v>
      </c>
      <c r="J43" s="115">
        <v>-181</v>
      </c>
      <c r="K43" s="116">
        <v>-24.426450742240217</v>
      </c>
    </row>
    <row r="44" spans="1:11" ht="14.1" customHeight="1" x14ac:dyDescent="0.2">
      <c r="A44" s="306">
        <v>53</v>
      </c>
      <c r="B44" s="307" t="s">
        <v>265</v>
      </c>
      <c r="C44" s="308"/>
      <c r="D44" s="113">
        <v>1.4846131157211679</v>
      </c>
      <c r="E44" s="115">
        <v>151</v>
      </c>
      <c r="F44" s="114">
        <v>81</v>
      </c>
      <c r="G44" s="114">
        <v>69</v>
      </c>
      <c r="H44" s="114">
        <v>77</v>
      </c>
      <c r="I44" s="140">
        <v>91</v>
      </c>
      <c r="J44" s="115">
        <v>60</v>
      </c>
      <c r="K44" s="116">
        <v>65.934065934065927</v>
      </c>
    </row>
    <row r="45" spans="1:11" ht="14.1" customHeight="1" x14ac:dyDescent="0.2">
      <c r="A45" s="306" t="s">
        <v>266</v>
      </c>
      <c r="B45" s="307" t="s">
        <v>267</v>
      </c>
      <c r="C45" s="308"/>
      <c r="D45" s="113">
        <v>1.4452856159669649</v>
      </c>
      <c r="E45" s="115">
        <v>147</v>
      </c>
      <c r="F45" s="114">
        <v>77</v>
      </c>
      <c r="G45" s="114">
        <v>64</v>
      </c>
      <c r="H45" s="114">
        <v>74</v>
      </c>
      <c r="I45" s="140">
        <v>89</v>
      </c>
      <c r="J45" s="115">
        <v>58</v>
      </c>
      <c r="K45" s="116">
        <v>65.168539325842701</v>
      </c>
    </row>
    <row r="46" spans="1:11" ht="14.1" customHeight="1" x14ac:dyDescent="0.2">
      <c r="A46" s="306">
        <v>54</v>
      </c>
      <c r="B46" s="307" t="s">
        <v>268</v>
      </c>
      <c r="C46" s="308"/>
      <c r="D46" s="113">
        <v>3.2051912299675549</v>
      </c>
      <c r="E46" s="115">
        <v>326</v>
      </c>
      <c r="F46" s="114">
        <v>264</v>
      </c>
      <c r="G46" s="114">
        <v>342</v>
      </c>
      <c r="H46" s="114">
        <v>334</v>
      </c>
      <c r="I46" s="140">
        <v>335</v>
      </c>
      <c r="J46" s="115">
        <v>-9</v>
      </c>
      <c r="K46" s="116">
        <v>-2.6865671641791047</v>
      </c>
    </row>
    <row r="47" spans="1:11" ht="14.1" customHeight="1" x14ac:dyDescent="0.2">
      <c r="A47" s="306">
        <v>61</v>
      </c>
      <c r="B47" s="307" t="s">
        <v>269</v>
      </c>
      <c r="C47" s="308"/>
      <c r="D47" s="113">
        <v>2.4186412348834923</v>
      </c>
      <c r="E47" s="115">
        <v>246</v>
      </c>
      <c r="F47" s="114">
        <v>148</v>
      </c>
      <c r="G47" s="114">
        <v>301</v>
      </c>
      <c r="H47" s="114">
        <v>216</v>
      </c>
      <c r="I47" s="140">
        <v>288</v>
      </c>
      <c r="J47" s="115">
        <v>-42</v>
      </c>
      <c r="K47" s="116">
        <v>-14.583333333333334</v>
      </c>
    </row>
    <row r="48" spans="1:11" ht="14.1" customHeight="1" x14ac:dyDescent="0.2">
      <c r="A48" s="306">
        <v>62</v>
      </c>
      <c r="B48" s="307" t="s">
        <v>270</v>
      </c>
      <c r="C48" s="308"/>
      <c r="D48" s="113">
        <v>6.7938255825385898</v>
      </c>
      <c r="E48" s="115">
        <v>691</v>
      </c>
      <c r="F48" s="114">
        <v>665</v>
      </c>
      <c r="G48" s="114">
        <v>1059</v>
      </c>
      <c r="H48" s="114">
        <v>701</v>
      </c>
      <c r="I48" s="140">
        <v>699</v>
      </c>
      <c r="J48" s="115">
        <v>-8</v>
      </c>
      <c r="K48" s="116">
        <v>-1.1444921316165952</v>
      </c>
    </row>
    <row r="49" spans="1:11" ht="14.1" customHeight="1" x14ac:dyDescent="0.2">
      <c r="A49" s="306">
        <v>63</v>
      </c>
      <c r="B49" s="307" t="s">
        <v>271</v>
      </c>
      <c r="C49" s="308"/>
      <c r="D49" s="113">
        <v>3.6967849768950938</v>
      </c>
      <c r="E49" s="115">
        <v>376</v>
      </c>
      <c r="F49" s="114">
        <v>340</v>
      </c>
      <c r="G49" s="114">
        <v>472</v>
      </c>
      <c r="H49" s="114">
        <v>485</v>
      </c>
      <c r="I49" s="140">
        <v>417</v>
      </c>
      <c r="J49" s="115">
        <v>-41</v>
      </c>
      <c r="K49" s="116">
        <v>-9.8321342925659465</v>
      </c>
    </row>
    <row r="50" spans="1:11" ht="14.1" customHeight="1" x14ac:dyDescent="0.2">
      <c r="A50" s="306" t="s">
        <v>272</v>
      </c>
      <c r="B50" s="307" t="s">
        <v>273</v>
      </c>
      <c r="C50" s="308"/>
      <c r="D50" s="113">
        <v>0.8652049945924688</v>
      </c>
      <c r="E50" s="115">
        <v>88</v>
      </c>
      <c r="F50" s="114">
        <v>62</v>
      </c>
      <c r="G50" s="114">
        <v>166</v>
      </c>
      <c r="H50" s="114">
        <v>126</v>
      </c>
      <c r="I50" s="140">
        <v>116</v>
      </c>
      <c r="J50" s="115">
        <v>-28</v>
      </c>
      <c r="K50" s="116">
        <v>-24.137931034482758</v>
      </c>
    </row>
    <row r="51" spans="1:11" ht="14.1" customHeight="1" x14ac:dyDescent="0.2">
      <c r="A51" s="306" t="s">
        <v>274</v>
      </c>
      <c r="B51" s="307" t="s">
        <v>275</v>
      </c>
      <c r="C51" s="308"/>
      <c r="D51" s="113">
        <v>2.6644381083472619</v>
      </c>
      <c r="E51" s="115">
        <v>271</v>
      </c>
      <c r="F51" s="114">
        <v>265</v>
      </c>
      <c r="G51" s="114">
        <v>272</v>
      </c>
      <c r="H51" s="114">
        <v>351</v>
      </c>
      <c r="I51" s="140">
        <v>278</v>
      </c>
      <c r="J51" s="115">
        <v>-7</v>
      </c>
      <c r="K51" s="116">
        <v>-2.5179856115107913</v>
      </c>
    </row>
    <row r="52" spans="1:11" ht="14.1" customHeight="1" x14ac:dyDescent="0.2">
      <c r="A52" s="306">
        <v>71</v>
      </c>
      <c r="B52" s="307" t="s">
        <v>276</v>
      </c>
      <c r="C52" s="308"/>
      <c r="D52" s="113">
        <v>8.9273424442041094</v>
      </c>
      <c r="E52" s="115">
        <v>908</v>
      </c>
      <c r="F52" s="114">
        <v>700</v>
      </c>
      <c r="G52" s="114">
        <v>1051</v>
      </c>
      <c r="H52" s="114">
        <v>880</v>
      </c>
      <c r="I52" s="140">
        <v>1033</v>
      </c>
      <c r="J52" s="115">
        <v>-125</v>
      </c>
      <c r="K52" s="116">
        <v>-12.100677637947726</v>
      </c>
    </row>
    <row r="53" spans="1:11" ht="14.1" customHeight="1" x14ac:dyDescent="0.2">
      <c r="A53" s="306" t="s">
        <v>277</v>
      </c>
      <c r="B53" s="307" t="s">
        <v>278</v>
      </c>
      <c r="C53" s="308"/>
      <c r="D53" s="113">
        <v>3.4411562284927735</v>
      </c>
      <c r="E53" s="115">
        <v>350</v>
      </c>
      <c r="F53" s="114">
        <v>208</v>
      </c>
      <c r="G53" s="114">
        <v>391</v>
      </c>
      <c r="H53" s="114">
        <v>299</v>
      </c>
      <c r="I53" s="140">
        <v>376</v>
      </c>
      <c r="J53" s="115">
        <v>-26</v>
      </c>
      <c r="K53" s="116">
        <v>-6.9148936170212769</v>
      </c>
    </row>
    <row r="54" spans="1:11" ht="14.1" customHeight="1" x14ac:dyDescent="0.2">
      <c r="A54" s="306" t="s">
        <v>279</v>
      </c>
      <c r="B54" s="307" t="s">
        <v>280</v>
      </c>
      <c r="C54" s="308"/>
      <c r="D54" s="113">
        <v>4.8569462196440858</v>
      </c>
      <c r="E54" s="115">
        <v>494</v>
      </c>
      <c r="F54" s="114">
        <v>424</v>
      </c>
      <c r="G54" s="114">
        <v>590</v>
      </c>
      <c r="H54" s="114">
        <v>517</v>
      </c>
      <c r="I54" s="140">
        <v>545</v>
      </c>
      <c r="J54" s="115">
        <v>-51</v>
      </c>
      <c r="K54" s="116">
        <v>-9.3577981651376145</v>
      </c>
    </row>
    <row r="55" spans="1:11" ht="14.1" customHeight="1" x14ac:dyDescent="0.2">
      <c r="A55" s="306">
        <v>72</v>
      </c>
      <c r="B55" s="307" t="s">
        <v>281</v>
      </c>
      <c r="C55" s="308"/>
      <c r="D55" s="113">
        <v>1.7697374889391406</v>
      </c>
      <c r="E55" s="115">
        <v>180</v>
      </c>
      <c r="F55" s="114">
        <v>134</v>
      </c>
      <c r="G55" s="114">
        <v>222</v>
      </c>
      <c r="H55" s="114">
        <v>136</v>
      </c>
      <c r="I55" s="140">
        <v>162</v>
      </c>
      <c r="J55" s="115">
        <v>18</v>
      </c>
      <c r="K55" s="116">
        <v>11.111111111111111</v>
      </c>
    </row>
    <row r="56" spans="1:11" ht="14.1" customHeight="1" x14ac:dyDescent="0.2">
      <c r="A56" s="306" t="s">
        <v>282</v>
      </c>
      <c r="B56" s="307" t="s">
        <v>283</v>
      </c>
      <c r="C56" s="308"/>
      <c r="D56" s="113">
        <v>0.81604561989971491</v>
      </c>
      <c r="E56" s="115">
        <v>83</v>
      </c>
      <c r="F56" s="114">
        <v>66</v>
      </c>
      <c r="G56" s="114">
        <v>103</v>
      </c>
      <c r="H56" s="114">
        <v>44</v>
      </c>
      <c r="I56" s="140">
        <v>70</v>
      </c>
      <c r="J56" s="115">
        <v>13</v>
      </c>
      <c r="K56" s="116">
        <v>18.571428571428573</v>
      </c>
    </row>
    <row r="57" spans="1:11" ht="14.1" customHeight="1" x14ac:dyDescent="0.2">
      <c r="A57" s="306" t="s">
        <v>284</v>
      </c>
      <c r="B57" s="307" t="s">
        <v>285</v>
      </c>
      <c r="C57" s="308"/>
      <c r="D57" s="113">
        <v>0.59974437125159763</v>
      </c>
      <c r="E57" s="115">
        <v>61</v>
      </c>
      <c r="F57" s="114">
        <v>44</v>
      </c>
      <c r="G57" s="114">
        <v>67</v>
      </c>
      <c r="H57" s="114">
        <v>60</v>
      </c>
      <c r="I57" s="140">
        <v>63</v>
      </c>
      <c r="J57" s="115">
        <v>-2</v>
      </c>
      <c r="K57" s="116">
        <v>-3.1746031746031744</v>
      </c>
    </row>
    <row r="58" spans="1:11" ht="14.1" customHeight="1" x14ac:dyDescent="0.2">
      <c r="A58" s="306">
        <v>73</v>
      </c>
      <c r="B58" s="307" t="s">
        <v>286</v>
      </c>
      <c r="C58" s="308"/>
      <c r="D58" s="113">
        <v>0.92419624422377344</v>
      </c>
      <c r="E58" s="115">
        <v>94</v>
      </c>
      <c r="F58" s="114">
        <v>73</v>
      </c>
      <c r="G58" s="114">
        <v>179</v>
      </c>
      <c r="H58" s="114">
        <v>140</v>
      </c>
      <c r="I58" s="140">
        <v>110</v>
      </c>
      <c r="J58" s="115">
        <v>-16</v>
      </c>
      <c r="K58" s="116">
        <v>-14.545454545454545</v>
      </c>
    </row>
    <row r="59" spans="1:11" ht="14.1" customHeight="1" x14ac:dyDescent="0.2">
      <c r="A59" s="306" t="s">
        <v>287</v>
      </c>
      <c r="B59" s="307" t="s">
        <v>288</v>
      </c>
      <c r="C59" s="308"/>
      <c r="D59" s="113">
        <v>0.70789499557565627</v>
      </c>
      <c r="E59" s="115">
        <v>72</v>
      </c>
      <c r="F59" s="114">
        <v>56</v>
      </c>
      <c r="G59" s="114">
        <v>129</v>
      </c>
      <c r="H59" s="114">
        <v>113</v>
      </c>
      <c r="I59" s="140">
        <v>73</v>
      </c>
      <c r="J59" s="115">
        <v>-1</v>
      </c>
      <c r="K59" s="116">
        <v>-1.3698630136986301</v>
      </c>
    </row>
    <row r="60" spans="1:11" ht="14.1" customHeight="1" x14ac:dyDescent="0.2">
      <c r="A60" s="306">
        <v>81</v>
      </c>
      <c r="B60" s="307" t="s">
        <v>289</v>
      </c>
      <c r="C60" s="308"/>
      <c r="D60" s="113">
        <v>6.3218955854881527</v>
      </c>
      <c r="E60" s="115">
        <v>643</v>
      </c>
      <c r="F60" s="114">
        <v>600</v>
      </c>
      <c r="G60" s="114">
        <v>910</v>
      </c>
      <c r="H60" s="114">
        <v>544</v>
      </c>
      <c r="I60" s="140">
        <v>729</v>
      </c>
      <c r="J60" s="115">
        <v>-86</v>
      </c>
      <c r="K60" s="116">
        <v>-11.796982167352537</v>
      </c>
    </row>
    <row r="61" spans="1:11" ht="14.1" customHeight="1" x14ac:dyDescent="0.2">
      <c r="A61" s="306" t="s">
        <v>290</v>
      </c>
      <c r="B61" s="307" t="s">
        <v>291</v>
      </c>
      <c r="C61" s="308"/>
      <c r="D61" s="113">
        <v>1.6812506144921837</v>
      </c>
      <c r="E61" s="115">
        <v>171</v>
      </c>
      <c r="F61" s="114">
        <v>115</v>
      </c>
      <c r="G61" s="114">
        <v>304</v>
      </c>
      <c r="H61" s="114">
        <v>144</v>
      </c>
      <c r="I61" s="140">
        <v>186</v>
      </c>
      <c r="J61" s="115">
        <v>-15</v>
      </c>
      <c r="K61" s="116">
        <v>-8.064516129032258</v>
      </c>
    </row>
    <row r="62" spans="1:11" ht="14.1" customHeight="1" x14ac:dyDescent="0.2">
      <c r="A62" s="306" t="s">
        <v>292</v>
      </c>
      <c r="B62" s="307" t="s">
        <v>293</v>
      </c>
      <c r="C62" s="308"/>
      <c r="D62" s="113">
        <v>2.5071281093304494</v>
      </c>
      <c r="E62" s="115">
        <v>255</v>
      </c>
      <c r="F62" s="114">
        <v>271</v>
      </c>
      <c r="G62" s="114">
        <v>347</v>
      </c>
      <c r="H62" s="114">
        <v>204</v>
      </c>
      <c r="I62" s="140">
        <v>199</v>
      </c>
      <c r="J62" s="115">
        <v>56</v>
      </c>
      <c r="K62" s="116">
        <v>28.140703517587941</v>
      </c>
    </row>
    <row r="63" spans="1:11" ht="14.1" customHeight="1" x14ac:dyDescent="0.2">
      <c r="A63" s="306"/>
      <c r="B63" s="307" t="s">
        <v>294</v>
      </c>
      <c r="C63" s="308"/>
      <c r="D63" s="113">
        <v>2.0450299872185624</v>
      </c>
      <c r="E63" s="115">
        <v>208</v>
      </c>
      <c r="F63" s="114">
        <v>209</v>
      </c>
      <c r="G63" s="114">
        <v>230</v>
      </c>
      <c r="H63" s="114">
        <v>173</v>
      </c>
      <c r="I63" s="140">
        <v>174</v>
      </c>
      <c r="J63" s="115">
        <v>34</v>
      </c>
      <c r="K63" s="116">
        <v>19.540229885057471</v>
      </c>
    </row>
    <row r="64" spans="1:11" ht="14.1" customHeight="1" x14ac:dyDescent="0.2">
      <c r="A64" s="306" t="s">
        <v>295</v>
      </c>
      <c r="B64" s="307" t="s">
        <v>296</v>
      </c>
      <c r="C64" s="308"/>
      <c r="D64" s="113">
        <v>1.0520106184249336</v>
      </c>
      <c r="E64" s="115">
        <v>107</v>
      </c>
      <c r="F64" s="114">
        <v>87</v>
      </c>
      <c r="G64" s="114">
        <v>124</v>
      </c>
      <c r="H64" s="114">
        <v>96</v>
      </c>
      <c r="I64" s="140">
        <v>114</v>
      </c>
      <c r="J64" s="115">
        <v>-7</v>
      </c>
      <c r="K64" s="116">
        <v>-6.1403508771929829</v>
      </c>
    </row>
    <row r="65" spans="1:11" ht="14.1" customHeight="1" x14ac:dyDescent="0.2">
      <c r="A65" s="306" t="s">
        <v>297</v>
      </c>
      <c r="B65" s="307" t="s">
        <v>298</v>
      </c>
      <c r="C65" s="308"/>
      <c r="D65" s="113">
        <v>0.58991249631304687</v>
      </c>
      <c r="E65" s="115">
        <v>60</v>
      </c>
      <c r="F65" s="114">
        <v>71</v>
      </c>
      <c r="G65" s="114">
        <v>53</v>
      </c>
      <c r="H65" s="114">
        <v>49</v>
      </c>
      <c r="I65" s="140">
        <v>72</v>
      </c>
      <c r="J65" s="115">
        <v>-12</v>
      </c>
      <c r="K65" s="116">
        <v>-16.666666666666668</v>
      </c>
    </row>
    <row r="66" spans="1:11" ht="14.1" customHeight="1" x14ac:dyDescent="0.2">
      <c r="A66" s="306">
        <v>82</v>
      </c>
      <c r="B66" s="307" t="s">
        <v>299</v>
      </c>
      <c r="C66" s="308"/>
      <c r="D66" s="113">
        <v>4.0507324746829223</v>
      </c>
      <c r="E66" s="115">
        <v>412</v>
      </c>
      <c r="F66" s="114">
        <v>473</v>
      </c>
      <c r="G66" s="114">
        <v>603</v>
      </c>
      <c r="H66" s="114">
        <v>278</v>
      </c>
      <c r="I66" s="140">
        <v>341</v>
      </c>
      <c r="J66" s="115">
        <v>71</v>
      </c>
      <c r="K66" s="116">
        <v>20.821114369501466</v>
      </c>
    </row>
    <row r="67" spans="1:11" ht="14.1" customHeight="1" x14ac:dyDescent="0.2">
      <c r="A67" s="306" t="s">
        <v>300</v>
      </c>
      <c r="B67" s="307" t="s">
        <v>301</v>
      </c>
      <c r="C67" s="308"/>
      <c r="D67" s="113">
        <v>2.9200668567495822</v>
      </c>
      <c r="E67" s="115">
        <v>297</v>
      </c>
      <c r="F67" s="114">
        <v>390</v>
      </c>
      <c r="G67" s="114">
        <v>420</v>
      </c>
      <c r="H67" s="114">
        <v>184</v>
      </c>
      <c r="I67" s="140">
        <v>248</v>
      </c>
      <c r="J67" s="115">
        <v>49</v>
      </c>
      <c r="K67" s="116">
        <v>19.758064516129032</v>
      </c>
    </row>
    <row r="68" spans="1:11" ht="14.1" customHeight="1" x14ac:dyDescent="0.2">
      <c r="A68" s="306" t="s">
        <v>302</v>
      </c>
      <c r="B68" s="307" t="s">
        <v>303</v>
      </c>
      <c r="C68" s="308"/>
      <c r="D68" s="113">
        <v>0.62923999606725001</v>
      </c>
      <c r="E68" s="115">
        <v>64</v>
      </c>
      <c r="F68" s="114">
        <v>48</v>
      </c>
      <c r="G68" s="114">
        <v>103</v>
      </c>
      <c r="H68" s="114">
        <v>64</v>
      </c>
      <c r="I68" s="140">
        <v>58</v>
      </c>
      <c r="J68" s="115">
        <v>6</v>
      </c>
      <c r="K68" s="116">
        <v>10.344827586206897</v>
      </c>
    </row>
    <row r="69" spans="1:11" ht="14.1" customHeight="1" x14ac:dyDescent="0.2">
      <c r="A69" s="306">
        <v>83</v>
      </c>
      <c r="B69" s="307" t="s">
        <v>304</v>
      </c>
      <c r="C69" s="308"/>
      <c r="D69" s="113">
        <v>3.7557762265263985</v>
      </c>
      <c r="E69" s="115">
        <v>382</v>
      </c>
      <c r="F69" s="114">
        <v>349</v>
      </c>
      <c r="G69" s="114">
        <v>921</v>
      </c>
      <c r="H69" s="114">
        <v>362</v>
      </c>
      <c r="I69" s="140">
        <v>486</v>
      </c>
      <c r="J69" s="115">
        <v>-104</v>
      </c>
      <c r="K69" s="116">
        <v>-21.399176954732511</v>
      </c>
    </row>
    <row r="70" spans="1:11" ht="14.1" customHeight="1" x14ac:dyDescent="0.2">
      <c r="A70" s="306" t="s">
        <v>305</v>
      </c>
      <c r="B70" s="307" t="s">
        <v>306</v>
      </c>
      <c r="C70" s="308"/>
      <c r="D70" s="113">
        <v>3.057713105889293</v>
      </c>
      <c r="E70" s="115">
        <v>311</v>
      </c>
      <c r="F70" s="114">
        <v>289</v>
      </c>
      <c r="G70" s="114">
        <v>832</v>
      </c>
      <c r="H70" s="114">
        <v>297</v>
      </c>
      <c r="I70" s="140">
        <v>387</v>
      </c>
      <c r="J70" s="115">
        <v>-76</v>
      </c>
      <c r="K70" s="116">
        <v>-19.638242894056848</v>
      </c>
    </row>
    <row r="71" spans="1:11" ht="14.1" customHeight="1" x14ac:dyDescent="0.2">
      <c r="A71" s="306"/>
      <c r="B71" s="307" t="s">
        <v>307</v>
      </c>
      <c r="C71" s="308"/>
      <c r="D71" s="113">
        <v>1.1306656179333399</v>
      </c>
      <c r="E71" s="115">
        <v>115</v>
      </c>
      <c r="F71" s="114">
        <v>117</v>
      </c>
      <c r="G71" s="114">
        <v>452</v>
      </c>
      <c r="H71" s="114">
        <v>82</v>
      </c>
      <c r="I71" s="140">
        <v>117</v>
      </c>
      <c r="J71" s="115">
        <v>-2</v>
      </c>
      <c r="K71" s="116">
        <v>-1.7094017094017093</v>
      </c>
    </row>
    <row r="72" spans="1:11" ht="14.1" customHeight="1" x14ac:dyDescent="0.2">
      <c r="A72" s="306">
        <v>84</v>
      </c>
      <c r="B72" s="307" t="s">
        <v>308</v>
      </c>
      <c r="C72" s="308"/>
      <c r="D72" s="113">
        <v>1.7894012388162424</v>
      </c>
      <c r="E72" s="115">
        <v>182</v>
      </c>
      <c r="F72" s="114">
        <v>162</v>
      </c>
      <c r="G72" s="114">
        <v>244</v>
      </c>
      <c r="H72" s="114">
        <v>148</v>
      </c>
      <c r="I72" s="140">
        <v>182</v>
      </c>
      <c r="J72" s="115">
        <v>0</v>
      </c>
      <c r="K72" s="116">
        <v>0</v>
      </c>
    </row>
    <row r="73" spans="1:11" ht="14.1" customHeight="1" x14ac:dyDescent="0.2">
      <c r="A73" s="306" t="s">
        <v>309</v>
      </c>
      <c r="B73" s="307" t="s">
        <v>310</v>
      </c>
      <c r="C73" s="308"/>
      <c r="D73" s="113">
        <v>0.90453249434667193</v>
      </c>
      <c r="E73" s="115">
        <v>92</v>
      </c>
      <c r="F73" s="114">
        <v>55</v>
      </c>
      <c r="G73" s="114">
        <v>128</v>
      </c>
      <c r="H73" s="114">
        <v>28</v>
      </c>
      <c r="I73" s="140">
        <v>95</v>
      </c>
      <c r="J73" s="115">
        <v>-3</v>
      </c>
      <c r="K73" s="116">
        <v>-3.1578947368421053</v>
      </c>
    </row>
    <row r="74" spans="1:11" ht="14.1" customHeight="1" x14ac:dyDescent="0.2">
      <c r="A74" s="306" t="s">
        <v>311</v>
      </c>
      <c r="B74" s="307" t="s">
        <v>312</v>
      </c>
      <c r="C74" s="308"/>
      <c r="D74" s="113">
        <v>0.16714187395536328</v>
      </c>
      <c r="E74" s="115">
        <v>17</v>
      </c>
      <c r="F74" s="114">
        <v>20</v>
      </c>
      <c r="G74" s="114">
        <v>37</v>
      </c>
      <c r="H74" s="114">
        <v>16</v>
      </c>
      <c r="I74" s="140">
        <v>14</v>
      </c>
      <c r="J74" s="115">
        <v>3</v>
      </c>
      <c r="K74" s="116">
        <v>21.428571428571427</v>
      </c>
    </row>
    <row r="75" spans="1:11" ht="14.1" customHeight="1" x14ac:dyDescent="0.2">
      <c r="A75" s="306" t="s">
        <v>313</v>
      </c>
      <c r="B75" s="307" t="s">
        <v>314</v>
      </c>
      <c r="C75" s="308"/>
      <c r="D75" s="113">
        <v>0.30478812309507425</v>
      </c>
      <c r="E75" s="115">
        <v>31</v>
      </c>
      <c r="F75" s="114">
        <v>52</v>
      </c>
      <c r="G75" s="114">
        <v>47</v>
      </c>
      <c r="H75" s="114">
        <v>73</v>
      </c>
      <c r="I75" s="140">
        <v>34</v>
      </c>
      <c r="J75" s="115">
        <v>-3</v>
      </c>
      <c r="K75" s="116">
        <v>-8.8235294117647065</v>
      </c>
    </row>
    <row r="76" spans="1:11" ht="14.1" customHeight="1" x14ac:dyDescent="0.2">
      <c r="A76" s="306">
        <v>91</v>
      </c>
      <c r="B76" s="307" t="s">
        <v>315</v>
      </c>
      <c r="C76" s="308"/>
      <c r="D76" s="113">
        <v>9.8318749385507817E-2</v>
      </c>
      <c r="E76" s="115">
        <v>10</v>
      </c>
      <c r="F76" s="114">
        <v>14</v>
      </c>
      <c r="G76" s="114">
        <v>23</v>
      </c>
      <c r="H76" s="114">
        <v>11</v>
      </c>
      <c r="I76" s="140" t="s">
        <v>514</v>
      </c>
      <c r="J76" s="115" t="s">
        <v>514</v>
      </c>
      <c r="K76" s="116" t="s">
        <v>514</v>
      </c>
    </row>
    <row r="77" spans="1:11" ht="14.1" customHeight="1" x14ac:dyDescent="0.2">
      <c r="A77" s="306">
        <v>92</v>
      </c>
      <c r="B77" s="307" t="s">
        <v>316</v>
      </c>
      <c r="C77" s="308"/>
      <c r="D77" s="113">
        <v>1.3764624913971095</v>
      </c>
      <c r="E77" s="115">
        <v>140</v>
      </c>
      <c r="F77" s="114">
        <v>65</v>
      </c>
      <c r="G77" s="114">
        <v>83</v>
      </c>
      <c r="H77" s="114">
        <v>119</v>
      </c>
      <c r="I77" s="140">
        <v>142</v>
      </c>
      <c r="J77" s="115">
        <v>-2</v>
      </c>
      <c r="K77" s="116">
        <v>-1.408450704225352</v>
      </c>
    </row>
    <row r="78" spans="1:11" ht="14.1" customHeight="1" x14ac:dyDescent="0.2">
      <c r="A78" s="306">
        <v>93</v>
      </c>
      <c r="B78" s="307" t="s">
        <v>317</v>
      </c>
      <c r="C78" s="308"/>
      <c r="D78" s="113">
        <v>0.13764624913971094</v>
      </c>
      <c r="E78" s="115">
        <v>14</v>
      </c>
      <c r="F78" s="114">
        <v>10</v>
      </c>
      <c r="G78" s="114">
        <v>26</v>
      </c>
      <c r="H78" s="114">
        <v>17</v>
      </c>
      <c r="I78" s="140">
        <v>11</v>
      </c>
      <c r="J78" s="115">
        <v>3</v>
      </c>
      <c r="K78" s="116">
        <v>27.272727272727273</v>
      </c>
    </row>
    <row r="79" spans="1:11" ht="14.1" customHeight="1" x14ac:dyDescent="0.2">
      <c r="A79" s="306">
        <v>94</v>
      </c>
      <c r="B79" s="307" t="s">
        <v>318</v>
      </c>
      <c r="C79" s="308"/>
      <c r="D79" s="113">
        <v>0.29495624815652344</v>
      </c>
      <c r="E79" s="115">
        <v>30</v>
      </c>
      <c r="F79" s="114">
        <v>39</v>
      </c>
      <c r="G79" s="114">
        <v>71</v>
      </c>
      <c r="H79" s="114">
        <v>145</v>
      </c>
      <c r="I79" s="140">
        <v>33</v>
      </c>
      <c r="J79" s="115">
        <v>-3</v>
      </c>
      <c r="K79" s="116">
        <v>-9.0909090909090917</v>
      </c>
    </row>
    <row r="80" spans="1:11" ht="14.1" customHeight="1" x14ac:dyDescent="0.2">
      <c r="A80" s="306" t="s">
        <v>319</v>
      </c>
      <c r="B80" s="307" t="s">
        <v>320</v>
      </c>
      <c r="C80" s="308"/>
      <c r="D80" s="113">
        <v>0</v>
      </c>
      <c r="E80" s="115">
        <v>0</v>
      </c>
      <c r="F80" s="114" t="s">
        <v>514</v>
      </c>
      <c r="G80" s="114" t="s">
        <v>514</v>
      </c>
      <c r="H80" s="114">
        <v>0</v>
      </c>
      <c r="I80" s="140" t="s">
        <v>514</v>
      </c>
      <c r="J80" s="115" t="s">
        <v>514</v>
      </c>
      <c r="K80" s="116" t="s">
        <v>514</v>
      </c>
    </row>
    <row r="81" spans="1:11" ht="14.1" customHeight="1" x14ac:dyDescent="0.2">
      <c r="A81" s="310" t="s">
        <v>321</v>
      </c>
      <c r="B81" s="311" t="s">
        <v>334</v>
      </c>
      <c r="C81" s="312"/>
      <c r="D81" s="125">
        <v>0.14747812407826172</v>
      </c>
      <c r="E81" s="143">
        <v>15</v>
      </c>
      <c r="F81" s="144">
        <v>12</v>
      </c>
      <c r="G81" s="144">
        <v>57</v>
      </c>
      <c r="H81" s="144">
        <v>19</v>
      </c>
      <c r="I81" s="145">
        <v>31</v>
      </c>
      <c r="J81" s="143">
        <v>-16</v>
      </c>
      <c r="K81" s="146">
        <v>-51.612903225806448</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11592</v>
      </c>
      <c r="E11" s="114">
        <v>9619</v>
      </c>
      <c r="F11" s="114">
        <v>10508</v>
      </c>
      <c r="G11" s="114">
        <v>9474</v>
      </c>
      <c r="H11" s="140">
        <v>11838</v>
      </c>
      <c r="I11" s="115">
        <v>-246</v>
      </c>
      <c r="J11" s="116">
        <v>-2.0780537252914342</v>
      </c>
    </row>
    <row r="12" spans="1:15" s="110" customFormat="1" ht="24.95" customHeight="1" x14ac:dyDescent="0.2">
      <c r="A12" s="193" t="s">
        <v>132</v>
      </c>
      <c r="B12" s="194" t="s">
        <v>133</v>
      </c>
      <c r="C12" s="113">
        <v>0.42270531400966183</v>
      </c>
      <c r="D12" s="115">
        <v>49</v>
      </c>
      <c r="E12" s="114">
        <v>66</v>
      </c>
      <c r="F12" s="114">
        <v>92</v>
      </c>
      <c r="G12" s="114">
        <v>52</v>
      </c>
      <c r="H12" s="140">
        <v>78</v>
      </c>
      <c r="I12" s="115">
        <v>-29</v>
      </c>
      <c r="J12" s="116">
        <v>-37.179487179487182</v>
      </c>
    </row>
    <row r="13" spans="1:15" s="110" customFormat="1" ht="24.95" customHeight="1" x14ac:dyDescent="0.2">
      <c r="A13" s="193" t="s">
        <v>134</v>
      </c>
      <c r="B13" s="199" t="s">
        <v>214</v>
      </c>
      <c r="C13" s="113">
        <v>2.0358868184955141</v>
      </c>
      <c r="D13" s="115">
        <v>236</v>
      </c>
      <c r="E13" s="114">
        <v>168</v>
      </c>
      <c r="F13" s="114">
        <v>171</v>
      </c>
      <c r="G13" s="114">
        <v>232</v>
      </c>
      <c r="H13" s="140">
        <v>230</v>
      </c>
      <c r="I13" s="115">
        <v>6</v>
      </c>
      <c r="J13" s="116">
        <v>2.6086956521739131</v>
      </c>
    </row>
    <row r="14" spans="1:15" s="287" customFormat="1" ht="24.95" customHeight="1" x14ac:dyDescent="0.2">
      <c r="A14" s="193" t="s">
        <v>215</v>
      </c>
      <c r="B14" s="199" t="s">
        <v>137</v>
      </c>
      <c r="C14" s="113">
        <v>13.932022084195998</v>
      </c>
      <c r="D14" s="115">
        <v>1615</v>
      </c>
      <c r="E14" s="114">
        <v>1137</v>
      </c>
      <c r="F14" s="114">
        <v>1223</v>
      </c>
      <c r="G14" s="114">
        <v>1091</v>
      </c>
      <c r="H14" s="140">
        <v>2451</v>
      </c>
      <c r="I14" s="115">
        <v>-836</v>
      </c>
      <c r="J14" s="116">
        <v>-34.108527131782942</v>
      </c>
      <c r="K14" s="110"/>
      <c r="L14" s="110"/>
      <c r="M14" s="110"/>
      <c r="N14" s="110"/>
      <c r="O14" s="110"/>
    </row>
    <row r="15" spans="1:15" s="110" customFormat="1" ht="24.95" customHeight="1" x14ac:dyDescent="0.2">
      <c r="A15" s="193" t="s">
        <v>216</v>
      </c>
      <c r="B15" s="199" t="s">
        <v>217</v>
      </c>
      <c r="C15" s="113">
        <v>3.062456866804693</v>
      </c>
      <c r="D15" s="115">
        <v>355</v>
      </c>
      <c r="E15" s="114">
        <v>323</v>
      </c>
      <c r="F15" s="114">
        <v>333</v>
      </c>
      <c r="G15" s="114">
        <v>314</v>
      </c>
      <c r="H15" s="140">
        <v>648</v>
      </c>
      <c r="I15" s="115">
        <v>-293</v>
      </c>
      <c r="J15" s="116">
        <v>-45.216049382716051</v>
      </c>
    </row>
    <row r="16" spans="1:15" s="287" customFormat="1" ht="24.95" customHeight="1" x14ac:dyDescent="0.2">
      <c r="A16" s="193" t="s">
        <v>218</v>
      </c>
      <c r="B16" s="199" t="s">
        <v>141</v>
      </c>
      <c r="C16" s="113">
        <v>8.816425120772946</v>
      </c>
      <c r="D16" s="115">
        <v>1022</v>
      </c>
      <c r="E16" s="114">
        <v>571</v>
      </c>
      <c r="F16" s="114">
        <v>626</v>
      </c>
      <c r="G16" s="114">
        <v>580</v>
      </c>
      <c r="H16" s="140">
        <v>1447</v>
      </c>
      <c r="I16" s="115">
        <v>-425</v>
      </c>
      <c r="J16" s="116">
        <v>-29.371112646855565</v>
      </c>
      <c r="K16" s="110"/>
      <c r="L16" s="110"/>
      <c r="M16" s="110"/>
      <c r="N16" s="110"/>
      <c r="O16" s="110"/>
    </row>
    <row r="17" spans="1:15" s="110" customFormat="1" ht="24.95" customHeight="1" x14ac:dyDescent="0.2">
      <c r="A17" s="193" t="s">
        <v>142</v>
      </c>
      <c r="B17" s="199" t="s">
        <v>220</v>
      </c>
      <c r="C17" s="113">
        <v>2.0531400966183573</v>
      </c>
      <c r="D17" s="115">
        <v>238</v>
      </c>
      <c r="E17" s="114">
        <v>243</v>
      </c>
      <c r="F17" s="114">
        <v>264</v>
      </c>
      <c r="G17" s="114">
        <v>197</v>
      </c>
      <c r="H17" s="140">
        <v>356</v>
      </c>
      <c r="I17" s="115">
        <v>-118</v>
      </c>
      <c r="J17" s="116">
        <v>-33.146067415730336</v>
      </c>
    </row>
    <row r="18" spans="1:15" s="287" customFormat="1" ht="24.95" customHeight="1" x14ac:dyDescent="0.2">
      <c r="A18" s="201" t="s">
        <v>144</v>
      </c>
      <c r="B18" s="202" t="s">
        <v>145</v>
      </c>
      <c r="C18" s="113">
        <v>6.5734989648033126</v>
      </c>
      <c r="D18" s="115">
        <v>762</v>
      </c>
      <c r="E18" s="114">
        <v>670</v>
      </c>
      <c r="F18" s="114">
        <v>749</v>
      </c>
      <c r="G18" s="114">
        <v>628</v>
      </c>
      <c r="H18" s="140">
        <v>705</v>
      </c>
      <c r="I18" s="115">
        <v>57</v>
      </c>
      <c r="J18" s="116">
        <v>8.085106382978724</v>
      </c>
      <c r="K18" s="110"/>
      <c r="L18" s="110"/>
      <c r="M18" s="110"/>
      <c r="N18" s="110"/>
      <c r="O18" s="110"/>
    </row>
    <row r="19" spans="1:15" s="110" customFormat="1" ht="24.95" customHeight="1" x14ac:dyDescent="0.2">
      <c r="A19" s="193" t="s">
        <v>146</v>
      </c>
      <c r="B19" s="199" t="s">
        <v>147</v>
      </c>
      <c r="C19" s="113">
        <v>18.866459627329192</v>
      </c>
      <c r="D19" s="115">
        <v>2187</v>
      </c>
      <c r="E19" s="114">
        <v>1548</v>
      </c>
      <c r="F19" s="114">
        <v>1770</v>
      </c>
      <c r="G19" s="114">
        <v>1702</v>
      </c>
      <c r="H19" s="140">
        <v>2164</v>
      </c>
      <c r="I19" s="115">
        <v>23</v>
      </c>
      <c r="J19" s="116">
        <v>1.0628465804066543</v>
      </c>
    </row>
    <row r="20" spans="1:15" s="287" customFormat="1" ht="24.95" customHeight="1" x14ac:dyDescent="0.2">
      <c r="A20" s="193" t="s">
        <v>148</v>
      </c>
      <c r="B20" s="199" t="s">
        <v>149</v>
      </c>
      <c r="C20" s="113">
        <v>10.343340234644582</v>
      </c>
      <c r="D20" s="115">
        <v>1199</v>
      </c>
      <c r="E20" s="114">
        <v>965</v>
      </c>
      <c r="F20" s="114">
        <v>912</v>
      </c>
      <c r="G20" s="114">
        <v>892</v>
      </c>
      <c r="H20" s="140">
        <v>878</v>
      </c>
      <c r="I20" s="115">
        <v>321</v>
      </c>
      <c r="J20" s="116">
        <v>36.560364464692483</v>
      </c>
      <c r="K20" s="110"/>
      <c r="L20" s="110"/>
      <c r="M20" s="110"/>
      <c r="N20" s="110"/>
      <c r="O20" s="110"/>
    </row>
    <row r="21" spans="1:15" s="110" customFormat="1" ht="24.95" customHeight="1" x14ac:dyDescent="0.2">
      <c r="A21" s="201" t="s">
        <v>150</v>
      </c>
      <c r="B21" s="202" t="s">
        <v>151</v>
      </c>
      <c r="C21" s="113">
        <v>6.3837129054520361</v>
      </c>
      <c r="D21" s="115">
        <v>740</v>
      </c>
      <c r="E21" s="114">
        <v>700</v>
      </c>
      <c r="F21" s="114">
        <v>621</v>
      </c>
      <c r="G21" s="114">
        <v>687</v>
      </c>
      <c r="H21" s="140">
        <v>607</v>
      </c>
      <c r="I21" s="115">
        <v>133</v>
      </c>
      <c r="J21" s="116">
        <v>21.911037891268535</v>
      </c>
    </row>
    <row r="22" spans="1:15" s="110" customFormat="1" ht="24.95" customHeight="1" x14ac:dyDescent="0.2">
      <c r="A22" s="201" t="s">
        <v>152</v>
      </c>
      <c r="B22" s="199" t="s">
        <v>153</v>
      </c>
      <c r="C22" s="113">
        <v>1.2336093857832988</v>
      </c>
      <c r="D22" s="115">
        <v>143</v>
      </c>
      <c r="E22" s="114">
        <v>104</v>
      </c>
      <c r="F22" s="114">
        <v>121</v>
      </c>
      <c r="G22" s="114">
        <v>157</v>
      </c>
      <c r="H22" s="140">
        <v>176</v>
      </c>
      <c r="I22" s="115">
        <v>-33</v>
      </c>
      <c r="J22" s="116">
        <v>-18.75</v>
      </c>
    </row>
    <row r="23" spans="1:15" s="110" customFormat="1" ht="24.95" customHeight="1" x14ac:dyDescent="0.2">
      <c r="A23" s="193" t="s">
        <v>154</v>
      </c>
      <c r="B23" s="199" t="s">
        <v>155</v>
      </c>
      <c r="C23" s="113">
        <v>1.1904761904761905</v>
      </c>
      <c r="D23" s="115">
        <v>138</v>
      </c>
      <c r="E23" s="114">
        <v>117</v>
      </c>
      <c r="F23" s="114">
        <v>77</v>
      </c>
      <c r="G23" s="114">
        <v>100</v>
      </c>
      <c r="H23" s="140">
        <v>126</v>
      </c>
      <c r="I23" s="115">
        <v>12</v>
      </c>
      <c r="J23" s="116">
        <v>9.5238095238095237</v>
      </c>
    </row>
    <row r="24" spans="1:15" s="110" customFormat="1" ht="24.95" customHeight="1" x14ac:dyDescent="0.2">
      <c r="A24" s="193" t="s">
        <v>156</v>
      </c>
      <c r="B24" s="199" t="s">
        <v>221</v>
      </c>
      <c r="C24" s="113">
        <v>5.029330572808834</v>
      </c>
      <c r="D24" s="115">
        <v>583</v>
      </c>
      <c r="E24" s="114">
        <v>479</v>
      </c>
      <c r="F24" s="114">
        <v>507</v>
      </c>
      <c r="G24" s="114">
        <v>514</v>
      </c>
      <c r="H24" s="140">
        <v>566</v>
      </c>
      <c r="I24" s="115">
        <v>17</v>
      </c>
      <c r="J24" s="116">
        <v>3.0035335689045937</v>
      </c>
    </row>
    <row r="25" spans="1:15" s="110" customFormat="1" ht="24.95" customHeight="1" x14ac:dyDescent="0.2">
      <c r="A25" s="193" t="s">
        <v>222</v>
      </c>
      <c r="B25" s="204" t="s">
        <v>159</v>
      </c>
      <c r="C25" s="113">
        <v>3.8129744651483781</v>
      </c>
      <c r="D25" s="115">
        <v>442</v>
      </c>
      <c r="E25" s="114">
        <v>481</v>
      </c>
      <c r="F25" s="114">
        <v>416</v>
      </c>
      <c r="G25" s="114">
        <v>421</v>
      </c>
      <c r="H25" s="140">
        <v>469</v>
      </c>
      <c r="I25" s="115">
        <v>-27</v>
      </c>
      <c r="J25" s="116">
        <v>-5.7569296375266523</v>
      </c>
    </row>
    <row r="26" spans="1:15" s="110" customFormat="1" ht="24.95" customHeight="1" x14ac:dyDescent="0.2">
      <c r="A26" s="201">
        <v>782.78300000000002</v>
      </c>
      <c r="B26" s="203" t="s">
        <v>160</v>
      </c>
      <c r="C26" s="113">
        <v>10.809178743961352</v>
      </c>
      <c r="D26" s="115">
        <v>1253</v>
      </c>
      <c r="E26" s="114">
        <v>1371</v>
      </c>
      <c r="F26" s="114">
        <v>1172</v>
      </c>
      <c r="G26" s="114">
        <v>1199</v>
      </c>
      <c r="H26" s="140">
        <v>1247</v>
      </c>
      <c r="I26" s="115">
        <v>6</v>
      </c>
      <c r="J26" s="116">
        <v>0.48115477145148355</v>
      </c>
    </row>
    <row r="27" spans="1:15" s="110" customFormat="1" ht="24.95" customHeight="1" x14ac:dyDescent="0.2">
      <c r="A27" s="193" t="s">
        <v>161</v>
      </c>
      <c r="B27" s="199" t="s">
        <v>162</v>
      </c>
      <c r="C27" s="113">
        <v>2.0358868184955141</v>
      </c>
      <c r="D27" s="115">
        <v>236</v>
      </c>
      <c r="E27" s="114">
        <v>170</v>
      </c>
      <c r="F27" s="114">
        <v>269</v>
      </c>
      <c r="G27" s="114">
        <v>201</v>
      </c>
      <c r="H27" s="140">
        <v>215</v>
      </c>
      <c r="I27" s="115">
        <v>21</v>
      </c>
      <c r="J27" s="116">
        <v>9.7674418604651159</v>
      </c>
    </row>
    <row r="28" spans="1:15" s="110" customFormat="1" ht="24.95" customHeight="1" x14ac:dyDescent="0.2">
      <c r="A28" s="193" t="s">
        <v>163</v>
      </c>
      <c r="B28" s="199" t="s">
        <v>164</v>
      </c>
      <c r="C28" s="113">
        <v>2.2429261559696343</v>
      </c>
      <c r="D28" s="115">
        <v>260</v>
      </c>
      <c r="E28" s="114">
        <v>187</v>
      </c>
      <c r="F28" s="114">
        <v>358</v>
      </c>
      <c r="G28" s="114">
        <v>275</v>
      </c>
      <c r="H28" s="140">
        <v>237</v>
      </c>
      <c r="I28" s="115">
        <v>23</v>
      </c>
      <c r="J28" s="116">
        <v>9.7046413502109701</v>
      </c>
    </row>
    <row r="29" spans="1:15" s="110" customFormat="1" ht="24.95" customHeight="1" x14ac:dyDescent="0.2">
      <c r="A29" s="193">
        <v>86</v>
      </c>
      <c r="B29" s="199" t="s">
        <v>165</v>
      </c>
      <c r="C29" s="113">
        <v>5.4951690821256038</v>
      </c>
      <c r="D29" s="115">
        <v>637</v>
      </c>
      <c r="E29" s="114">
        <v>485</v>
      </c>
      <c r="F29" s="114">
        <v>651</v>
      </c>
      <c r="G29" s="114">
        <v>555</v>
      </c>
      <c r="H29" s="140">
        <v>664</v>
      </c>
      <c r="I29" s="115">
        <v>-27</v>
      </c>
      <c r="J29" s="116">
        <v>-4.0662650602409638</v>
      </c>
    </row>
    <row r="30" spans="1:15" s="110" customFormat="1" ht="24.95" customHeight="1" x14ac:dyDescent="0.2">
      <c r="A30" s="193">
        <v>87.88</v>
      </c>
      <c r="B30" s="204" t="s">
        <v>166</v>
      </c>
      <c r="C30" s="113">
        <v>6.4786059351276739</v>
      </c>
      <c r="D30" s="115">
        <v>751</v>
      </c>
      <c r="E30" s="114">
        <v>642</v>
      </c>
      <c r="F30" s="114">
        <v>782</v>
      </c>
      <c r="G30" s="114">
        <v>518</v>
      </c>
      <c r="H30" s="140">
        <v>637</v>
      </c>
      <c r="I30" s="115">
        <v>114</v>
      </c>
      <c r="J30" s="116">
        <v>17.896389324960754</v>
      </c>
    </row>
    <row r="31" spans="1:15" s="110" customFormat="1" ht="24.95" customHeight="1" x14ac:dyDescent="0.2">
      <c r="A31" s="193" t="s">
        <v>167</v>
      </c>
      <c r="B31" s="199" t="s">
        <v>168</v>
      </c>
      <c r="C31" s="113">
        <v>3.1142167011732229</v>
      </c>
      <c r="D31" s="115">
        <v>361</v>
      </c>
      <c r="E31" s="114">
        <v>329</v>
      </c>
      <c r="F31" s="114">
        <v>617</v>
      </c>
      <c r="G31" s="114">
        <v>250</v>
      </c>
      <c r="H31" s="140">
        <v>388</v>
      </c>
      <c r="I31" s="115">
        <v>-27</v>
      </c>
      <c r="J31" s="116">
        <v>-6.9587628865979383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0.42270531400966183</v>
      </c>
      <c r="D34" s="115">
        <v>49</v>
      </c>
      <c r="E34" s="114">
        <v>66</v>
      </c>
      <c r="F34" s="114">
        <v>92</v>
      </c>
      <c r="G34" s="114">
        <v>52</v>
      </c>
      <c r="H34" s="140">
        <v>78</v>
      </c>
      <c r="I34" s="115">
        <v>-29</v>
      </c>
      <c r="J34" s="116">
        <v>-37.179487179487182</v>
      </c>
    </row>
    <row r="35" spans="1:10" s="110" customFormat="1" ht="24.95" customHeight="1" x14ac:dyDescent="0.2">
      <c r="A35" s="292" t="s">
        <v>171</v>
      </c>
      <c r="B35" s="293" t="s">
        <v>172</v>
      </c>
      <c r="C35" s="113">
        <v>22.541407867494826</v>
      </c>
      <c r="D35" s="115">
        <v>2613</v>
      </c>
      <c r="E35" s="114">
        <v>1975</v>
      </c>
      <c r="F35" s="114">
        <v>2143</v>
      </c>
      <c r="G35" s="114">
        <v>1951</v>
      </c>
      <c r="H35" s="140">
        <v>3386</v>
      </c>
      <c r="I35" s="115">
        <v>-773</v>
      </c>
      <c r="J35" s="116">
        <v>-22.829297105729474</v>
      </c>
    </row>
    <row r="36" spans="1:10" s="110" customFormat="1" ht="24.95" customHeight="1" x14ac:dyDescent="0.2">
      <c r="A36" s="294" t="s">
        <v>173</v>
      </c>
      <c r="B36" s="295" t="s">
        <v>174</v>
      </c>
      <c r="C36" s="125">
        <v>77.035886818495513</v>
      </c>
      <c r="D36" s="143">
        <v>8930</v>
      </c>
      <c r="E36" s="144">
        <v>7578</v>
      </c>
      <c r="F36" s="144">
        <v>8273</v>
      </c>
      <c r="G36" s="144">
        <v>7471</v>
      </c>
      <c r="H36" s="145">
        <v>8374</v>
      </c>
      <c r="I36" s="143">
        <v>556</v>
      </c>
      <c r="J36" s="146">
        <v>6.6395987580606644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11592</v>
      </c>
      <c r="F11" s="264">
        <v>9619</v>
      </c>
      <c r="G11" s="264">
        <v>10508</v>
      </c>
      <c r="H11" s="264">
        <v>9474</v>
      </c>
      <c r="I11" s="265">
        <v>11838</v>
      </c>
      <c r="J11" s="263">
        <v>-246</v>
      </c>
      <c r="K11" s="266">
        <v>-2.0780537252914342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27.820910973084885</v>
      </c>
      <c r="E13" s="115">
        <v>3225</v>
      </c>
      <c r="F13" s="114">
        <v>3072</v>
      </c>
      <c r="G13" s="114">
        <v>2958</v>
      </c>
      <c r="H13" s="114">
        <v>2476</v>
      </c>
      <c r="I13" s="140">
        <v>3036</v>
      </c>
      <c r="J13" s="115">
        <v>189</v>
      </c>
      <c r="K13" s="116">
        <v>6.2252964426877471</v>
      </c>
    </row>
    <row r="14" spans="1:17" ht="15.95" customHeight="1" x14ac:dyDescent="0.2">
      <c r="A14" s="306" t="s">
        <v>230</v>
      </c>
      <c r="B14" s="307"/>
      <c r="C14" s="308"/>
      <c r="D14" s="113">
        <v>56.392339544513455</v>
      </c>
      <c r="E14" s="115">
        <v>6537</v>
      </c>
      <c r="F14" s="114">
        <v>5226</v>
      </c>
      <c r="G14" s="114">
        <v>5866</v>
      </c>
      <c r="H14" s="114">
        <v>5480</v>
      </c>
      <c r="I14" s="140">
        <v>6515</v>
      </c>
      <c r="J14" s="115">
        <v>22</v>
      </c>
      <c r="K14" s="116">
        <v>0.33768227168073678</v>
      </c>
    </row>
    <row r="15" spans="1:17" ht="15.95" customHeight="1" x14ac:dyDescent="0.2">
      <c r="A15" s="306" t="s">
        <v>231</v>
      </c>
      <c r="B15" s="307"/>
      <c r="C15" s="308"/>
      <c r="D15" s="113">
        <v>7.6173222912353351</v>
      </c>
      <c r="E15" s="115">
        <v>883</v>
      </c>
      <c r="F15" s="114">
        <v>693</v>
      </c>
      <c r="G15" s="114">
        <v>725</v>
      </c>
      <c r="H15" s="114">
        <v>690</v>
      </c>
      <c r="I15" s="140">
        <v>1193</v>
      </c>
      <c r="J15" s="115">
        <v>-310</v>
      </c>
      <c r="K15" s="116">
        <v>-25.984911986588433</v>
      </c>
    </row>
    <row r="16" spans="1:17" ht="15.95" customHeight="1" x14ac:dyDescent="0.2">
      <c r="A16" s="306" t="s">
        <v>232</v>
      </c>
      <c r="B16" s="307"/>
      <c r="C16" s="308"/>
      <c r="D16" s="113">
        <v>7.9365079365079367</v>
      </c>
      <c r="E16" s="115">
        <v>920</v>
      </c>
      <c r="F16" s="114">
        <v>607</v>
      </c>
      <c r="G16" s="114">
        <v>931</v>
      </c>
      <c r="H16" s="114">
        <v>802</v>
      </c>
      <c r="I16" s="140">
        <v>1066</v>
      </c>
      <c r="J16" s="115">
        <v>-146</v>
      </c>
      <c r="K16" s="116">
        <v>-13.696060037523452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0.46583850931677018</v>
      </c>
      <c r="E18" s="115">
        <v>54</v>
      </c>
      <c r="F18" s="114">
        <v>94</v>
      </c>
      <c r="G18" s="114">
        <v>99</v>
      </c>
      <c r="H18" s="114">
        <v>62</v>
      </c>
      <c r="I18" s="140">
        <v>70</v>
      </c>
      <c r="J18" s="115">
        <v>-16</v>
      </c>
      <c r="K18" s="116">
        <v>-22.857142857142858</v>
      </c>
    </row>
    <row r="19" spans="1:11" ht="14.1" customHeight="1" x14ac:dyDescent="0.2">
      <c r="A19" s="306" t="s">
        <v>235</v>
      </c>
      <c r="B19" s="307" t="s">
        <v>236</v>
      </c>
      <c r="C19" s="308"/>
      <c r="D19" s="113">
        <v>0.3105590062111801</v>
      </c>
      <c r="E19" s="115">
        <v>36</v>
      </c>
      <c r="F19" s="114">
        <v>63</v>
      </c>
      <c r="G19" s="114">
        <v>79</v>
      </c>
      <c r="H19" s="114">
        <v>31</v>
      </c>
      <c r="I19" s="140">
        <v>42</v>
      </c>
      <c r="J19" s="115">
        <v>-6</v>
      </c>
      <c r="K19" s="116">
        <v>-14.285714285714286</v>
      </c>
    </row>
    <row r="20" spans="1:11" ht="14.1" customHeight="1" x14ac:dyDescent="0.2">
      <c r="A20" s="306">
        <v>12</v>
      </c>
      <c r="B20" s="307" t="s">
        <v>237</v>
      </c>
      <c r="C20" s="308"/>
      <c r="D20" s="113">
        <v>0.74189095928226367</v>
      </c>
      <c r="E20" s="115">
        <v>86</v>
      </c>
      <c r="F20" s="114">
        <v>116</v>
      </c>
      <c r="G20" s="114">
        <v>107</v>
      </c>
      <c r="H20" s="114">
        <v>146</v>
      </c>
      <c r="I20" s="140">
        <v>107</v>
      </c>
      <c r="J20" s="115">
        <v>-21</v>
      </c>
      <c r="K20" s="116">
        <v>-19.626168224299064</v>
      </c>
    </row>
    <row r="21" spans="1:11" ht="14.1" customHeight="1" x14ac:dyDescent="0.2">
      <c r="A21" s="306">
        <v>21</v>
      </c>
      <c r="B21" s="307" t="s">
        <v>238</v>
      </c>
      <c r="C21" s="308"/>
      <c r="D21" s="113">
        <v>0.35369220151828845</v>
      </c>
      <c r="E21" s="115">
        <v>41</v>
      </c>
      <c r="F21" s="114">
        <v>67</v>
      </c>
      <c r="G21" s="114">
        <v>65</v>
      </c>
      <c r="H21" s="114">
        <v>89</v>
      </c>
      <c r="I21" s="140">
        <v>65</v>
      </c>
      <c r="J21" s="115">
        <v>-24</v>
      </c>
      <c r="K21" s="116">
        <v>-36.92307692307692</v>
      </c>
    </row>
    <row r="22" spans="1:11" ht="14.1" customHeight="1" x14ac:dyDescent="0.2">
      <c r="A22" s="306">
        <v>22</v>
      </c>
      <c r="B22" s="307" t="s">
        <v>239</v>
      </c>
      <c r="C22" s="308"/>
      <c r="D22" s="113">
        <v>2.1997929606625259</v>
      </c>
      <c r="E22" s="115">
        <v>255</v>
      </c>
      <c r="F22" s="114">
        <v>276</v>
      </c>
      <c r="G22" s="114">
        <v>297</v>
      </c>
      <c r="H22" s="114">
        <v>240</v>
      </c>
      <c r="I22" s="140">
        <v>218</v>
      </c>
      <c r="J22" s="115">
        <v>37</v>
      </c>
      <c r="K22" s="116">
        <v>16.972477064220183</v>
      </c>
    </row>
    <row r="23" spans="1:11" ht="14.1" customHeight="1" x14ac:dyDescent="0.2">
      <c r="A23" s="306">
        <v>23</v>
      </c>
      <c r="B23" s="307" t="s">
        <v>240</v>
      </c>
      <c r="C23" s="308"/>
      <c r="D23" s="113">
        <v>0.50897170462387853</v>
      </c>
      <c r="E23" s="115">
        <v>59</v>
      </c>
      <c r="F23" s="114">
        <v>61</v>
      </c>
      <c r="G23" s="114">
        <v>72</v>
      </c>
      <c r="H23" s="114">
        <v>67</v>
      </c>
      <c r="I23" s="140">
        <v>52</v>
      </c>
      <c r="J23" s="115">
        <v>7</v>
      </c>
      <c r="K23" s="116">
        <v>13.461538461538462</v>
      </c>
    </row>
    <row r="24" spans="1:11" ht="14.1" customHeight="1" x14ac:dyDescent="0.2">
      <c r="A24" s="306">
        <v>24</v>
      </c>
      <c r="B24" s="307" t="s">
        <v>241</v>
      </c>
      <c r="C24" s="308"/>
      <c r="D24" s="113">
        <v>3.4765355417529329</v>
      </c>
      <c r="E24" s="115">
        <v>403</v>
      </c>
      <c r="F24" s="114">
        <v>390</v>
      </c>
      <c r="G24" s="114">
        <v>338</v>
      </c>
      <c r="H24" s="114">
        <v>290</v>
      </c>
      <c r="I24" s="140">
        <v>348</v>
      </c>
      <c r="J24" s="115">
        <v>55</v>
      </c>
      <c r="K24" s="116">
        <v>15.804597701149426</v>
      </c>
    </row>
    <row r="25" spans="1:11" ht="14.1" customHeight="1" x14ac:dyDescent="0.2">
      <c r="A25" s="306">
        <v>25</v>
      </c>
      <c r="B25" s="307" t="s">
        <v>242</v>
      </c>
      <c r="C25" s="308"/>
      <c r="D25" s="113">
        <v>5.9610075914423737</v>
      </c>
      <c r="E25" s="115">
        <v>691</v>
      </c>
      <c r="F25" s="114">
        <v>415</v>
      </c>
      <c r="G25" s="114">
        <v>428</v>
      </c>
      <c r="H25" s="114">
        <v>413</v>
      </c>
      <c r="I25" s="140">
        <v>932</v>
      </c>
      <c r="J25" s="115">
        <v>-241</v>
      </c>
      <c r="K25" s="116">
        <v>-25.858369098712448</v>
      </c>
    </row>
    <row r="26" spans="1:11" ht="14.1" customHeight="1" x14ac:dyDescent="0.2">
      <c r="A26" s="306">
        <v>26</v>
      </c>
      <c r="B26" s="307" t="s">
        <v>243</v>
      </c>
      <c r="C26" s="308"/>
      <c r="D26" s="113">
        <v>2.9503105590062111</v>
      </c>
      <c r="E26" s="115">
        <v>342</v>
      </c>
      <c r="F26" s="114">
        <v>202</v>
      </c>
      <c r="G26" s="114">
        <v>263</v>
      </c>
      <c r="H26" s="114">
        <v>280</v>
      </c>
      <c r="I26" s="140">
        <v>386</v>
      </c>
      <c r="J26" s="115">
        <v>-44</v>
      </c>
      <c r="K26" s="116">
        <v>-11.398963730569948</v>
      </c>
    </row>
    <row r="27" spans="1:11" ht="14.1" customHeight="1" x14ac:dyDescent="0.2">
      <c r="A27" s="306">
        <v>27</v>
      </c>
      <c r="B27" s="307" t="s">
        <v>244</v>
      </c>
      <c r="C27" s="308"/>
      <c r="D27" s="113">
        <v>2.6311249137336095</v>
      </c>
      <c r="E27" s="115">
        <v>305</v>
      </c>
      <c r="F27" s="114">
        <v>171</v>
      </c>
      <c r="G27" s="114">
        <v>176</v>
      </c>
      <c r="H27" s="114">
        <v>170</v>
      </c>
      <c r="I27" s="140">
        <v>524</v>
      </c>
      <c r="J27" s="115">
        <v>-219</v>
      </c>
      <c r="K27" s="116">
        <v>-41.793893129770993</v>
      </c>
    </row>
    <row r="28" spans="1:11" ht="14.1" customHeight="1" x14ac:dyDescent="0.2">
      <c r="A28" s="306">
        <v>28</v>
      </c>
      <c r="B28" s="307" t="s">
        <v>245</v>
      </c>
      <c r="C28" s="308"/>
      <c r="D28" s="113">
        <v>0.41407867494824019</v>
      </c>
      <c r="E28" s="115">
        <v>48</v>
      </c>
      <c r="F28" s="114">
        <v>44</v>
      </c>
      <c r="G28" s="114">
        <v>63</v>
      </c>
      <c r="H28" s="114">
        <v>46</v>
      </c>
      <c r="I28" s="140">
        <v>59</v>
      </c>
      <c r="J28" s="115">
        <v>-11</v>
      </c>
      <c r="K28" s="116">
        <v>-18.64406779661017</v>
      </c>
    </row>
    <row r="29" spans="1:11" ht="14.1" customHeight="1" x14ac:dyDescent="0.2">
      <c r="A29" s="306">
        <v>29</v>
      </c>
      <c r="B29" s="307" t="s">
        <v>246</v>
      </c>
      <c r="C29" s="308"/>
      <c r="D29" s="113">
        <v>3.7870945479641134</v>
      </c>
      <c r="E29" s="115">
        <v>439</v>
      </c>
      <c r="F29" s="114">
        <v>356</v>
      </c>
      <c r="G29" s="114">
        <v>372</v>
      </c>
      <c r="H29" s="114">
        <v>364</v>
      </c>
      <c r="I29" s="140">
        <v>388</v>
      </c>
      <c r="J29" s="115">
        <v>51</v>
      </c>
      <c r="K29" s="116">
        <v>13.144329896907216</v>
      </c>
    </row>
    <row r="30" spans="1:11" ht="14.1" customHeight="1" x14ac:dyDescent="0.2">
      <c r="A30" s="306" t="s">
        <v>247</v>
      </c>
      <c r="B30" s="307" t="s">
        <v>248</v>
      </c>
      <c r="C30" s="308"/>
      <c r="D30" s="113" t="s">
        <v>514</v>
      </c>
      <c r="E30" s="115" t="s">
        <v>514</v>
      </c>
      <c r="F30" s="114" t="s">
        <v>514</v>
      </c>
      <c r="G30" s="114">
        <v>102</v>
      </c>
      <c r="H30" s="114">
        <v>82</v>
      </c>
      <c r="I30" s="140" t="s">
        <v>514</v>
      </c>
      <c r="J30" s="115" t="s">
        <v>514</v>
      </c>
      <c r="K30" s="116" t="s">
        <v>514</v>
      </c>
    </row>
    <row r="31" spans="1:11" ht="14.1" customHeight="1" x14ac:dyDescent="0.2">
      <c r="A31" s="306" t="s">
        <v>249</v>
      </c>
      <c r="B31" s="307" t="s">
        <v>250</v>
      </c>
      <c r="C31" s="308"/>
      <c r="D31" s="113">
        <v>2.7691511387163561</v>
      </c>
      <c r="E31" s="115">
        <v>321</v>
      </c>
      <c r="F31" s="114">
        <v>255</v>
      </c>
      <c r="G31" s="114">
        <v>266</v>
      </c>
      <c r="H31" s="114">
        <v>282</v>
      </c>
      <c r="I31" s="140">
        <v>281</v>
      </c>
      <c r="J31" s="115">
        <v>40</v>
      </c>
      <c r="K31" s="116">
        <v>14.234875444839858</v>
      </c>
    </row>
    <row r="32" spans="1:11" ht="14.1" customHeight="1" x14ac:dyDescent="0.2">
      <c r="A32" s="306">
        <v>31</v>
      </c>
      <c r="B32" s="307" t="s">
        <v>251</v>
      </c>
      <c r="C32" s="308"/>
      <c r="D32" s="113">
        <v>0.5348516218081435</v>
      </c>
      <c r="E32" s="115">
        <v>62</v>
      </c>
      <c r="F32" s="114">
        <v>39</v>
      </c>
      <c r="G32" s="114">
        <v>64</v>
      </c>
      <c r="H32" s="114">
        <v>65</v>
      </c>
      <c r="I32" s="140">
        <v>56</v>
      </c>
      <c r="J32" s="115">
        <v>6</v>
      </c>
      <c r="K32" s="116">
        <v>10.714285714285714</v>
      </c>
    </row>
    <row r="33" spans="1:11" ht="14.1" customHeight="1" x14ac:dyDescent="0.2">
      <c r="A33" s="306">
        <v>32</v>
      </c>
      <c r="B33" s="307" t="s">
        <v>252</v>
      </c>
      <c r="C33" s="308"/>
      <c r="D33" s="113">
        <v>1.8547273982056591</v>
      </c>
      <c r="E33" s="115">
        <v>215</v>
      </c>
      <c r="F33" s="114">
        <v>254</v>
      </c>
      <c r="G33" s="114">
        <v>317</v>
      </c>
      <c r="H33" s="114">
        <v>213</v>
      </c>
      <c r="I33" s="140">
        <v>191</v>
      </c>
      <c r="J33" s="115">
        <v>24</v>
      </c>
      <c r="K33" s="116">
        <v>12.565445026178011</v>
      </c>
    </row>
    <row r="34" spans="1:11" ht="14.1" customHeight="1" x14ac:dyDescent="0.2">
      <c r="A34" s="306">
        <v>33</v>
      </c>
      <c r="B34" s="307" t="s">
        <v>253</v>
      </c>
      <c r="C34" s="308"/>
      <c r="D34" s="113">
        <v>2.3378191856452726</v>
      </c>
      <c r="E34" s="115">
        <v>271</v>
      </c>
      <c r="F34" s="114">
        <v>280</v>
      </c>
      <c r="G34" s="114">
        <v>204</v>
      </c>
      <c r="H34" s="114">
        <v>186</v>
      </c>
      <c r="I34" s="140">
        <v>230</v>
      </c>
      <c r="J34" s="115">
        <v>41</v>
      </c>
      <c r="K34" s="116">
        <v>17.826086956521738</v>
      </c>
    </row>
    <row r="35" spans="1:11" ht="14.1" customHeight="1" x14ac:dyDescent="0.2">
      <c r="A35" s="306">
        <v>34</v>
      </c>
      <c r="B35" s="307" t="s">
        <v>254</v>
      </c>
      <c r="C35" s="308"/>
      <c r="D35" s="113">
        <v>1.9755003450655624</v>
      </c>
      <c r="E35" s="115">
        <v>229</v>
      </c>
      <c r="F35" s="114">
        <v>153</v>
      </c>
      <c r="G35" s="114">
        <v>165</v>
      </c>
      <c r="H35" s="114">
        <v>175</v>
      </c>
      <c r="I35" s="140">
        <v>214</v>
      </c>
      <c r="J35" s="115">
        <v>15</v>
      </c>
      <c r="K35" s="116">
        <v>7.009345794392523</v>
      </c>
    </row>
    <row r="36" spans="1:11" ht="14.1" customHeight="1" x14ac:dyDescent="0.2">
      <c r="A36" s="306">
        <v>41</v>
      </c>
      <c r="B36" s="307" t="s">
        <v>255</v>
      </c>
      <c r="C36" s="308"/>
      <c r="D36" s="113">
        <v>0.37094547964113184</v>
      </c>
      <c r="E36" s="115">
        <v>43</v>
      </c>
      <c r="F36" s="114">
        <v>43</v>
      </c>
      <c r="G36" s="114">
        <v>39</v>
      </c>
      <c r="H36" s="114">
        <v>38</v>
      </c>
      <c r="I36" s="140">
        <v>57</v>
      </c>
      <c r="J36" s="115">
        <v>-14</v>
      </c>
      <c r="K36" s="116">
        <v>-24.561403508771932</v>
      </c>
    </row>
    <row r="37" spans="1:11" ht="14.1" customHeight="1" x14ac:dyDescent="0.2">
      <c r="A37" s="306">
        <v>42</v>
      </c>
      <c r="B37" s="307" t="s">
        <v>256</v>
      </c>
      <c r="C37" s="308"/>
      <c r="D37" s="113">
        <v>3.450655624568668E-2</v>
      </c>
      <c r="E37" s="115">
        <v>4</v>
      </c>
      <c r="F37" s="114" t="s">
        <v>514</v>
      </c>
      <c r="G37" s="114" t="s">
        <v>514</v>
      </c>
      <c r="H37" s="114" t="s">
        <v>514</v>
      </c>
      <c r="I37" s="140">
        <v>16</v>
      </c>
      <c r="J37" s="115">
        <v>-12</v>
      </c>
      <c r="K37" s="116">
        <v>-75</v>
      </c>
    </row>
    <row r="38" spans="1:11" ht="14.1" customHeight="1" x14ac:dyDescent="0.2">
      <c r="A38" s="306">
        <v>43</v>
      </c>
      <c r="B38" s="307" t="s">
        <v>257</v>
      </c>
      <c r="C38" s="308"/>
      <c r="D38" s="113">
        <v>0.87991718426501031</v>
      </c>
      <c r="E38" s="115">
        <v>102</v>
      </c>
      <c r="F38" s="114">
        <v>77</v>
      </c>
      <c r="G38" s="114">
        <v>98</v>
      </c>
      <c r="H38" s="114">
        <v>134</v>
      </c>
      <c r="I38" s="140">
        <v>174</v>
      </c>
      <c r="J38" s="115">
        <v>-72</v>
      </c>
      <c r="K38" s="116">
        <v>-41.379310344827587</v>
      </c>
    </row>
    <row r="39" spans="1:11" ht="14.1" customHeight="1" x14ac:dyDescent="0.2">
      <c r="A39" s="306">
        <v>51</v>
      </c>
      <c r="B39" s="307" t="s">
        <v>258</v>
      </c>
      <c r="C39" s="308"/>
      <c r="D39" s="113">
        <v>17.494824016563147</v>
      </c>
      <c r="E39" s="115">
        <v>2028</v>
      </c>
      <c r="F39" s="114">
        <v>1568</v>
      </c>
      <c r="G39" s="114">
        <v>1316</v>
      </c>
      <c r="H39" s="114">
        <v>1215</v>
      </c>
      <c r="I39" s="140">
        <v>1731</v>
      </c>
      <c r="J39" s="115">
        <v>297</v>
      </c>
      <c r="K39" s="116">
        <v>17.157712305025996</v>
      </c>
    </row>
    <row r="40" spans="1:11" ht="14.1" customHeight="1" x14ac:dyDescent="0.2">
      <c r="A40" s="306" t="s">
        <v>259</v>
      </c>
      <c r="B40" s="307" t="s">
        <v>260</v>
      </c>
      <c r="C40" s="308"/>
      <c r="D40" s="113">
        <v>16.580400276052451</v>
      </c>
      <c r="E40" s="115">
        <v>1922</v>
      </c>
      <c r="F40" s="114">
        <v>1490</v>
      </c>
      <c r="G40" s="114">
        <v>1221</v>
      </c>
      <c r="H40" s="114">
        <v>1115</v>
      </c>
      <c r="I40" s="140">
        <v>1588</v>
      </c>
      <c r="J40" s="115">
        <v>334</v>
      </c>
      <c r="K40" s="116">
        <v>21.032745591939548</v>
      </c>
    </row>
    <row r="41" spans="1:11" ht="14.1" customHeight="1" x14ac:dyDescent="0.2">
      <c r="A41" s="306"/>
      <c r="B41" s="307" t="s">
        <v>261</v>
      </c>
      <c r="C41" s="308"/>
      <c r="D41" s="113">
        <v>14.018288474810214</v>
      </c>
      <c r="E41" s="115">
        <v>1625</v>
      </c>
      <c r="F41" s="114">
        <v>1221</v>
      </c>
      <c r="G41" s="114">
        <v>998</v>
      </c>
      <c r="H41" s="114">
        <v>950</v>
      </c>
      <c r="I41" s="140">
        <v>1386</v>
      </c>
      <c r="J41" s="115">
        <v>239</v>
      </c>
      <c r="K41" s="116">
        <v>17.243867243867243</v>
      </c>
    </row>
    <row r="42" spans="1:11" ht="14.1" customHeight="1" x14ac:dyDescent="0.2">
      <c r="A42" s="306">
        <v>52</v>
      </c>
      <c r="B42" s="307" t="s">
        <v>262</v>
      </c>
      <c r="C42" s="308"/>
      <c r="D42" s="113">
        <v>6.1076604554865428</v>
      </c>
      <c r="E42" s="115">
        <v>708</v>
      </c>
      <c r="F42" s="114">
        <v>626</v>
      </c>
      <c r="G42" s="114">
        <v>649</v>
      </c>
      <c r="H42" s="114">
        <v>580</v>
      </c>
      <c r="I42" s="140">
        <v>791</v>
      </c>
      <c r="J42" s="115">
        <v>-83</v>
      </c>
      <c r="K42" s="116">
        <v>-10.493046776232617</v>
      </c>
    </row>
    <row r="43" spans="1:11" ht="14.1" customHeight="1" x14ac:dyDescent="0.2">
      <c r="A43" s="306" t="s">
        <v>263</v>
      </c>
      <c r="B43" s="307" t="s">
        <v>264</v>
      </c>
      <c r="C43" s="308"/>
      <c r="D43" s="113">
        <v>5.1155969634230507</v>
      </c>
      <c r="E43" s="115">
        <v>593</v>
      </c>
      <c r="F43" s="114">
        <v>538</v>
      </c>
      <c r="G43" s="114">
        <v>534</v>
      </c>
      <c r="H43" s="114">
        <v>490</v>
      </c>
      <c r="I43" s="140">
        <v>622</v>
      </c>
      <c r="J43" s="115">
        <v>-29</v>
      </c>
      <c r="K43" s="116">
        <v>-4.662379421221865</v>
      </c>
    </row>
    <row r="44" spans="1:11" ht="14.1" customHeight="1" x14ac:dyDescent="0.2">
      <c r="A44" s="306">
        <v>53</v>
      </c>
      <c r="B44" s="307" t="s">
        <v>265</v>
      </c>
      <c r="C44" s="308"/>
      <c r="D44" s="113">
        <v>0.87129054520358873</v>
      </c>
      <c r="E44" s="115">
        <v>101</v>
      </c>
      <c r="F44" s="114">
        <v>90</v>
      </c>
      <c r="G44" s="114">
        <v>76</v>
      </c>
      <c r="H44" s="114">
        <v>78</v>
      </c>
      <c r="I44" s="140">
        <v>117</v>
      </c>
      <c r="J44" s="115">
        <v>-16</v>
      </c>
      <c r="K44" s="116">
        <v>-13.675213675213675</v>
      </c>
    </row>
    <row r="45" spans="1:11" ht="14.1" customHeight="1" x14ac:dyDescent="0.2">
      <c r="A45" s="306" t="s">
        <v>266</v>
      </c>
      <c r="B45" s="307" t="s">
        <v>267</v>
      </c>
      <c r="C45" s="308"/>
      <c r="D45" s="113">
        <v>0.85403726708074534</v>
      </c>
      <c r="E45" s="115">
        <v>99</v>
      </c>
      <c r="F45" s="114">
        <v>85</v>
      </c>
      <c r="G45" s="114">
        <v>73</v>
      </c>
      <c r="H45" s="114">
        <v>72</v>
      </c>
      <c r="I45" s="140">
        <v>110</v>
      </c>
      <c r="J45" s="115">
        <v>-11</v>
      </c>
      <c r="K45" s="116">
        <v>-10</v>
      </c>
    </row>
    <row r="46" spans="1:11" ht="14.1" customHeight="1" x14ac:dyDescent="0.2">
      <c r="A46" s="306">
        <v>54</v>
      </c>
      <c r="B46" s="307" t="s">
        <v>268</v>
      </c>
      <c r="C46" s="308"/>
      <c r="D46" s="113">
        <v>2.5448585231193928</v>
      </c>
      <c r="E46" s="115">
        <v>295</v>
      </c>
      <c r="F46" s="114">
        <v>343</v>
      </c>
      <c r="G46" s="114">
        <v>266</v>
      </c>
      <c r="H46" s="114">
        <v>276</v>
      </c>
      <c r="I46" s="140">
        <v>315</v>
      </c>
      <c r="J46" s="115">
        <v>-20</v>
      </c>
      <c r="K46" s="116">
        <v>-6.3492063492063489</v>
      </c>
    </row>
    <row r="47" spans="1:11" ht="14.1" customHeight="1" x14ac:dyDescent="0.2">
      <c r="A47" s="306">
        <v>61</v>
      </c>
      <c r="B47" s="307" t="s">
        <v>269</v>
      </c>
      <c r="C47" s="308"/>
      <c r="D47" s="113">
        <v>1.9409937888198758</v>
      </c>
      <c r="E47" s="115">
        <v>225</v>
      </c>
      <c r="F47" s="114">
        <v>212</v>
      </c>
      <c r="G47" s="114">
        <v>223</v>
      </c>
      <c r="H47" s="114">
        <v>254</v>
      </c>
      <c r="I47" s="140">
        <v>257</v>
      </c>
      <c r="J47" s="115">
        <v>-32</v>
      </c>
      <c r="K47" s="116">
        <v>-12.45136186770428</v>
      </c>
    </row>
    <row r="48" spans="1:11" ht="14.1" customHeight="1" x14ac:dyDescent="0.2">
      <c r="A48" s="306">
        <v>62</v>
      </c>
      <c r="B48" s="307" t="s">
        <v>270</v>
      </c>
      <c r="C48" s="308"/>
      <c r="D48" s="113">
        <v>6.9530710835058658</v>
      </c>
      <c r="E48" s="115">
        <v>806</v>
      </c>
      <c r="F48" s="114">
        <v>708</v>
      </c>
      <c r="G48" s="114">
        <v>814</v>
      </c>
      <c r="H48" s="114">
        <v>766</v>
      </c>
      <c r="I48" s="140">
        <v>796</v>
      </c>
      <c r="J48" s="115">
        <v>10</v>
      </c>
      <c r="K48" s="116">
        <v>1.256281407035176</v>
      </c>
    </row>
    <row r="49" spans="1:11" ht="14.1" customHeight="1" x14ac:dyDescent="0.2">
      <c r="A49" s="306">
        <v>63</v>
      </c>
      <c r="B49" s="307" t="s">
        <v>271</v>
      </c>
      <c r="C49" s="308"/>
      <c r="D49" s="113">
        <v>3.8992408557625948</v>
      </c>
      <c r="E49" s="115">
        <v>452</v>
      </c>
      <c r="F49" s="114">
        <v>432</v>
      </c>
      <c r="G49" s="114">
        <v>392</v>
      </c>
      <c r="H49" s="114">
        <v>436</v>
      </c>
      <c r="I49" s="140">
        <v>397</v>
      </c>
      <c r="J49" s="115">
        <v>55</v>
      </c>
      <c r="K49" s="116">
        <v>13.853904282115868</v>
      </c>
    </row>
    <row r="50" spans="1:11" ht="14.1" customHeight="1" x14ac:dyDescent="0.2">
      <c r="A50" s="306" t="s">
        <v>272</v>
      </c>
      <c r="B50" s="307" t="s">
        <v>273</v>
      </c>
      <c r="C50" s="308"/>
      <c r="D50" s="113">
        <v>1.0351966873706004</v>
      </c>
      <c r="E50" s="115">
        <v>120</v>
      </c>
      <c r="F50" s="114">
        <v>103</v>
      </c>
      <c r="G50" s="114">
        <v>91</v>
      </c>
      <c r="H50" s="114">
        <v>150</v>
      </c>
      <c r="I50" s="140">
        <v>100</v>
      </c>
      <c r="J50" s="115">
        <v>20</v>
      </c>
      <c r="K50" s="116">
        <v>20</v>
      </c>
    </row>
    <row r="51" spans="1:11" ht="14.1" customHeight="1" x14ac:dyDescent="0.2">
      <c r="A51" s="306" t="s">
        <v>274</v>
      </c>
      <c r="B51" s="307" t="s">
        <v>275</v>
      </c>
      <c r="C51" s="308"/>
      <c r="D51" s="113">
        <v>2.6742581090407178</v>
      </c>
      <c r="E51" s="115">
        <v>310</v>
      </c>
      <c r="F51" s="114">
        <v>312</v>
      </c>
      <c r="G51" s="114">
        <v>273</v>
      </c>
      <c r="H51" s="114">
        <v>266</v>
      </c>
      <c r="I51" s="140">
        <v>268</v>
      </c>
      <c r="J51" s="115">
        <v>42</v>
      </c>
      <c r="K51" s="116">
        <v>15.671641791044776</v>
      </c>
    </row>
    <row r="52" spans="1:11" ht="14.1" customHeight="1" x14ac:dyDescent="0.2">
      <c r="A52" s="306">
        <v>71</v>
      </c>
      <c r="B52" s="307" t="s">
        <v>276</v>
      </c>
      <c r="C52" s="308"/>
      <c r="D52" s="113">
        <v>8.4454796411318149</v>
      </c>
      <c r="E52" s="115">
        <v>979</v>
      </c>
      <c r="F52" s="114">
        <v>715</v>
      </c>
      <c r="G52" s="114">
        <v>877</v>
      </c>
      <c r="H52" s="114">
        <v>903</v>
      </c>
      <c r="I52" s="140">
        <v>1080</v>
      </c>
      <c r="J52" s="115">
        <v>-101</v>
      </c>
      <c r="K52" s="116">
        <v>-9.3518518518518512</v>
      </c>
    </row>
    <row r="53" spans="1:11" ht="14.1" customHeight="1" x14ac:dyDescent="0.2">
      <c r="A53" s="306" t="s">
        <v>277</v>
      </c>
      <c r="B53" s="307" t="s">
        <v>278</v>
      </c>
      <c r="C53" s="308"/>
      <c r="D53" s="113">
        <v>3.191856452726018</v>
      </c>
      <c r="E53" s="115">
        <v>370</v>
      </c>
      <c r="F53" s="114">
        <v>250</v>
      </c>
      <c r="G53" s="114">
        <v>316</v>
      </c>
      <c r="H53" s="114">
        <v>360</v>
      </c>
      <c r="I53" s="140">
        <v>406</v>
      </c>
      <c r="J53" s="115">
        <v>-36</v>
      </c>
      <c r="K53" s="116">
        <v>-8.8669950738916263</v>
      </c>
    </row>
    <row r="54" spans="1:11" ht="14.1" customHeight="1" x14ac:dyDescent="0.2">
      <c r="A54" s="306" t="s">
        <v>279</v>
      </c>
      <c r="B54" s="307" t="s">
        <v>280</v>
      </c>
      <c r="C54" s="308"/>
      <c r="D54" s="113">
        <v>4.5203588681849549</v>
      </c>
      <c r="E54" s="115">
        <v>524</v>
      </c>
      <c r="F54" s="114">
        <v>400</v>
      </c>
      <c r="G54" s="114">
        <v>507</v>
      </c>
      <c r="H54" s="114">
        <v>475</v>
      </c>
      <c r="I54" s="140">
        <v>563</v>
      </c>
      <c r="J54" s="115">
        <v>-39</v>
      </c>
      <c r="K54" s="116">
        <v>-6.9271758436944939</v>
      </c>
    </row>
    <row r="55" spans="1:11" ht="14.1" customHeight="1" x14ac:dyDescent="0.2">
      <c r="A55" s="306">
        <v>72</v>
      </c>
      <c r="B55" s="307" t="s">
        <v>281</v>
      </c>
      <c r="C55" s="308"/>
      <c r="D55" s="113">
        <v>2.0013802622498273</v>
      </c>
      <c r="E55" s="115">
        <v>232</v>
      </c>
      <c r="F55" s="114">
        <v>180</v>
      </c>
      <c r="G55" s="114">
        <v>153</v>
      </c>
      <c r="H55" s="114">
        <v>174</v>
      </c>
      <c r="I55" s="140">
        <v>205</v>
      </c>
      <c r="J55" s="115">
        <v>27</v>
      </c>
      <c r="K55" s="116">
        <v>13.170731707317072</v>
      </c>
    </row>
    <row r="56" spans="1:11" ht="14.1" customHeight="1" x14ac:dyDescent="0.2">
      <c r="A56" s="306" t="s">
        <v>282</v>
      </c>
      <c r="B56" s="307" t="s">
        <v>283</v>
      </c>
      <c r="C56" s="308"/>
      <c r="D56" s="113">
        <v>0.95755693581780543</v>
      </c>
      <c r="E56" s="115">
        <v>111</v>
      </c>
      <c r="F56" s="114">
        <v>101</v>
      </c>
      <c r="G56" s="114">
        <v>68</v>
      </c>
      <c r="H56" s="114">
        <v>75</v>
      </c>
      <c r="I56" s="140">
        <v>96</v>
      </c>
      <c r="J56" s="115">
        <v>15</v>
      </c>
      <c r="K56" s="116">
        <v>15.625</v>
      </c>
    </row>
    <row r="57" spans="1:11" ht="14.1" customHeight="1" x14ac:dyDescent="0.2">
      <c r="A57" s="306" t="s">
        <v>284</v>
      </c>
      <c r="B57" s="307" t="s">
        <v>285</v>
      </c>
      <c r="C57" s="308"/>
      <c r="D57" s="113">
        <v>0.66425120772946855</v>
      </c>
      <c r="E57" s="115">
        <v>77</v>
      </c>
      <c r="F57" s="114">
        <v>47</v>
      </c>
      <c r="G57" s="114">
        <v>55</v>
      </c>
      <c r="H57" s="114">
        <v>55</v>
      </c>
      <c r="I57" s="140">
        <v>77</v>
      </c>
      <c r="J57" s="115">
        <v>0</v>
      </c>
      <c r="K57" s="116">
        <v>0</v>
      </c>
    </row>
    <row r="58" spans="1:11" ht="14.1" customHeight="1" x14ac:dyDescent="0.2">
      <c r="A58" s="306">
        <v>73</v>
      </c>
      <c r="B58" s="307" t="s">
        <v>286</v>
      </c>
      <c r="C58" s="308"/>
      <c r="D58" s="113">
        <v>1.1128364389233953</v>
      </c>
      <c r="E58" s="115">
        <v>129</v>
      </c>
      <c r="F58" s="114">
        <v>66</v>
      </c>
      <c r="G58" s="114">
        <v>124</v>
      </c>
      <c r="H58" s="114">
        <v>151</v>
      </c>
      <c r="I58" s="140">
        <v>123</v>
      </c>
      <c r="J58" s="115">
        <v>6</v>
      </c>
      <c r="K58" s="116">
        <v>4.8780487804878048</v>
      </c>
    </row>
    <row r="59" spans="1:11" ht="14.1" customHeight="1" x14ac:dyDescent="0.2">
      <c r="A59" s="306" t="s">
        <v>287</v>
      </c>
      <c r="B59" s="307" t="s">
        <v>288</v>
      </c>
      <c r="C59" s="308"/>
      <c r="D59" s="113">
        <v>0.78502415458937203</v>
      </c>
      <c r="E59" s="115">
        <v>91</v>
      </c>
      <c r="F59" s="114">
        <v>53</v>
      </c>
      <c r="G59" s="114">
        <v>94</v>
      </c>
      <c r="H59" s="114">
        <v>104</v>
      </c>
      <c r="I59" s="140">
        <v>75</v>
      </c>
      <c r="J59" s="115">
        <v>16</v>
      </c>
      <c r="K59" s="116">
        <v>21.333333333333332</v>
      </c>
    </row>
    <row r="60" spans="1:11" ht="14.1" customHeight="1" x14ac:dyDescent="0.2">
      <c r="A60" s="306">
        <v>81</v>
      </c>
      <c r="B60" s="307" t="s">
        <v>289</v>
      </c>
      <c r="C60" s="308"/>
      <c r="D60" s="113">
        <v>5.8488612836438927</v>
      </c>
      <c r="E60" s="115">
        <v>678</v>
      </c>
      <c r="F60" s="114">
        <v>557</v>
      </c>
      <c r="G60" s="114">
        <v>682</v>
      </c>
      <c r="H60" s="114">
        <v>575</v>
      </c>
      <c r="I60" s="140">
        <v>697</v>
      </c>
      <c r="J60" s="115">
        <v>-19</v>
      </c>
      <c r="K60" s="116">
        <v>-2.7259684361549499</v>
      </c>
    </row>
    <row r="61" spans="1:11" ht="14.1" customHeight="1" x14ac:dyDescent="0.2">
      <c r="A61" s="306" t="s">
        <v>290</v>
      </c>
      <c r="B61" s="307" t="s">
        <v>291</v>
      </c>
      <c r="C61" s="308"/>
      <c r="D61" s="113">
        <v>1.7167011732229123</v>
      </c>
      <c r="E61" s="115">
        <v>199</v>
      </c>
      <c r="F61" s="114">
        <v>136</v>
      </c>
      <c r="G61" s="114">
        <v>222</v>
      </c>
      <c r="H61" s="114">
        <v>175</v>
      </c>
      <c r="I61" s="140">
        <v>231</v>
      </c>
      <c r="J61" s="115">
        <v>-32</v>
      </c>
      <c r="K61" s="116">
        <v>-13.852813852813853</v>
      </c>
    </row>
    <row r="62" spans="1:11" ht="14.1" customHeight="1" x14ac:dyDescent="0.2">
      <c r="A62" s="306" t="s">
        <v>292</v>
      </c>
      <c r="B62" s="307" t="s">
        <v>293</v>
      </c>
      <c r="C62" s="308"/>
      <c r="D62" s="113">
        <v>2.1307798481711524</v>
      </c>
      <c r="E62" s="115">
        <v>247</v>
      </c>
      <c r="F62" s="114">
        <v>237</v>
      </c>
      <c r="G62" s="114">
        <v>248</v>
      </c>
      <c r="H62" s="114">
        <v>206</v>
      </c>
      <c r="I62" s="140">
        <v>219</v>
      </c>
      <c r="J62" s="115">
        <v>28</v>
      </c>
      <c r="K62" s="116">
        <v>12.785388127853881</v>
      </c>
    </row>
    <row r="63" spans="1:11" ht="14.1" customHeight="1" x14ac:dyDescent="0.2">
      <c r="A63" s="306"/>
      <c r="B63" s="307" t="s">
        <v>294</v>
      </c>
      <c r="C63" s="308"/>
      <c r="D63" s="113">
        <v>1.7425810904071775</v>
      </c>
      <c r="E63" s="115">
        <v>202</v>
      </c>
      <c r="F63" s="114">
        <v>190</v>
      </c>
      <c r="G63" s="114">
        <v>187</v>
      </c>
      <c r="H63" s="114">
        <v>178</v>
      </c>
      <c r="I63" s="140">
        <v>177</v>
      </c>
      <c r="J63" s="115">
        <v>25</v>
      </c>
      <c r="K63" s="116">
        <v>14.124293785310735</v>
      </c>
    </row>
    <row r="64" spans="1:11" ht="14.1" customHeight="1" x14ac:dyDescent="0.2">
      <c r="A64" s="306" t="s">
        <v>295</v>
      </c>
      <c r="B64" s="307" t="s">
        <v>296</v>
      </c>
      <c r="C64" s="308"/>
      <c r="D64" s="113">
        <v>1.0610766045548654</v>
      </c>
      <c r="E64" s="115">
        <v>123</v>
      </c>
      <c r="F64" s="114">
        <v>74</v>
      </c>
      <c r="G64" s="114">
        <v>83</v>
      </c>
      <c r="H64" s="114">
        <v>96</v>
      </c>
      <c r="I64" s="140">
        <v>108</v>
      </c>
      <c r="J64" s="115">
        <v>15</v>
      </c>
      <c r="K64" s="116">
        <v>13.888888888888889</v>
      </c>
    </row>
    <row r="65" spans="1:11" ht="14.1" customHeight="1" x14ac:dyDescent="0.2">
      <c r="A65" s="306" t="s">
        <v>297</v>
      </c>
      <c r="B65" s="307" t="s">
        <v>298</v>
      </c>
      <c r="C65" s="308"/>
      <c r="D65" s="113">
        <v>0.4054520358868185</v>
      </c>
      <c r="E65" s="115">
        <v>47</v>
      </c>
      <c r="F65" s="114">
        <v>56</v>
      </c>
      <c r="G65" s="114">
        <v>55</v>
      </c>
      <c r="H65" s="114">
        <v>49</v>
      </c>
      <c r="I65" s="140">
        <v>44</v>
      </c>
      <c r="J65" s="115">
        <v>3</v>
      </c>
      <c r="K65" s="116">
        <v>6.8181818181818183</v>
      </c>
    </row>
    <row r="66" spans="1:11" ht="14.1" customHeight="1" x14ac:dyDescent="0.2">
      <c r="A66" s="306">
        <v>82</v>
      </c>
      <c r="B66" s="307" t="s">
        <v>299</v>
      </c>
      <c r="C66" s="308"/>
      <c r="D66" s="113">
        <v>4.1235334713595586</v>
      </c>
      <c r="E66" s="115">
        <v>478</v>
      </c>
      <c r="F66" s="114">
        <v>471</v>
      </c>
      <c r="G66" s="114">
        <v>501</v>
      </c>
      <c r="H66" s="114">
        <v>325</v>
      </c>
      <c r="I66" s="140">
        <v>401</v>
      </c>
      <c r="J66" s="115">
        <v>77</v>
      </c>
      <c r="K66" s="116">
        <v>19.201995012468828</v>
      </c>
    </row>
    <row r="67" spans="1:11" ht="14.1" customHeight="1" x14ac:dyDescent="0.2">
      <c r="A67" s="306" t="s">
        <v>300</v>
      </c>
      <c r="B67" s="307" t="s">
        <v>301</v>
      </c>
      <c r="C67" s="308"/>
      <c r="D67" s="113">
        <v>3.1400966183574881</v>
      </c>
      <c r="E67" s="115">
        <v>364</v>
      </c>
      <c r="F67" s="114">
        <v>359</v>
      </c>
      <c r="G67" s="114">
        <v>362</v>
      </c>
      <c r="H67" s="114">
        <v>231</v>
      </c>
      <c r="I67" s="140">
        <v>292</v>
      </c>
      <c r="J67" s="115">
        <v>72</v>
      </c>
      <c r="K67" s="116">
        <v>24.657534246575342</v>
      </c>
    </row>
    <row r="68" spans="1:11" ht="14.1" customHeight="1" x14ac:dyDescent="0.2">
      <c r="A68" s="306" t="s">
        <v>302</v>
      </c>
      <c r="B68" s="307" t="s">
        <v>303</v>
      </c>
      <c r="C68" s="308"/>
      <c r="D68" s="113">
        <v>0.47446514837819187</v>
      </c>
      <c r="E68" s="115">
        <v>55</v>
      </c>
      <c r="F68" s="114">
        <v>67</v>
      </c>
      <c r="G68" s="114">
        <v>84</v>
      </c>
      <c r="H68" s="114">
        <v>52</v>
      </c>
      <c r="I68" s="140">
        <v>65</v>
      </c>
      <c r="J68" s="115">
        <v>-10</v>
      </c>
      <c r="K68" s="116">
        <v>-15.384615384615385</v>
      </c>
    </row>
    <row r="69" spans="1:11" ht="14.1" customHeight="1" x14ac:dyDescent="0.2">
      <c r="A69" s="306">
        <v>83</v>
      </c>
      <c r="B69" s="307" t="s">
        <v>304</v>
      </c>
      <c r="C69" s="308"/>
      <c r="D69" s="113">
        <v>3.7870945479641134</v>
      </c>
      <c r="E69" s="115">
        <v>439</v>
      </c>
      <c r="F69" s="114">
        <v>344</v>
      </c>
      <c r="G69" s="114">
        <v>695</v>
      </c>
      <c r="H69" s="114">
        <v>422</v>
      </c>
      <c r="I69" s="140">
        <v>438</v>
      </c>
      <c r="J69" s="115">
        <v>1</v>
      </c>
      <c r="K69" s="116">
        <v>0.22831050228310501</v>
      </c>
    </row>
    <row r="70" spans="1:11" ht="14.1" customHeight="1" x14ac:dyDescent="0.2">
      <c r="A70" s="306" t="s">
        <v>305</v>
      </c>
      <c r="B70" s="307" t="s">
        <v>306</v>
      </c>
      <c r="C70" s="308"/>
      <c r="D70" s="113">
        <v>3.0279503105590062</v>
      </c>
      <c r="E70" s="115">
        <v>351</v>
      </c>
      <c r="F70" s="114">
        <v>289</v>
      </c>
      <c r="G70" s="114">
        <v>616</v>
      </c>
      <c r="H70" s="114">
        <v>377</v>
      </c>
      <c r="I70" s="140">
        <v>347</v>
      </c>
      <c r="J70" s="115">
        <v>4</v>
      </c>
      <c r="K70" s="116">
        <v>1.1527377521613833</v>
      </c>
    </row>
    <row r="71" spans="1:11" ht="14.1" customHeight="1" x14ac:dyDescent="0.2">
      <c r="A71" s="306"/>
      <c r="B71" s="307" t="s">
        <v>307</v>
      </c>
      <c r="C71" s="308"/>
      <c r="D71" s="113">
        <v>1.0869565217391304</v>
      </c>
      <c r="E71" s="115">
        <v>126</v>
      </c>
      <c r="F71" s="114">
        <v>97</v>
      </c>
      <c r="G71" s="114">
        <v>274</v>
      </c>
      <c r="H71" s="114">
        <v>127</v>
      </c>
      <c r="I71" s="140">
        <v>117</v>
      </c>
      <c r="J71" s="115">
        <v>9</v>
      </c>
      <c r="K71" s="116">
        <v>7.6923076923076925</v>
      </c>
    </row>
    <row r="72" spans="1:11" ht="14.1" customHeight="1" x14ac:dyDescent="0.2">
      <c r="A72" s="306">
        <v>84</v>
      </c>
      <c r="B72" s="307" t="s">
        <v>308</v>
      </c>
      <c r="C72" s="308"/>
      <c r="D72" s="113">
        <v>1.595928226363009</v>
      </c>
      <c r="E72" s="115">
        <v>185</v>
      </c>
      <c r="F72" s="114">
        <v>121</v>
      </c>
      <c r="G72" s="114">
        <v>205</v>
      </c>
      <c r="H72" s="114">
        <v>172</v>
      </c>
      <c r="I72" s="140">
        <v>184</v>
      </c>
      <c r="J72" s="115">
        <v>1</v>
      </c>
      <c r="K72" s="116">
        <v>0.54347826086956519</v>
      </c>
    </row>
    <row r="73" spans="1:11" ht="14.1" customHeight="1" x14ac:dyDescent="0.2">
      <c r="A73" s="306" t="s">
        <v>309</v>
      </c>
      <c r="B73" s="307" t="s">
        <v>310</v>
      </c>
      <c r="C73" s="308"/>
      <c r="D73" s="113">
        <v>0.8022774327122153</v>
      </c>
      <c r="E73" s="115">
        <v>93</v>
      </c>
      <c r="F73" s="114">
        <v>36</v>
      </c>
      <c r="G73" s="114">
        <v>107</v>
      </c>
      <c r="H73" s="114">
        <v>73</v>
      </c>
      <c r="I73" s="140">
        <v>79</v>
      </c>
      <c r="J73" s="115">
        <v>14</v>
      </c>
      <c r="K73" s="116">
        <v>17.721518987341771</v>
      </c>
    </row>
    <row r="74" spans="1:11" ht="14.1" customHeight="1" x14ac:dyDescent="0.2">
      <c r="A74" s="306" t="s">
        <v>311</v>
      </c>
      <c r="B74" s="307" t="s">
        <v>312</v>
      </c>
      <c r="C74" s="308"/>
      <c r="D74" s="113">
        <v>0.1984126984126984</v>
      </c>
      <c r="E74" s="115">
        <v>23</v>
      </c>
      <c r="F74" s="114">
        <v>10</v>
      </c>
      <c r="G74" s="114">
        <v>25</v>
      </c>
      <c r="H74" s="114">
        <v>18</v>
      </c>
      <c r="I74" s="140">
        <v>14</v>
      </c>
      <c r="J74" s="115">
        <v>9</v>
      </c>
      <c r="K74" s="116">
        <v>64.285714285714292</v>
      </c>
    </row>
    <row r="75" spans="1:11" ht="14.1" customHeight="1" x14ac:dyDescent="0.2">
      <c r="A75" s="306" t="s">
        <v>313</v>
      </c>
      <c r="B75" s="307" t="s">
        <v>314</v>
      </c>
      <c r="C75" s="308"/>
      <c r="D75" s="113">
        <v>0.27605244996549344</v>
      </c>
      <c r="E75" s="115">
        <v>32</v>
      </c>
      <c r="F75" s="114">
        <v>45</v>
      </c>
      <c r="G75" s="114">
        <v>34</v>
      </c>
      <c r="H75" s="114">
        <v>53</v>
      </c>
      <c r="I75" s="140">
        <v>58</v>
      </c>
      <c r="J75" s="115">
        <v>-26</v>
      </c>
      <c r="K75" s="116">
        <v>-44.827586206896555</v>
      </c>
    </row>
    <row r="76" spans="1:11" ht="14.1" customHeight="1" x14ac:dyDescent="0.2">
      <c r="A76" s="306">
        <v>91</v>
      </c>
      <c r="B76" s="307" t="s">
        <v>315</v>
      </c>
      <c r="C76" s="308"/>
      <c r="D76" s="113">
        <v>0.13802622498274672</v>
      </c>
      <c r="E76" s="115">
        <v>16</v>
      </c>
      <c r="F76" s="114">
        <v>7</v>
      </c>
      <c r="G76" s="114">
        <v>14</v>
      </c>
      <c r="H76" s="114">
        <v>8</v>
      </c>
      <c r="I76" s="140">
        <v>10</v>
      </c>
      <c r="J76" s="115">
        <v>6</v>
      </c>
      <c r="K76" s="116">
        <v>60</v>
      </c>
    </row>
    <row r="77" spans="1:11" ht="14.1" customHeight="1" x14ac:dyDescent="0.2">
      <c r="A77" s="306">
        <v>92</v>
      </c>
      <c r="B77" s="307" t="s">
        <v>316</v>
      </c>
      <c r="C77" s="308"/>
      <c r="D77" s="113">
        <v>0.87991718426501031</v>
      </c>
      <c r="E77" s="115">
        <v>102</v>
      </c>
      <c r="F77" s="114">
        <v>69</v>
      </c>
      <c r="G77" s="114">
        <v>98</v>
      </c>
      <c r="H77" s="114">
        <v>104</v>
      </c>
      <c r="I77" s="140">
        <v>113</v>
      </c>
      <c r="J77" s="115">
        <v>-11</v>
      </c>
      <c r="K77" s="116">
        <v>-9.7345132743362832</v>
      </c>
    </row>
    <row r="78" spans="1:11" ht="14.1" customHeight="1" x14ac:dyDescent="0.2">
      <c r="A78" s="306">
        <v>93</v>
      </c>
      <c r="B78" s="307" t="s">
        <v>317</v>
      </c>
      <c r="C78" s="308"/>
      <c r="D78" s="113">
        <v>0.10351966873706005</v>
      </c>
      <c r="E78" s="115">
        <v>12</v>
      </c>
      <c r="F78" s="114">
        <v>13</v>
      </c>
      <c r="G78" s="114">
        <v>18</v>
      </c>
      <c r="H78" s="114">
        <v>14</v>
      </c>
      <c r="I78" s="140" t="s">
        <v>514</v>
      </c>
      <c r="J78" s="115" t="s">
        <v>514</v>
      </c>
      <c r="K78" s="116" t="s">
        <v>514</v>
      </c>
    </row>
    <row r="79" spans="1:11" ht="14.1" customHeight="1" x14ac:dyDescent="0.2">
      <c r="A79" s="306">
        <v>94</v>
      </c>
      <c r="B79" s="307" t="s">
        <v>318</v>
      </c>
      <c r="C79" s="308"/>
      <c r="D79" s="113">
        <v>0.43995859213250516</v>
      </c>
      <c r="E79" s="115">
        <v>51</v>
      </c>
      <c r="F79" s="114">
        <v>32</v>
      </c>
      <c r="G79" s="114">
        <v>196</v>
      </c>
      <c r="H79" s="114">
        <v>8</v>
      </c>
      <c r="I79" s="140">
        <v>58</v>
      </c>
      <c r="J79" s="115">
        <v>-7</v>
      </c>
      <c r="K79" s="116">
        <v>-12.068965517241379</v>
      </c>
    </row>
    <row r="80" spans="1:11" ht="14.1" customHeight="1" x14ac:dyDescent="0.2">
      <c r="A80" s="306" t="s">
        <v>319</v>
      </c>
      <c r="B80" s="307" t="s">
        <v>320</v>
      </c>
      <c r="C80" s="308"/>
      <c r="D80" s="113">
        <v>0</v>
      </c>
      <c r="E80" s="115">
        <v>0</v>
      </c>
      <c r="F80" s="114" t="s">
        <v>514</v>
      </c>
      <c r="G80" s="114" t="s">
        <v>514</v>
      </c>
      <c r="H80" s="114" t="s">
        <v>514</v>
      </c>
      <c r="I80" s="140" t="s">
        <v>514</v>
      </c>
      <c r="J80" s="115" t="s">
        <v>514</v>
      </c>
      <c r="K80" s="116" t="s">
        <v>514</v>
      </c>
    </row>
    <row r="81" spans="1:11" ht="14.1" customHeight="1" x14ac:dyDescent="0.2">
      <c r="A81" s="310" t="s">
        <v>321</v>
      </c>
      <c r="B81" s="311" t="s">
        <v>334</v>
      </c>
      <c r="C81" s="312"/>
      <c r="D81" s="125">
        <v>0.23291925465838509</v>
      </c>
      <c r="E81" s="143">
        <v>27</v>
      </c>
      <c r="F81" s="144">
        <v>21</v>
      </c>
      <c r="G81" s="144">
        <v>28</v>
      </c>
      <c r="H81" s="144">
        <v>26</v>
      </c>
      <c r="I81" s="145">
        <v>28</v>
      </c>
      <c r="J81" s="143">
        <v>-1</v>
      </c>
      <c r="K81" s="146">
        <v>-3.5714285714285716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118754</v>
      </c>
      <c r="C10" s="114">
        <v>67140</v>
      </c>
      <c r="D10" s="114">
        <v>51614</v>
      </c>
      <c r="E10" s="114">
        <v>92156</v>
      </c>
      <c r="F10" s="114">
        <v>25244</v>
      </c>
      <c r="G10" s="114">
        <v>15741</v>
      </c>
      <c r="H10" s="114">
        <v>29953</v>
      </c>
      <c r="I10" s="115">
        <v>31421</v>
      </c>
      <c r="J10" s="114">
        <v>23869</v>
      </c>
      <c r="K10" s="114">
        <v>7552</v>
      </c>
      <c r="L10" s="423">
        <v>7899</v>
      </c>
      <c r="M10" s="424">
        <v>9134</v>
      </c>
    </row>
    <row r="11" spans="1:13" ht="11.1" customHeight="1" x14ac:dyDescent="0.2">
      <c r="A11" s="422" t="s">
        <v>388</v>
      </c>
      <c r="B11" s="115">
        <v>120750</v>
      </c>
      <c r="C11" s="114">
        <v>68910</v>
      </c>
      <c r="D11" s="114">
        <v>51840</v>
      </c>
      <c r="E11" s="114">
        <v>93859</v>
      </c>
      <c r="F11" s="114">
        <v>25560</v>
      </c>
      <c r="G11" s="114">
        <v>15436</v>
      </c>
      <c r="H11" s="114">
        <v>30838</v>
      </c>
      <c r="I11" s="115">
        <v>32078</v>
      </c>
      <c r="J11" s="114">
        <v>24138</v>
      </c>
      <c r="K11" s="114">
        <v>7940</v>
      </c>
      <c r="L11" s="423">
        <v>8881</v>
      </c>
      <c r="M11" s="424">
        <v>7165</v>
      </c>
    </row>
    <row r="12" spans="1:13" ht="11.1" customHeight="1" x14ac:dyDescent="0.2">
      <c r="A12" s="422" t="s">
        <v>389</v>
      </c>
      <c r="B12" s="115">
        <v>124302</v>
      </c>
      <c r="C12" s="114">
        <v>70908</v>
      </c>
      <c r="D12" s="114">
        <v>53394</v>
      </c>
      <c r="E12" s="114">
        <v>97193</v>
      </c>
      <c r="F12" s="114">
        <v>25790</v>
      </c>
      <c r="G12" s="114">
        <v>17603</v>
      </c>
      <c r="H12" s="114">
        <v>31435</v>
      </c>
      <c r="I12" s="115">
        <v>31882</v>
      </c>
      <c r="J12" s="114">
        <v>23595</v>
      </c>
      <c r="K12" s="114">
        <v>8287</v>
      </c>
      <c r="L12" s="423">
        <v>13745</v>
      </c>
      <c r="M12" s="424">
        <v>10464</v>
      </c>
    </row>
    <row r="13" spans="1:13" s="110" customFormat="1" ht="11.1" customHeight="1" x14ac:dyDescent="0.2">
      <c r="A13" s="422" t="s">
        <v>390</v>
      </c>
      <c r="B13" s="115">
        <v>124208</v>
      </c>
      <c r="C13" s="114">
        <v>70331</v>
      </c>
      <c r="D13" s="114">
        <v>53877</v>
      </c>
      <c r="E13" s="114">
        <v>96881</v>
      </c>
      <c r="F13" s="114">
        <v>26023</v>
      </c>
      <c r="G13" s="114">
        <v>17047</v>
      </c>
      <c r="H13" s="114">
        <v>31836</v>
      </c>
      <c r="I13" s="115">
        <v>32207</v>
      </c>
      <c r="J13" s="114">
        <v>23864</v>
      </c>
      <c r="K13" s="114">
        <v>8343</v>
      </c>
      <c r="L13" s="423">
        <v>8660</v>
      </c>
      <c r="M13" s="424">
        <v>9219</v>
      </c>
    </row>
    <row r="14" spans="1:13" ht="15" customHeight="1" x14ac:dyDescent="0.2">
      <c r="A14" s="422" t="s">
        <v>391</v>
      </c>
      <c r="B14" s="115">
        <v>124333</v>
      </c>
      <c r="C14" s="114">
        <v>70407</v>
      </c>
      <c r="D14" s="114">
        <v>53926</v>
      </c>
      <c r="E14" s="114">
        <v>94103</v>
      </c>
      <c r="F14" s="114">
        <v>29019</v>
      </c>
      <c r="G14" s="114">
        <v>16386</v>
      </c>
      <c r="H14" s="114">
        <v>32435</v>
      </c>
      <c r="I14" s="115">
        <v>31870</v>
      </c>
      <c r="J14" s="114">
        <v>23509</v>
      </c>
      <c r="K14" s="114">
        <v>8361</v>
      </c>
      <c r="L14" s="423">
        <v>9533</v>
      </c>
      <c r="M14" s="424">
        <v>9608</v>
      </c>
    </row>
    <row r="15" spans="1:13" ht="11.1" customHeight="1" x14ac:dyDescent="0.2">
      <c r="A15" s="422" t="s">
        <v>388</v>
      </c>
      <c r="B15" s="115">
        <v>125265</v>
      </c>
      <c r="C15" s="114">
        <v>71255</v>
      </c>
      <c r="D15" s="114">
        <v>54010</v>
      </c>
      <c r="E15" s="114">
        <v>94303</v>
      </c>
      <c r="F15" s="114">
        <v>29769</v>
      </c>
      <c r="G15" s="114">
        <v>15833</v>
      </c>
      <c r="H15" s="114">
        <v>33301</v>
      </c>
      <c r="I15" s="115">
        <v>32461</v>
      </c>
      <c r="J15" s="114">
        <v>23935</v>
      </c>
      <c r="K15" s="114">
        <v>8526</v>
      </c>
      <c r="L15" s="423">
        <v>9167</v>
      </c>
      <c r="M15" s="424">
        <v>8335</v>
      </c>
    </row>
    <row r="16" spans="1:13" ht="11.1" customHeight="1" x14ac:dyDescent="0.2">
      <c r="A16" s="422" t="s">
        <v>389</v>
      </c>
      <c r="B16" s="115">
        <v>129043</v>
      </c>
      <c r="C16" s="114">
        <v>73407</v>
      </c>
      <c r="D16" s="114">
        <v>55636</v>
      </c>
      <c r="E16" s="114">
        <v>97791</v>
      </c>
      <c r="F16" s="114">
        <v>30328</v>
      </c>
      <c r="G16" s="114">
        <v>18035</v>
      </c>
      <c r="H16" s="114">
        <v>33922</v>
      </c>
      <c r="I16" s="115">
        <v>32441</v>
      </c>
      <c r="J16" s="114">
        <v>23461</v>
      </c>
      <c r="K16" s="114">
        <v>8980</v>
      </c>
      <c r="L16" s="423">
        <v>13256</v>
      </c>
      <c r="M16" s="424">
        <v>9928</v>
      </c>
    </row>
    <row r="17" spans="1:13" s="110" customFormat="1" ht="11.1" customHeight="1" x14ac:dyDescent="0.2">
      <c r="A17" s="422" t="s">
        <v>390</v>
      </c>
      <c r="B17" s="115">
        <v>129236</v>
      </c>
      <c r="C17" s="114">
        <v>73165</v>
      </c>
      <c r="D17" s="114">
        <v>56071</v>
      </c>
      <c r="E17" s="114">
        <v>98561</v>
      </c>
      <c r="F17" s="114">
        <v>30620</v>
      </c>
      <c r="G17" s="114">
        <v>17623</v>
      </c>
      <c r="H17" s="114">
        <v>34372</v>
      </c>
      <c r="I17" s="115">
        <v>32705</v>
      </c>
      <c r="J17" s="114">
        <v>23669</v>
      </c>
      <c r="K17" s="114">
        <v>9036</v>
      </c>
      <c r="L17" s="423">
        <v>8350</v>
      </c>
      <c r="M17" s="424">
        <v>8557</v>
      </c>
    </row>
    <row r="18" spans="1:13" ht="15" customHeight="1" x14ac:dyDescent="0.2">
      <c r="A18" s="422" t="s">
        <v>392</v>
      </c>
      <c r="B18" s="115">
        <v>127707</v>
      </c>
      <c r="C18" s="114">
        <v>72156</v>
      </c>
      <c r="D18" s="114">
        <v>55551</v>
      </c>
      <c r="E18" s="114">
        <v>96304</v>
      </c>
      <c r="F18" s="114">
        <v>31185</v>
      </c>
      <c r="G18" s="114">
        <v>16586</v>
      </c>
      <c r="H18" s="114">
        <v>34764</v>
      </c>
      <c r="I18" s="115">
        <v>32159</v>
      </c>
      <c r="J18" s="114">
        <v>23365</v>
      </c>
      <c r="K18" s="114">
        <v>8794</v>
      </c>
      <c r="L18" s="423">
        <v>9160</v>
      </c>
      <c r="M18" s="424">
        <v>10967</v>
      </c>
    </row>
    <row r="19" spans="1:13" ht="11.1" customHeight="1" x14ac:dyDescent="0.2">
      <c r="A19" s="422" t="s">
        <v>388</v>
      </c>
      <c r="B19" s="115">
        <v>127653</v>
      </c>
      <c r="C19" s="114">
        <v>72311</v>
      </c>
      <c r="D19" s="114">
        <v>55342</v>
      </c>
      <c r="E19" s="114">
        <v>95937</v>
      </c>
      <c r="F19" s="114">
        <v>31494</v>
      </c>
      <c r="G19" s="114">
        <v>15763</v>
      </c>
      <c r="H19" s="114">
        <v>35422</v>
      </c>
      <c r="I19" s="115">
        <v>32968</v>
      </c>
      <c r="J19" s="114">
        <v>23887</v>
      </c>
      <c r="K19" s="114">
        <v>9081</v>
      </c>
      <c r="L19" s="423">
        <v>8522</v>
      </c>
      <c r="M19" s="424">
        <v>8853</v>
      </c>
    </row>
    <row r="20" spans="1:13" ht="11.1" customHeight="1" x14ac:dyDescent="0.2">
      <c r="A20" s="422" t="s">
        <v>389</v>
      </c>
      <c r="B20" s="115">
        <v>130654</v>
      </c>
      <c r="C20" s="114">
        <v>73870</v>
      </c>
      <c r="D20" s="114">
        <v>56784</v>
      </c>
      <c r="E20" s="114">
        <v>98656</v>
      </c>
      <c r="F20" s="114">
        <v>31871</v>
      </c>
      <c r="G20" s="114">
        <v>17756</v>
      </c>
      <c r="H20" s="114">
        <v>36066</v>
      </c>
      <c r="I20" s="115">
        <v>32967</v>
      </c>
      <c r="J20" s="114">
        <v>23507</v>
      </c>
      <c r="K20" s="114">
        <v>9460</v>
      </c>
      <c r="L20" s="423">
        <v>11636</v>
      </c>
      <c r="M20" s="424">
        <v>9100</v>
      </c>
    </row>
    <row r="21" spans="1:13" s="110" customFormat="1" ht="11.1" customHeight="1" x14ac:dyDescent="0.2">
      <c r="A21" s="422" t="s">
        <v>390</v>
      </c>
      <c r="B21" s="115">
        <v>130335</v>
      </c>
      <c r="C21" s="114">
        <v>73206</v>
      </c>
      <c r="D21" s="114">
        <v>57129</v>
      </c>
      <c r="E21" s="114">
        <v>98216</v>
      </c>
      <c r="F21" s="114">
        <v>32044</v>
      </c>
      <c r="G21" s="114">
        <v>17340</v>
      </c>
      <c r="H21" s="114">
        <v>36378</v>
      </c>
      <c r="I21" s="115">
        <v>33272</v>
      </c>
      <c r="J21" s="114">
        <v>23712</v>
      </c>
      <c r="K21" s="114">
        <v>9560</v>
      </c>
      <c r="L21" s="423">
        <v>7726</v>
      </c>
      <c r="M21" s="424">
        <v>8699</v>
      </c>
    </row>
    <row r="22" spans="1:13" ht="15" customHeight="1" x14ac:dyDescent="0.2">
      <c r="A22" s="422" t="s">
        <v>393</v>
      </c>
      <c r="B22" s="115">
        <v>128865</v>
      </c>
      <c r="C22" s="114">
        <v>72340</v>
      </c>
      <c r="D22" s="114">
        <v>56525</v>
      </c>
      <c r="E22" s="114">
        <v>96635</v>
      </c>
      <c r="F22" s="114">
        <v>31731</v>
      </c>
      <c r="G22" s="114">
        <v>16380</v>
      </c>
      <c r="H22" s="114">
        <v>36736</v>
      </c>
      <c r="I22" s="115">
        <v>32917</v>
      </c>
      <c r="J22" s="114">
        <v>23519</v>
      </c>
      <c r="K22" s="114">
        <v>9398</v>
      </c>
      <c r="L22" s="423">
        <v>9243</v>
      </c>
      <c r="M22" s="424">
        <v>10830</v>
      </c>
    </row>
    <row r="23" spans="1:13" ht="11.1" customHeight="1" x14ac:dyDescent="0.2">
      <c r="A23" s="422" t="s">
        <v>388</v>
      </c>
      <c r="B23" s="115">
        <v>129649</v>
      </c>
      <c r="C23" s="114">
        <v>73179</v>
      </c>
      <c r="D23" s="114">
        <v>56470</v>
      </c>
      <c r="E23" s="114">
        <v>97043</v>
      </c>
      <c r="F23" s="114">
        <v>32093</v>
      </c>
      <c r="G23" s="114">
        <v>15639</v>
      </c>
      <c r="H23" s="114">
        <v>37641</v>
      </c>
      <c r="I23" s="115">
        <v>33681</v>
      </c>
      <c r="J23" s="114">
        <v>24028</v>
      </c>
      <c r="K23" s="114">
        <v>9653</v>
      </c>
      <c r="L23" s="423">
        <v>8309</v>
      </c>
      <c r="M23" s="424">
        <v>7709</v>
      </c>
    </row>
    <row r="24" spans="1:13" ht="11.1" customHeight="1" x14ac:dyDescent="0.2">
      <c r="A24" s="422" t="s">
        <v>389</v>
      </c>
      <c r="B24" s="115">
        <v>132540</v>
      </c>
      <c r="C24" s="114">
        <v>74914</v>
      </c>
      <c r="D24" s="114">
        <v>57626</v>
      </c>
      <c r="E24" s="114">
        <v>98718</v>
      </c>
      <c r="F24" s="114">
        <v>32401</v>
      </c>
      <c r="G24" s="114">
        <v>17610</v>
      </c>
      <c r="H24" s="114">
        <v>38193</v>
      </c>
      <c r="I24" s="115">
        <v>34020</v>
      </c>
      <c r="J24" s="114">
        <v>23947</v>
      </c>
      <c r="K24" s="114">
        <v>10073</v>
      </c>
      <c r="L24" s="423">
        <v>12337</v>
      </c>
      <c r="M24" s="424">
        <v>9727</v>
      </c>
    </row>
    <row r="25" spans="1:13" s="110" customFormat="1" ht="11.1" customHeight="1" x14ac:dyDescent="0.2">
      <c r="A25" s="422" t="s">
        <v>390</v>
      </c>
      <c r="B25" s="115">
        <v>131518</v>
      </c>
      <c r="C25" s="114">
        <v>73895</v>
      </c>
      <c r="D25" s="114">
        <v>57623</v>
      </c>
      <c r="E25" s="114">
        <v>97606</v>
      </c>
      <c r="F25" s="114">
        <v>32487</v>
      </c>
      <c r="G25" s="114">
        <v>16994</v>
      </c>
      <c r="H25" s="114">
        <v>38531</v>
      </c>
      <c r="I25" s="115">
        <v>34232</v>
      </c>
      <c r="J25" s="114">
        <v>24227</v>
      </c>
      <c r="K25" s="114">
        <v>10005</v>
      </c>
      <c r="L25" s="423">
        <v>7264</v>
      </c>
      <c r="M25" s="424">
        <v>8367</v>
      </c>
    </row>
    <row r="26" spans="1:13" ht="15" customHeight="1" x14ac:dyDescent="0.2">
      <c r="A26" s="422" t="s">
        <v>394</v>
      </c>
      <c r="B26" s="115">
        <v>130799</v>
      </c>
      <c r="C26" s="114">
        <v>73411</v>
      </c>
      <c r="D26" s="114">
        <v>57388</v>
      </c>
      <c r="E26" s="114">
        <v>96556</v>
      </c>
      <c r="F26" s="114">
        <v>32834</v>
      </c>
      <c r="G26" s="114">
        <v>16181</v>
      </c>
      <c r="H26" s="114">
        <v>39037</v>
      </c>
      <c r="I26" s="115">
        <v>33850</v>
      </c>
      <c r="J26" s="114">
        <v>23894</v>
      </c>
      <c r="K26" s="114">
        <v>9956</v>
      </c>
      <c r="L26" s="423">
        <v>8790</v>
      </c>
      <c r="M26" s="424">
        <v>9760</v>
      </c>
    </row>
    <row r="27" spans="1:13" ht="11.1" customHeight="1" x14ac:dyDescent="0.2">
      <c r="A27" s="422" t="s">
        <v>388</v>
      </c>
      <c r="B27" s="115">
        <v>131268</v>
      </c>
      <c r="C27" s="114">
        <v>73824</v>
      </c>
      <c r="D27" s="114">
        <v>57444</v>
      </c>
      <c r="E27" s="114">
        <v>96656</v>
      </c>
      <c r="F27" s="114">
        <v>33184</v>
      </c>
      <c r="G27" s="114">
        <v>15650</v>
      </c>
      <c r="H27" s="114">
        <v>39873</v>
      </c>
      <c r="I27" s="115">
        <v>34753</v>
      </c>
      <c r="J27" s="114">
        <v>24532</v>
      </c>
      <c r="K27" s="114">
        <v>10221</v>
      </c>
      <c r="L27" s="423">
        <v>7997</v>
      </c>
      <c r="M27" s="424">
        <v>7686</v>
      </c>
    </row>
    <row r="28" spans="1:13" ht="11.1" customHeight="1" x14ac:dyDescent="0.2">
      <c r="A28" s="422" t="s">
        <v>389</v>
      </c>
      <c r="B28" s="115">
        <v>134029</v>
      </c>
      <c r="C28" s="114">
        <v>75438</v>
      </c>
      <c r="D28" s="114">
        <v>58591</v>
      </c>
      <c r="E28" s="114">
        <v>100151</v>
      </c>
      <c r="F28" s="114">
        <v>33721</v>
      </c>
      <c r="G28" s="114">
        <v>17354</v>
      </c>
      <c r="H28" s="114">
        <v>40399</v>
      </c>
      <c r="I28" s="115">
        <v>34677</v>
      </c>
      <c r="J28" s="114">
        <v>24059</v>
      </c>
      <c r="K28" s="114">
        <v>10618</v>
      </c>
      <c r="L28" s="423">
        <v>12411</v>
      </c>
      <c r="M28" s="424">
        <v>10045</v>
      </c>
    </row>
    <row r="29" spans="1:13" s="110" customFormat="1" ht="11.1" customHeight="1" x14ac:dyDescent="0.2">
      <c r="A29" s="422" t="s">
        <v>390</v>
      </c>
      <c r="B29" s="115">
        <v>133154</v>
      </c>
      <c r="C29" s="114">
        <v>74438</v>
      </c>
      <c r="D29" s="114">
        <v>58716</v>
      </c>
      <c r="E29" s="114">
        <v>99149</v>
      </c>
      <c r="F29" s="114">
        <v>33973</v>
      </c>
      <c r="G29" s="114">
        <v>16752</v>
      </c>
      <c r="H29" s="114">
        <v>40590</v>
      </c>
      <c r="I29" s="115">
        <v>34606</v>
      </c>
      <c r="J29" s="114">
        <v>24106</v>
      </c>
      <c r="K29" s="114">
        <v>10500</v>
      </c>
      <c r="L29" s="423">
        <v>7041</v>
      </c>
      <c r="M29" s="424">
        <v>7945</v>
      </c>
    </row>
    <row r="30" spans="1:13" ht="15" customHeight="1" x14ac:dyDescent="0.2">
      <c r="A30" s="422" t="s">
        <v>395</v>
      </c>
      <c r="B30" s="115">
        <v>132584</v>
      </c>
      <c r="C30" s="114">
        <v>73866</v>
      </c>
      <c r="D30" s="114">
        <v>58718</v>
      </c>
      <c r="E30" s="114">
        <v>97794</v>
      </c>
      <c r="F30" s="114">
        <v>34761</v>
      </c>
      <c r="G30" s="114">
        <v>15890</v>
      </c>
      <c r="H30" s="114">
        <v>41125</v>
      </c>
      <c r="I30" s="115">
        <v>33369</v>
      </c>
      <c r="J30" s="114">
        <v>23106</v>
      </c>
      <c r="K30" s="114">
        <v>10263</v>
      </c>
      <c r="L30" s="423">
        <v>9138</v>
      </c>
      <c r="M30" s="424">
        <v>9821</v>
      </c>
    </row>
    <row r="31" spans="1:13" ht="11.1" customHeight="1" x14ac:dyDescent="0.2">
      <c r="A31" s="422" t="s">
        <v>388</v>
      </c>
      <c r="B31" s="115">
        <v>133454</v>
      </c>
      <c r="C31" s="114">
        <v>74528</v>
      </c>
      <c r="D31" s="114">
        <v>58926</v>
      </c>
      <c r="E31" s="114">
        <v>98145</v>
      </c>
      <c r="F31" s="114">
        <v>35284</v>
      </c>
      <c r="G31" s="114">
        <v>15415</v>
      </c>
      <c r="H31" s="114">
        <v>41939</v>
      </c>
      <c r="I31" s="115">
        <v>33702</v>
      </c>
      <c r="J31" s="114">
        <v>23225</v>
      </c>
      <c r="K31" s="114">
        <v>10477</v>
      </c>
      <c r="L31" s="423">
        <v>8196</v>
      </c>
      <c r="M31" s="424">
        <v>7325</v>
      </c>
    </row>
    <row r="32" spans="1:13" ht="11.1" customHeight="1" x14ac:dyDescent="0.2">
      <c r="A32" s="422" t="s">
        <v>389</v>
      </c>
      <c r="B32" s="115">
        <v>136010</v>
      </c>
      <c r="C32" s="114">
        <v>76214</v>
      </c>
      <c r="D32" s="114">
        <v>59796</v>
      </c>
      <c r="E32" s="114">
        <v>100120</v>
      </c>
      <c r="F32" s="114">
        <v>35879</v>
      </c>
      <c r="G32" s="114">
        <v>17021</v>
      </c>
      <c r="H32" s="114">
        <v>42422</v>
      </c>
      <c r="I32" s="115">
        <v>33821</v>
      </c>
      <c r="J32" s="114">
        <v>22938</v>
      </c>
      <c r="K32" s="114">
        <v>10883</v>
      </c>
      <c r="L32" s="423">
        <v>12918</v>
      </c>
      <c r="M32" s="424">
        <v>10591</v>
      </c>
    </row>
    <row r="33" spans="1:13" s="110" customFormat="1" ht="11.1" customHeight="1" x14ac:dyDescent="0.2">
      <c r="A33" s="422" t="s">
        <v>390</v>
      </c>
      <c r="B33" s="115">
        <v>135904</v>
      </c>
      <c r="C33" s="114">
        <v>75817</v>
      </c>
      <c r="D33" s="114">
        <v>60087</v>
      </c>
      <c r="E33" s="114">
        <v>99865</v>
      </c>
      <c r="F33" s="114">
        <v>36030</v>
      </c>
      <c r="G33" s="114">
        <v>16656</v>
      </c>
      <c r="H33" s="114">
        <v>42641</v>
      </c>
      <c r="I33" s="115">
        <v>34072</v>
      </c>
      <c r="J33" s="114">
        <v>23063</v>
      </c>
      <c r="K33" s="114">
        <v>11009</v>
      </c>
      <c r="L33" s="423">
        <v>8320</v>
      </c>
      <c r="M33" s="424">
        <v>8449</v>
      </c>
    </row>
    <row r="34" spans="1:13" ht="15" customHeight="1" x14ac:dyDescent="0.2">
      <c r="A34" s="422" t="s">
        <v>396</v>
      </c>
      <c r="B34" s="115">
        <v>135946</v>
      </c>
      <c r="C34" s="114">
        <v>75872</v>
      </c>
      <c r="D34" s="114">
        <v>60074</v>
      </c>
      <c r="E34" s="114">
        <v>99578</v>
      </c>
      <c r="F34" s="114">
        <v>36364</v>
      </c>
      <c r="G34" s="114">
        <v>16058</v>
      </c>
      <c r="H34" s="114">
        <v>43198</v>
      </c>
      <c r="I34" s="115">
        <v>33799</v>
      </c>
      <c r="J34" s="114">
        <v>22789</v>
      </c>
      <c r="K34" s="114">
        <v>11010</v>
      </c>
      <c r="L34" s="423">
        <v>10050</v>
      </c>
      <c r="M34" s="424">
        <v>10209</v>
      </c>
    </row>
    <row r="35" spans="1:13" ht="11.1" customHeight="1" x14ac:dyDescent="0.2">
      <c r="A35" s="422" t="s">
        <v>388</v>
      </c>
      <c r="B35" s="115">
        <v>136865</v>
      </c>
      <c r="C35" s="114">
        <v>76677</v>
      </c>
      <c r="D35" s="114">
        <v>60188</v>
      </c>
      <c r="E35" s="114">
        <v>99978</v>
      </c>
      <c r="F35" s="114">
        <v>36883</v>
      </c>
      <c r="G35" s="114">
        <v>15538</v>
      </c>
      <c r="H35" s="114">
        <v>44095</v>
      </c>
      <c r="I35" s="115">
        <v>34409</v>
      </c>
      <c r="J35" s="114">
        <v>23132</v>
      </c>
      <c r="K35" s="114">
        <v>11277</v>
      </c>
      <c r="L35" s="423">
        <v>8660</v>
      </c>
      <c r="M35" s="424">
        <v>7861</v>
      </c>
    </row>
    <row r="36" spans="1:13" ht="11.1" customHeight="1" x14ac:dyDescent="0.2">
      <c r="A36" s="422" t="s">
        <v>389</v>
      </c>
      <c r="B36" s="115">
        <v>139580</v>
      </c>
      <c r="C36" s="114">
        <v>78183</v>
      </c>
      <c r="D36" s="114">
        <v>61397</v>
      </c>
      <c r="E36" s="114">
        <v>102473</v>
      </c>
      <c r="F36" s="114">
        <v>37105</v>
      </c>
      <c r="G36" s="114">
        <v>17289</v>
      </c>
      <c r="H36" s="114">
        <v>44657</v>
      </c>
      <c r="I36" s="115">
        <v>34500</v>
      </c>
      <c r="J36" s="114">
        <v>22864</v>
      </c>
      <c r="K36" s="114">
        <v>11636</v>
      </c>
      <c r="L36" s="423">
        <v>13676</v>
      </c>
      <c r="M36" s="424">
        <v>11424</v>
      </c>
    </row>
    <row r="37" spans="1:13" s="110" customFormat="1" ht="11.1" customHeight="1" x14ac:dyDescent="0.2">
      <c r="A37" s="422" t="s">
        <v>390</v>
      </c>
      <c r="B37" s="115">
        <v>139783</v>
      </c>
      <c r="C37" s="114">
        <v>78254</v>
      </c>
      <c r="D37" s="114">
        <v>61529</v>
      </c>
      <c r="E37" s="114">
        <v>102376</v>
      </c>
      <c r="F37" s="114">
        <v>37407</v>
      </c>
      <c r="G37" s="114">
        <v>17195</v>
      </c>
      <c r="H37" s="114">
        <v>44863</v>
      </c>
      <c r="I37" s="115">
        <v>34423</v>
      </c>
      <c r="J37" s="114">
        <v>22921</v>
      </c>
      <c r="K37" s="114">
        <v>11502</v>
      </c>
      <c r="L37" s="423">
        <v>8994</v>
      </c>
      <c r="M37" s="424">
        <v>8852</v>
      </c>
    </row>
    <row r="38" spans="1:13" ht="15" customHeight="1" x14ac:dyDescent="0.2">
      <c r="A38" s="425" t="s">
        <v>397</v>
      </c>
      <c r="B38" s="115">
        <v>138822</v>
      </c>
      <c r="C38" s="114">
        <v>77629</v>
      </c>
      <c r="D38" s="114">
        <v>61193</v>
      </c>
      <c r="E38" s="114">
        <v>101298</v>
      </c>
      <c r="F38" s="114">
        <v>37524</v>
      </c>
      <c r="G38" s="114">
        <v>16254</v>
      </c>
      <c r="H38" s="114">
        <v>45188</v>
      </c>
      <c r="I38" s="115">
        <v>33818</v>
      </c>
      <c r="J38" s="114">
        <v>22419</v>
      </c>
      <c r="K38" s="114">
        <v>11399</v>
      </c>
      <c r="L38" s="423">
        <v>9795</v>
      </c>
      <c r="M38" s="424">
        <v>11018</v>
      </c>
    </row>
    <row r="39" spans="1:13" ht="11.1" customHeight="1" x14ac:dyDescent="0.2">
      <c r="A39" s="422" t="s">
        <v>388</v>
      </c>
      <c r="B39" s="115">
        <v>139668</v>
      </c>
      <c r="C39" s="114">
        <v>78395</v>
      </c>
      <c r="D39" s="114">
        <v>61273</v>
      </c>
      <c r="E39" s="114">
        <v>101774</v>
      </c>
      <c r="F39" s="114">
        <v>37894</v>
      </c>
      <c r="G39" s="114">
        <v>15785</v>
      </c>
      <c r="H39" s="114">
        <v>45939</v>
      </c>
      <c r="I39" s="115">
        <v>34693</v>
      </c>
      <c r="J39" s="114">
        <v>22876</v>
      </c>
      <c r="K39" s="114">
        <v>11817</v>
      </c>
      <c r="L39" s="423">
        <v>9454</v>
      </c>
      <c r="M39" s="424">
        <v>8737</v>
      </c>
    </row>
    <row r="40" spans="1:13" ht="11.1" customHeight="1" x14ac:dyDescent="0.2">
      <c r="A40" s="425" t="s">
        <v>389</v>
      </c>
      <c r="B40" s="115">
        <v>142474</v>
      </c>
      <c r="C40" s="114">
        <v>79965</v>
      </c>
      <c r="D40" s="114">
        <v>62509</v>
      </c>
      <c r="E40" s="114">
        <v>103997</v>
      </c>
      <c r="F40" s="114">
        <v>38477</v>
      </c>
      <c r="G40" s="114">
        <v>17640</v>
      </c>
      <c r="H40" s="114">
        <v>46427</v>
      </c>
      <c r="I40" s="115">
        <v>34522</v>
      </c>
      <c r="J40" s="114">
        <v>22403</v>
      </c>
      <c r="K40" s="114">
        <v>12119</v>
      </c>
      <c r="L40" s="423">
        <v>13946</v>
      </c>
      <c r="M40" s="424">
        <v>11637</v>
      </c>
    </row>
    <row r="41" spans="1:13" s="110" customFormat="1" ht="11.1" customHeight="1" x14ac:dyDescent="0.2">
      <c r="A41" s="422" t="s">
        <v>390</v>
      </c>
      <c r="B41" s="115">
        <v>142128</v>
      </c>
      <c r="C41" s="114">
        <v>79538</v>
      </c>
      <c r="D41" s="114">
        <v>62590</v>
      </c>
      <c r="E41" s="114">
        <v>103394</v>
      </c>
      <c r="F41" s="114">
        <v>38734</v>
      </c>
      <c r="G41" s="114">
        <v>17322</v>
      </c>
      <c r="H41" s="114">
        <v>46631</v>
      </c>
      <c r="I41" s="115">
        <v>34693</v>
      </c>
      <c r="J41" s="114">
        <v>22693</v>
      </c>
      <c r="K41" s="114">
        <v>12000</v>
      </c>
      <c r="L41" s="423">
        <v>8553</v>
      </c>
      <c r="M41" s="424">
        <v>9150</v>
      </c>
    </row>
    <row r="42" spans="1:13" ht="15" customHeight="1" x14ac:dyDescent="0.2">
      <c r="A42" s="422" t="s">
        <v>398</v>
      </c>
      <c r="B42" s="115">
        <v>141375</v>
      </c>
      <c r="C42" s="114">
        <v>79036</v>
      </c>
      <c r="D42" s="114">
        <v>62339</v>
      </c>
      <c r="E42" s="114">
        <v>102423</v>
      </c>
      <c r="F42" s="114">
        <v>38952</v>
      </c>
      <c r="G42" s="114">
        <v>16532</v>
      </c>
      <c r="H42" s="114">
        <v>46940</v>
      </c>
      <c r="I42" s="115">
        <v>33854</v>
      </c>
      <c r="J42" s="114">
        <v>22045</v>
      </c>
      <c r="K42" s="114">
        <v>11809</v>
      </c>
      <c r="L42" s="423">
        <v>10532</v>
      </c>
      <c r="M42" s="424">
        <v>11393</v>
      </c>
    </row>
    <row r="43" spans="1:13" ht="11.1" customHeight="1" x14ac:dyDescent="0.2">
      <c r="A43" s="422" t="s">
        <v>388</v>
      </c>
      <c r="B43" s="115">
        <v>141792</v>
      </c>
      <c r="C43" s="114">
        <v>79506</v>
      </c>
      <c r="D43" s="114">
        <v>62286</v>
      </c>
      <c r="E43" s="114">
        <v>102626</v>
      </c>
      <c r="F43" s="114">
        <v>39166</v>
      </c>
      <c r="G43" s="114">
        <v>15888</v>
      </c>
      <c r="H43" s="114">
        <v>47623</v>
      </c>
      <c r="I43" s="115">
        <v>34546</v>
      </c>
      <c r="J43" s="114">
        <v>22507</v>
      </c>
      <c r="K43" s="114">
        <v>12039</v>
      </c>
      <c r="L43" s="423">
        <v>9686</v>
      </c>
      <c r="M43" s="424">
        <v>9394</v>
      </c>
    </row>
    <row r="44" spans="1:13" ht="11.1" customHeight="1" x14ac:dyDescent="0.2">
      <c r="A44" s="422" t="s">
        <v>389</v>
      </c>
      <c r="B44" s="115">
        <v>144727</v>
      </c>
      <c r="C44" s="114">
        <v>81137</v>
      </c>
      <c r="D44" s="114">
        <v>63590</v>
      </c>
      <c r="E44" s="114">
        <v>104801</v>
      </c>
      <c r="F44" s="114">
        <v>39926</v>
      </c>
      <c r="G44" s="114">
        <v>17854</v>
      </c>
      <c r="H44" s="114">
        <v>48071</v>
      </c>
      <c r="I44" s="115">
        <v>34295</v>
      </c>
      <c r="J44" s="114">
        <v>21893</v>
      </c>
      <c r="K44" s="114">
        <v>12402</v>
      </c>
      <c r="L44" s="423">
        <v>13434</v>
      </c>
      <c r="M44" s="424">
        <v>10905</v>
      </c>
    </row>
    <row r="45" spans="1:13" s="110" customFormat="1" ht="11.1" customHeight="1" x14ac:dyDescent="0.2">
      <c r="A45" s="422" t="s">
        <v>390</v>
      </c>
      <c r="B45" s="115">
        <v>144005</v>
      </c>
      <c r="C45" s="114">
        <v>80412</v>
      </c>
      <c r="D45" s="114">
        <v>63593</v>
      </c>
      <c r="E45" s="114">
        <v>104009</v>
      </c>
      <c r="F45" s="114">
        <v>39996</v>
      </c>
      <c r="G45" s="114">
        <v>17524</v>
      </c>
      <c r="H45" s="114">
        <v>48124</v>
      </c>
      <c r="I45" s="115">
        <v>34405</v>
      </c>
      <c r="J45" s="114">
        <v>21919</v>
      </c>
      <c r="K45" s="114">
        <v>12486</v>
      </c>
      <c r="L45" s="423">
        <v>9231</v>
      </c>
      <c r="M45" s="424">
        <v>10026</v>
      </c>
    </row>
    <row r="46" spans="1:13" ht="15" customHeight="1" x14ac:dyDescent="0.2">
      <c r="A46" s="422" t="s">
        <v>399</v>
      </c>
      <c r="B46" s="115">
        <v>143277</v>
      </c>
      <c r="C46" s="114">
        <v>79929</v>
      </c>
      <c r="D46" s="114">
        <v>63348</v>
      </c>
      <c r="E46" s="114">
        <v>103193</v>
      </c>
      <c r="F46" s="114">
        <v>40084</v>
      </c>
      <c r="G46" s="114">
        <v>16822</v>
      </c>
      <c r="H46" s="114">
        <v>48305</v>
      </c>
      <c r="I46" s="115">
        <v>34100</v>
      </c>
      <c r="J46" s="114">
        <v>21692</v>
      </c>
      <c r="K46" s="114">
        <v>12408</v>
      </c>
      <c r="L46" s="423">
        <v>10981</v>
      </c>
      <c r="M46" s="424">
        <v>11838</v>
      </c>
    </row>
    <row r="47" spans="1:13" ht="11.1" customHeight="1" x14ac:dyDescent="0.2">
      <c r="A47" s="422" t="s">
        <v>388</v>
      </c>
      <c r="B47" s="115">
        <v>143388</v>
      </c>
      <c r="C47" s="114">
        <v>80122</v>
      </c>
      <c r="D47" s="114">
        <v>63266</v>
      </c>
      <c r="E47" s="114">
        <v>102974</v>
      </c>
      <c r="F47" s="114">
        <v>40414</v>
      </c>
      <c r="G47" s="114">
        <v>16222</v>
      </c>
      <c r="H47" s="114">
        <v>48855</v>
      </c>
      <c r="I47" s="115">
        <v>34692</v>
      </c>
      <c r="J47" s="114">
        <v>22094</v>
      </c>
      <c r="K47" s="114">
        <v>12598</v>
      </c>
      <c r="L47" s="423">
        <v>9487</v>
      </c>
      <c r="M47" s="424">
        <v>9474</v>
      </c>
    </row>
    <row r="48" spans="1:13" ht="11.1" customHeight="1" x14ac:dyDescent="0.2">
      <c r="A48" s="422" t="s">
        <v>389</v>
      </c>
      <c r="B48" s="115">
        <v>146667</v>
      </c>
      <c r="C48" s="114">
        <v>81888</v>
      </c>
      <c r="D48" s="114">
        <v>64779</v>
      </c>
      <c r="E48" s="114">
        <v>105457</v>
      </c>
      <c r="F48" s="114">
        <v>41210</v>
      </c>
      <c r="G48" s="114">
        <v>18224</v>
      </c>
      <c r="H48" s="114">
        <v>49396</v>
      </c>
      <c r="I48" s="115">
        <v>34539</v>
      </c>
      <c r="J48" s="114">
        <v>21532</v>
      </c>
      <c r="K48" s="114">
        <v>13007</v>
      </c>
      <c r="L48" s="423">
        <v>13324</v>
      </c>
      <c r="M48" s="424">
        <v>10508</v>
      </c>
    </row>
    <row r="49" spans="1:17" s="110" customFormat="1" ht="11.1" customHeight="1" x14ac:dyDescent="0.2">
      <c r="A49" s="422" t="s">
        <v>390</v>
      </c>
      <c r="B49" s="115">
        <v>145962</v>
      </c>
      <c r="C49" s="114">
        <v>81325</v>
      </c>
      <c r="D49" s="114">
        <v>64637</v>
      </c>
      <c r="E49" s="114">
        <v>104585</v>
      </c>
      <c r="F49" s="114">
        <v>41377</v>
      </c>
      <c r="G49" s="114">
        <v>17757</v>
      </c>
      <c r="H49" s="114">
        <v>49391</v>
      </c>
      <c r="I49" s="115">
        <v>34888</v>
      </c>
      <c r="J49" s="114">
        <v>21815</v>
      </c>
      <c r="K49" s="114">
        <v>13073</v>
      </c>
      <c r="L49" s="423">
        <v>8751</v>
      </c>
      <c r="M49" s="424">
        <v>9619</v>
      </c>
    </row>
    <row r="50" spans="1:17" ht="15" customHeight="1" x14ac:dyDescent="0.2">
      <c r="A50" s="422" t="s">
        <v>400</v>
      </c>
      <c r="B50" s="143">
        <v>144736</v>
      </c>
      <c r="C50" s="144">
        <v>80565</v>
      </c>
      <c r="D50" s="144">
        <v>64171</v>
      </c>
      <c r="E50" s="144">
        <v>103317</v>
      </c>
      <c r="F50" s="144">
        <v>41419</v>
      </c>
      <c r="G50" s="144">
        <v>16894</v>
      </c>
      <c r="H50" s="144">
        <v>49447</v>
      </c>
      <c r="I50" s="143">
        <v>33598</v>
      </c>
      <c r="J50" s="144">
        <v>21017</v>
      </c>
      <c r="K50" s="144">
        <v>12581</v>
      </c>
      <c r="L50" s="426">
        <v>10171</v>
      </c>
      <c r="M50" s="427">
        <v>11592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1.0183071951534439</v>
      </c>
      <c r="C6" s="480">
        <f>'Tabelle 3.3'!J11</f>
        <v>-1.4721407624633431</v>
      </c>
      <c r="D6" s="481">
        <f t="shared" ref="D6:E9" si="0">IF(OR(AND(B6&gt;=-50,B6&lt;=50),ISNUMBER(B6)=FALSE),B6,"")</f>
        <v>1.0183071951534439</v>
      </c>
      <c r="E6" s="481">
        <f t="shared" si="0"/>
        <v>-1.4721407624633431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1.0183071951534439</v>
      </c>
      <c r="C14" s="480">
        <f>'Tabelle 3.3'!J11</f>
        <v>-1.4721407624633431</v>
      </c>
      <c r="D14" s="481">
        <f>IF(OR(AND(B14&gt;=-50,B14&lt;=50),ISNUMBER(B14)=FALSE),B14,"")</f>
        <v>1.0183071951534439</v>
      </c>
      <c r="E14" s="481">
        <f>IF(OR(AND(C14&gt;=-50,C14&lt;=50),ISNUMBER(C14)=FALSE),C14,"")</f>
        <v>-1.4721407624633431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6.8217054263565888</v>
      </c>
      <c r="C15" s="480">
        <f>'Tabelle 3.3'!J12</f>
        <v>5.6737588652482271</v>
      </c>
      <c r="D15" s="481">
        <f t="shared" ref="D15:E45" si="3">IF(OR(AND(B15&gt;=-50,B15&lt;=50),ISNUMBER(B15)=FALSE),B15,"")</f>
        <v>6.8217054263565888</v>
      </c>
      <c r="E15" s="481">
        <f t="shared" si="3"/>
        <v>5.6737588652482271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v>
      </c>
      <c r="C16" s="480">
        <f>'Tabelle 3.3'!J13</f>
        <v>-1.7937219730941705</v>
      </c>
      <c r="D16" s="481">
        <f t="shared" si="3"/>
        <v>0</v>
      </c>
      <c r="E16" s="481">
        <f t="shared" si="3"/>
        <v>-1.7937219730941705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-2.5927865908410657</v>
      </c>
      <c r="C17" s="480">
        <f>'Tabelle 3.3'!J14</f>
        <v>-4.358353510895884</v>
      </c>
      <c r="D17" s="481">
        <f t="shared" si="3"/>
        <v>-2.5927865908410657</v>
      </c>
      <c r="E17" s="481">
        <f t="shared" si="3"/>
        <v>-4.358353510895884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0.63129415301367808</v>
      </c>
      <c r="C18" s="480">
        <f>'Tabelle 3.3'!J15</f>
        <v>-2.2873481057898499</v>
      </c>
      <c r="D18" s="481">
        <f t="shared" si="3"/>
        <v>0.63129415301367808</v>
      </c>
      <c r="E18" s="481">
        <f t="shared" si="3"/>
        <v>-2.2873481057898499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-4.4685649844939386</v>
      </c>
      <c r="C19" s="480">
        <f>'Tabelle 3.3'!J16</f>
        <v>-6.5884476534296033</v>
      </c>
      <c r="D19" s="481">
        <f t="shared" si="3"/>
        <v>-4.4685649844939386</v>
      </c>
      <c r="E19" s="481">
        <f t="shared" si="3"/>
        <v>-6.5884476534296033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-1.7156446407338204</v>
      </c>
      <c r="C20" s="480">
        <f>'Tabelle 3.3'!J17</f>
        <v>-5.46875</v>
      </c>
      <c r="D20" s="481">
        <f t="shared" si="3"/>
        <v>-1.7156446407338204</v>
      </c>
      <c r="E20" s="481">
        <f t="shared" si="3"/>
        <v>-5.46875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1.5362846169395594</v>
      </c>
      <c r="C21" s="480">
        <f>'Tabelle 3.3'!J18</f>
        <v>5.0573162508428862</v>
      </c>
      <c r="D21" s="481">
        <f t="shared" si="3"/>
        <v>1.5362846169395594</v>
      </c>
      <c r="E21" s="481">
        <f t="shared" si="3"/>
        <v>5.0573162508428862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0.939964853488087</v>
      </c>
      <c r="C22" s="480">
        <f>'Tabelle 3.3'!J19</f>
        <v>-0.53815371878018492</v>
      </c>
      <c r="D22" s="481">
        <f t="shared" si="3"/>
        <v>0.939964853488087</v>
      </c>
      <c r="E22" s="481">
        <f t="shared" si="3"/>
        <v>-0.53815371878018492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0.42527339003645198</v>
      </c>
      <c r="C23" s="480">
        <f>'Tabelle 3.3'!J20</f>
        <v>-0.54671968190854869</v>
      </c>
      <c r="D23" s="481">
        <f t="shared" si="3"/>
        <v>0.42527339003645198</v>
      </c>
      <c r="E23" s="481">
        <f t="shared" si="3"/>
        <v>-0.54671968190854869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0.70780800707808011</v>
      </c>
      <c r="C24" s="480">
        <f>'Tabelle 3.3'!J21</f>
        <v>-5.4013663535439793</v>
      </c>
      <c r="D24" s="481">
        <f t="shared" si="3"/>
        <v>0.70780800707808011</v>
      </c>
      <c r="E24" s="481">
        <f t="shared" si="3"/>
        <v>-5.4013663535439793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0.92756183745583043</v>
      </c>
      <c r="C25" s="480">
        <f>'Tabelle 3.3'!J22</f>
        <v>-4.8237476808905377</v>
      </c>
      <c r="D25" s="481">
        <f t="shared" si="3"/>
        <v>0.92756183745583043</v>
      </c>
      <c r="E25" s="481">
        <f t="shared" si="3"/>
        <v>-4.8237476808905377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0.6559766763848397</v>
      </c>
      <c r="C26" s="480">
        <f>'Tabelle 3.3'!J23</f>
        <v>-1.6348773841961852</v>
      </c>
      <c r="D26" s="481">
        <f t="shared" si="3"/>
        <v>0.6559766763848397</v>
      </c>
      <c r="E26" s="481">
        <f t="shared" si="3"/>
        <v>-1.6348773841961852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7.3064813809575506</v>
      </c>
      <c r="C27" s="480">
        <f>'Tabelle 3.3'!J24</f>
        <v>-0.34533793783917122</v>
      </c>
      <c r="D27" s="481">
        <f t="shared" si="3"/>
        <v>7.3064813809575506</v>
      </c>
      <c r="E27" s="481">
        <f t="shared" si="3"/>
        <v>-0.34533793783917122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8.1312410841654774</v>
      </c>
      <c r="C28" s="480">
        <f>'Tabelle 3.3'!J25</f>
        <v>-2.9855643044619424</v>
      </c>
      <c r="D28" s="481">
        <f t="shared" si="3"/>
        <v>8.1312410841654774</v>
      </c>
      <c r="E28" s="481">
        <f t="shared" si="3"/>
        <v>-2.9855643044619424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-7.2760764448537874</v>
      </c>
      <c r="C29" s="480">
        <f>'Tabelle 3.3'!J26</f>
        <v>-15.702479338842975</v>
      </c>
      <c r="D29" s="481">
        <f t="shared" si="3"/>
        <v>-7.2760764448537874</v>
      </c>
      <c r="E29" s="481">
        <f t="shared" si="3"/>
        <v>-15.702479338842975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2.9539295392953928</v>
      </c>
      <c r="C30" s="480">
        <f>'Tabelle 3.3'!J27</f>
        <v>-2.8747433264887063</v>
      </c>
      <c r="D30" s="481">
        <f t="shared" si="3"/>
        <v>2.9539295392953928</v>
      </c>
      <c r="E30" s="481">
        <f t="shared" si="3"/>
        <v>-2.8747433264887063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4.2987641053197203</v>
      </c>
      <c r="C31" s="480">
        <f>'Tabelle 3.3'!J28</f>
        <v>3.2530120481927711</v>
      </c>
      <c r="D31" s="481">
        <f t="shared" si="3"/>
        <v>4.2987641053197203</v>
      </c>
      <c r="E31" s="481">
        <f t="shared" si="3"/>
        <v>3.2530120481927711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2.9084910574752563</v>
      </c>
      <c r="C32" s="480">
        <f>'Tabelle 3.3'!J29</f>
        <v>-1.0045203415369162</v>
      </c>
      <c r="D32" s="481">
        <f t="shared" si="3"/>
        <v>2.9084910574752563</v>
      </c>
      <c r="E32" s="481">
        <f t="shared" si="3"/>
        <v>-1.0045203415369162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0.96777514671059406</v>
      </c>
      <c r="C33" s="480">
        <f>'Tabelle 3.3'!J30</f>
        <v>2.2481265611990007</v>
      </c>
      <c r="D33" s="481">
        <f t="shared" si="3"/>
        <v>0.96777514671059406</v>
      </c>
      <c r="E33" s="481">
        <f t="shared" si="3"/>
        <v>2.2481265611990007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2.4084778420038537</v>
      </c>
      <c r="C34" s="480">
        <f>'Tabelle 3.3'!J31</f>
        <v>-0.15313935681470137</v>
      </c>
      <c r="D34" s="481">
        <f t="shared" si="3"/>
        <v>2.4084778420038537</v>
      </c>
      <c r="E34" s="481">
        <f t="shared" si="3"/>
        <v>-0.15313935681470137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6.8217054263565888</v>
      </c>
      <c r="C37" s="480">
        <f>'Tabelle 3.3'!J34</f>
        <v>5.6737588652482271</v>
      </c>
      <c r="D37" s="481">
        <f t="shared" si="3"/>
        <v>6.8217054263565888</v>
      </c>
      <c r="E37" s="481">
        <f t="shared" si="3"/>
        <v>5.6737588652482271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-1.2620430634287447</v>
      </c>
      <c r="C38" s="480">
        <f>'Tabelle 3.3'!J35</f>
        <v>-1.1964324559495323</v>
      </c>
      <c r="D38" s="481">
        <f t="shared" si="3"/>
        <v>-1.2620430634287447</v>
      </c>
      <c r="E38" s="481">
        <f t="shared" si="3"/>
        <v>-1.1964324559495323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1.9606074274545182</v>
      </c>
      <c r="C39" s="480">
        <f>'Tabelle 3.3'!J36</f>
        <v>-1.6196698762035764</v>
      </c>
      <c r="D39" s="481">
        <f t="shared" si="3"/>
        <v>1.9606074274545182</v>
      </c>
      <c r="E39" s="481">
        <f t="shared" si="3"/>
        <v>-1.6196698762035764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1.9606074274545182</v>
      </c>
      <c r="C45" s="480">
        <f>'Tabelle 3.3'!J36</f>
        <v>-1.6196698762035764</v>
      </c>
      <c r="D45" s="481">
        <f t="shared" si="3"/>
        <v>1.9606074274545182</v>
      </c>
      <c r="E45" s="481">
        <f t="shared" si="3"/>
        <v>-1.6196698762035764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130799</v>
      </c>
      <c r="C51" s="487">
        <v>23894</v>
      </c>
      <c r="D51" s="487">
        <v>9956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131268</v>
      </c>
      <c r="C52" s="487">
        <v>24532</v>
      </c>
      <c r="D52" s="487">
        <v>10221</v>
      </c>
      <c r="E52" s="488">
        <f t="shared" ref="E52:G70" si="11">IF($A$51=37802,IF(COUNTBLANK(B$51:B$70)&gt;0,#N/A,B52/B$51*100),IF(COUNTBLANK(B$51:B$75)&gt;0,#N/A,B52/B$51*100))</f>
        <v>100.35856543245743</v>
      </c>
      <c r="F52" s="488">
        <f t="shared" si="11"/>
        <v>102.67012639156275</v>
      </c>
      <c r="G52" s="488">
        <f t="shared" si="11"/>
        <v>102.66171153073525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134029</v>
      </c>
      <c r="C53" s="487">
        <v>24059</v>
      </c>
      <c r="D53" s="487">
        <v>10618</v>
      </c>
      <c r="E53" s="488">
        <f t="shared" si="11"/>
        <v>102.46943783973883</v>
      </c>
      <c r="F53" s="488">
        <f t="shared" si="11"/>
        <v>100.69054992885242</v>
      </c>
      <c r="G53" s="488">
        <f t="shared" si="11"/>
        <v>106.64925672961027</v>
      </c>
      <c r="H53" s="489">
        <f>IF(ISERROR(L53)=TRUE,IF(MONTH(A53)=MONTH(MAX(A$51:A$75)),A53,""),"")</f>
        <v>41883</v>
      </c>
      <c r="I53" s="488">
        <f t="shared" si="12"/>
        <v>102.46943783973883</v>
      </c>
      <c r="J53" s="488">
        <f t="shared" si="10"/>
        <v>100.69054992885242</v>
      </c>
      <c r="K53" s="488">
        <f t="shared" si="10"/>
        <v>106.64925672961027</v>
      </c>
      <c r="L53" s="488" t="e">
        <f t="shared" si="13"/>
        <v>#N/A</v>
      </c>
    </row>
    <row r="54" spans="1:14" ht="15" customHeight="1" x14ac:dyDescent="0.2">
      <c r="A54" s="490" t="s">
        <v>463</v>
      </c>
      <c r="B54" s="487">
        <v>133154</v>
      </c>
      <c r="C54" s="487">
        <v>24106</v>
      </c>
      <c r="D54" s="487">
        <v>10500</v>
      </c>
      <c r="E54" s="488">
        <f t="shared" si="11"/>
        <v>101.80047248067645</v>
      </c>
      <c r="F54" s="488">
        <f t="shared" si="11"/>
        <v>100.88725202979828</v>
      </c>
      <c r="G54" s="488">
        <f t="shared" si="11"/>
        <v>105.46404178384894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132584</v>
      </c>
      <c r="C55" s="487">
        <v>23106</v>
      </c>
      <c r="D55" s="487">
        <v>10263</v>
      </c>
      <c r="E55" s="488">
        <f t="shared" si="11"/>
        <v>101.36468933248726</v>
      </c>
      <c r="F55" s="488">
        <f t="shared" si="11"/>
        <v>96.702100945844151</v>
      </c>
      <c r="G55" s="488">
        <f t="shared" si="11"/>
        <v>103.08356769787063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133454</v>
      </c>
      <c r="C56" s="487">
        <v>23225</v>
      </c>
      <c r="D56" s="487">
        <v>10477</v>
      </c>
      <c r="E56" s="488">
        <f t="shared" si="11"/>
        <v>102.02983203235499</v>
      </c>
      <c r="F56" s="488">
        <f t="shared" si="11"/>
        <v>97.200133924834688</v>
      </c>
      <c r="G56" s="488">
        <f t="shared" si="11"/>
        <v>105.23302531137003</v>
      </c>
      <c r="H56" s="489" t="str">
        <f t="shared" si="14"/>
        <v/>
      </c>
      <c r="I56" s="488" t="str">
        <f t="shared" si="12"/>
        <v/>
      </c>
      <c r="J56" s="488" t="str">
        <f t="shared" si="10"/>
        <v/>
      </c>
      <c r="K56" s="488" t="str">
        <f t="shared" si="10"/>
        <v/>
      </c>
      <c r="L56" s="488" t="e">
        <f t="shared" si="13"/>
        <v>#N/A</v>
      </c>
    </row>
    <row r="57" spans="1:14" ht="15" customHeight="1" x14ac:dyDescent="0.2">
      <c r="A57" s="490">
        <v>42248</v>
      </c>
      <c r="B57" s="487">
        <v>136010</v>
      </c>
      <c r="C57" s="487">
        <v>22938</v>
      </c>
      <c r="D57" s="487">
        <v>10883</v>
      </c>
      <c r="E57" s="488">
        <f t="shared" si="11"/>
        <v>103.98397541265606</v>
      </c>
      <c r="F57" s="488">
        <f t="shared" si="11"/>
        <v>95.998995563739854</v>
      </c>
      <c r="G57" s="488">
        <f t="shared" si="11"/>
        <v>109.31096826034552</v>
      </c>
      <c r="H57" s="489">
        <f t="shared" si="14"/>
        <v>42248</v>
      </c>
      <c r="I57" s="488">
        <f t="shared" si="12"/>
        <v>103.98397541265606</v>
      </c>
      <c r="J57" s="488">
        <f t="shared" si="10"/>
        <v>95.998995563739854</v>
      </c>
      <c r="K57" s="488">
        <f t="shared" si="10"/>
        <v>109.31096826034552</v>
      </c>
      <c r="L57" s="488" t="e">
        <f t="shared" si="13"/>
        <v>#N/A</v>
      </c>
    </row>
    <row r="58" spans="1:14" ht="15" customHeight="1" x14ac:dyDescent="0.2">
      <c r="A58" s="490" t="s">
        <v>466</v>
      </c>
      <c r="B58" s="487">
        <v>135904</v>
      </c>
      <c r="C58" s="487">
        <v>23063</v>
      </c>
      <c r="D58" s="487">
        <v>11009</v>
      </c>
      <c r="E58" s="488">
        <f t="shared" si="11"/>
        <v>103.90293503772965</v>
      </c>
      <c r="F58" s="488">
        <f t="shared" si="11"/>
        <v>96.522139449234118</v>
      </c>
      <c r="G58" s="488">
        <f t="shared" si="11"/>
        <v>110.5765367617517</v>
      </c>
      <c r="H58" s="489" t="str">
        <f t="shared" si="14"/>
        <v/>
      </c>
      <c r="I58" s="488" t="str">
        <f t="shared" si="12"/>
        <v/>
      </c>
      <c r="J58" s="488" t="str">
        <f t="shared" si="10"/>
        <v/>
      </c>
      <c r="K58" s="488" t="str">
        <f t="shared" si="10"/>
        <v/>
      </c>
      <c r="L58" s="488" t="e">
        <f t="shared" si="13"/>
        <v>#N/A</v>
      </c>
    </row>
    <row r="59" spans="1:14" ht="15" customHeight="1" x14ac:dyDescent="0.2">
      <c r="A59" s="490" t="s">
        <v>467</v>
      </c>
      <c r="B59" s="487">
        <v>135946</v>
      </c>
      <c r="C59" s="487">
        <v>22789</v>
      </c>
      <c r="D59" s="487">
        <v>11010</v>
      </c>
      <c r="E59" s="488">
        <f t="shared" si="11"/>
        <v>103.93504537496463</v>
      </c>
      <c r="F59" s="488">
        <f t="shared" si="11"/>
        <v>95.375408052230682</v>
      </c>
      <c r="G59" s="488">
        <f t="shared" si="11"/>
        <v>110.5865809562073</v>
      </c>
      <c r="H59" s="489" t="str">
        <f t="shared" si="14"/>
        <v/>
      </c>
      <c r="I59" s="488" t="str">
        <f t="shared" si="12"/>
        <v/>
      </c>
      <c r="J59" s="488" t="str">
        <f t="shared" si="10"/>
        <v/>
      </c>
      <c r="K59" s="488" t="str">
        <f t="shared" si="10"/>
        <v/>
      </c>
      <c r="L59" s="488" t="e">
        <f t="shared" si="13"/>
        <v>#N/A</v>
      </c>
    </row>
    <row r="60" spans="1:14" ht="15" customHeight="1" x14ac:dyDescent="0.2">
      <c r="A60" s="490" t="s">
        <v>468</v>
      </c>
      <c r="B60" s="487">
        <v>136865</v>
      </c>
      <c r="C60" s="487">
        <v>23132</v>
      </c>
      <c r="D60" s="487">
        <v>11277</v>
      </c>
      <c r="E60" s="488">
        <f t="shared" si="11"/>
        <v>104.63765013493986</v>
      </c>
      <c r="F60" s="488">
        <f t="shared" si="11"/>
        <v>96.810914874026949</v>
      </c>
      <c r="G60" s="488">
        <f t="shared" si="11"/>
        <v>113.26838087585375</v>
      </c>
      <c r="H60" s="489" t="str">
        <f t="shared" si="14"/>
        <v/>
      </c>
      <c r="I60" s="488" t="str">
        <f t="shared" si="12"/>
        <v/>
      </c>
      <c r="J60" s="488" t="str">
        <f t="shared" si="10"/>
        <v/>
      </c>
      <c r="K60" s="488" t="str">
        <f t="shared" si="10"/>
        <v/>
      </c>
      <c r="L60" s="488" t="e">
        <f t="shared" si="13"/>
        <v>#N/A</v>
      </c>
    </row>
    <row r="61" spans="1:14" ht="15" customHeight="1" x14ac:dyDescent="0.2">
      <c r="A61" s="490">
        <v>42614</v>
      </c>
      <c r="B61" s="487">
        <v>139580</v>
      </c>
      <c r="C61" s="487">
        <v>22864</v>
      </c>
      <c r="D61" s="487">
        <v>11636</v>
      </c>
      <c r="E61" s="488">
        <f t="shared" si="11"/>
        <v>106.71335407763056</v>
      </c>
      <c r="F61" s="488">
        <f t="shared" si="11"/>
        <v>95.68929438352724</v>
      </c>
      <c r="G61" s="488">
        <f t="shared" si="11"/>
        <v>116.87424668541584</v>
      </c>
      <c r="H61" s="489">
        <f t="shared" si="14"/>
        <v>42614</v>
      </c>
      <c r="I61" s="488">
        <f t="shared" si="12"/>
        <v>106.71335407763056</v>
      </c>
      <c r="J61" s="488">
        <f t="shared" si="10"/>
        <v>95.68929438352724</v>
      </c>
      <c r="K61" s="488">
        <f t="shared" si="10"/>
        <v>116.87424668541584</v>
      </c>
      <c r="L61" s="488" t="e">
        <f t="shared" si="13"/>
        <v>#N/A</v>
      </c>
    </row>
    <row r="62" spans="1:14" ht="15" customHeight="1" x14ac:dyDescent="0.2">
      <c r="A62" s="490" t="s">
        <v>469</v>
      </c>
      <c r="B62" s="487">
        <v>139783</v>
      </c>
      <c r="C62" s="487">
        <v>22921</v>
      </c>
      <c r="D62" s="487">
        <v>11502</v>
      </c>
      <c r="E62" s="488">
        <f t="shared" si="11"/>
        <v>106.86855404093303</v>
      </c>
      <c r="F62" s="488">
        <f t="shared" si="11"/>
        <v>95.927847995312632</v>
      </c>
      <c r="G62" s="488">
        <f t="shared" si="11"/>
        <v>115.5283246283648</v>
      </c>
      <c r="H62" s="489" t="str">
        <f t="shared" si="14"/>
        <v/>
      </c>
      <c r="I62" s="488" t="str">
        <f t="shared" si="12"/>
        <v/>
      </c>
      <c r="J62" s="488" t="str">
        <f t="shared" si="10"/>
        <v/>
      </c>
      <c r="K62" s="488" t="str">
        <f t="shared" si="10"/>
        <v/>
      </c>
      <c r="L62" s="488" t="e">
        <f t="shared" si="13"/>
        <v>#N/A</v>
      </c>
    </row>
    <row r="63" spans="1:14" ht="15" customHeight="1" x14ac:dyDescent="0.2">
      <c r="A63" s="490" t="s">
        <v>470</v>
      </c>
      <c r="B63" s="487">
        <v>138822</v>
      </c>
      <c r="C63" s="487">
        <v>22419</v>
      </c>
      <c r="D63" s="487">
        <v>11399</v>
      </c>
      <c r="E63" s="488">
        <f t="shared" si="11"/>
        <v>106.13383894372281</v>
      </c>
      <c r="F63" s="488">
        <f t="shared" si="11"/>
        <v>93.826902151167658</v>
      </c>
      <c r="G63" s="488">
        <f t="shared" si="11"/>
        <v>114.49377259943752</v>
      </c>
      <c r="H63" s="489" t="str">
        <f t="shared" si="14"/>
        <v/>
      </c>
      <c r="I63" s="488" t="str">
        <f t="shared" si="12"/>
        <v/>
      </c>
      <c r="J63" s="488" t="str">
        <f t="shared" si="10"/>
        <v/>
      </c>
      <c r="K63" s="488" t="str">
        <f t="shared" si="10"/>
        <v/>
      </c>
      <c r="L63" s="488" t="e">
        <f t="shared" si="13"/>
        <v>#N/A</v>
      </c>
    </row>
    <row r="64" spans="1:14" ht="15" customHeight="1" x14ac:dyDescent="0.2">
      <c r="A64" s="490" t="s">
        <v>471</v>
      </c>
      <c r="B64" s="487">
        <v>139668</v>
      </c>
      <c r="C64" s="487">
        <v>22876</v>
      </c>
      <c r="D64" s="487">
        <v>11817</v>
      </c>
      <c r="E64" s="488">
        <f t="shared" si="11"/>
        <v>106.78063287945628</v>
      </c>
      <c r="F64" s="488">
        <f t="shared" si="11"/>
        <v>95.739516196534694</v>
      </c>
      <c r="G64" s="488">
        <f t="shared" si="11"/>
        <v>118.69224588188028</v>
      </c>
      <c r="H64" s="489" t="str">
        <f t="shared" si="14"/>
        <v/>
      </c>
      <c r="I64" s="488" t="str">
        <f t="shared" si="12"/>
        <v/>
      </c>
      <c r="J64" s="488" t="str">
        <f t="shared" si="10"/>
        <v/>
      </c>
      <c r="K64" s="488" t="str">
        <f t="shared" si="10"/>
        <v/>
      </c>
      <c r="L64" s="488" t="e">
        <f t="shared" si="13"/>
        <v>#N/A</v>
      </c>
    </row>
    <row r="65" spans="1:12" ht="15" customHeight="1" x14ac:dyDescent="0.2">
      <c r="A65" s="490">
        <v>42979</v>
      </c>
      <c r="B65" s="487">
        <v>142474</v>
      </c>
      <c r="C65" s="487">
        <v>22403</v>
      </c>
      <c r="D65" s="487">
        <v>12119</v>
      </c>
      <c r="E65" s="488">
        <f t="shared" si="11"/>
        <v>108.92590921948944</v>
      </c>
      <c r="F65" s="488">
        <f t="shared" si="11"/>
        <v>93.759939733824396</v>
      </c>
      <c r="G65" s="488">
        <f t="shared" si="11"/>
        <v>121.72559260747289</v>
      </c>
      <c r="H65" s="489">
        <f t="shared" si="14"/>
        <v>42979</v>
      </c>
      <c r="I65" s="488">
        <f t="shared" si="12"/>
        <v>108.92590921948944</v>
      </c>
      <c r="J65" s="488">
        <f t="shared" si="10"/>
        <v>93.759939733824396</v>
      </c>
      <c r="K65" s="488">
        <f t="shared" si="10"/>
        <v>121.72559260747289</v>
      </c>
      <c r="L65" s="488" t="e">
        <f t="shared" si="13"/>
        <v>#N/A</v>
      </c>
    </row>
    <row r="66" spans="1:12" ht="15" customHeight="1" x14ac:dyDescent="0.2">
      <c r="A66" s="490" t="s">
        <v>472</v>
      </c>
      <c r="B66" s="487">
        <v>142128</v>
      </c>
      <c r="C66" s="487">
        <v>22693</v>
      </c>
      <c r="D66" s="487">
        <v>12000</v>
      </c>
      <c r="E66" s="488">
        <f t="shared" si="11"/>
        <v>108.6613812032202</v>
      </c>
      <c r="F66" s="488">
        <f t="shared" si="11"/>
        <v>94.973633548171094</v>
      </c>
      <c r="G66" s="488">
        <f t="shared" si="11"/>
        <v>120.53033346725593</v>
      </c>
      <c r="H66" s="489" t="str">
        <f t="shared" si="14"/>
        <v/>
      </c>
      <c r="I66" s="488" t="str">
        <f t="shared" si="12"/>
        <v/>
      </c>
      <c r="J66" s="488" t="str">
        <f t="shared" si="10"/>
        <v/>
      </c>
      <c r="K66" s="488" t="str">
        <f t="shared" si="10"/>
        <v/>
      </c>
      <c r="L66" s="488" t="e">
        <f t="shared" si="13"/>
        <v>#N/A</v>
      </c>
    </row>
    <row r="67" spans="1:12" ht="15" customHeight="1" x14ac:dyDescent="0.2">
      <c r="A67" s="490" t="s">
        <v>473</v>
      </c>
      <c r="B67" s="487">
        <v>141375</v>
      </c>
      <c r="C67" s="487">
        <v>22045</v>
      </c>
      <c r="D67" s="487">
        <v>11809</v>
      </c>
      <c r="E67" s="488">
        <f t="shared" si="11"/>
        <v>108.08568872850711</v>
      </c>
      <c r="F67" s="488">
        <f t="shared" si="11"/>
        <v>92.261655645768812</v>
      </c>
      <c r="G67" s="488">
        <f t="shared" si="11"/>
        <v>118.61189232623543</v>
      </c>
      <c r="H67" s="489" t="str">
        <f t="shared" si="14"/>
        <v/>
      </c>
      <c r="I67" s="488" t="str">
        <f t="shared" si="12"/>
        <v/>
      </c>
      <c r="J67" s="488" t="str">
        <f t="shared" si="12"/>
        <v/>
      </c>
      <c r="K67" s="488" t="str">
        <f t="shared" si="12"/>
        <v/>
      </c>
      <c r="L67" s="488" t="e">
        <f t="shared" si="13"/>
        <v>#N/A</v>
      </c>
    </row>
    <row r="68" spans="1:12" ht="15" customHeight="1" x14ac:dyDescent="0.2">
      <c r="A68" s="490" t="s">
        <v>474</v>
      </c>
      <c r="B68" s="487">
        <v>141792</v>
      </c>
      <c r="C68" s="487">
        <v>22507</v>
      </c>
      <c r="D68" s="487">
        <v>12039</v>
      </c>
      <c r="E68" s="488">
        <f t="shared" si="11"/>
        <v>108.40449850534026</v>
      </c>
      <c r="F68" s="488">
        <f t="shared" si="11"/>
        <v>94.19519544655563</v>
      </c>
      <c r="G68" s="488">
        <f t="shared" si="11"/>
        <v>120.9220570510245</v>
      </c>
      <c r="H68" s="489" t="str">
        <f t="shared" si="14"/>
        <v/>
      </c>
      <c r="I68" s="488" t="str">
        <f t="shared" si="12"/>
        <v/>
      </c>
      <c r="J68" s="488" t="str">
        <f t="shared" si="12"/>
        <v/>
      </c>
      <c r="K68" s="488" t="str">
        <f t="shared" si="12"/>
        <v/>
      </c>
      <c r="L68" s="488" t="e">
        <f t="shared" si="13"/>
        <v>#N/A</v>
      </c>
    </row>
    <row r="69" spans="1:12" ht="15" customHeight="1" x14ac:dyDescent="0.2">
      <c r="A69" s="490">
        <v>43344</v>
      </c>
      <c r="B69" s="487">
        <v>144727</v>
      </c>
      <c r="C69" s="487">
        <v>21893</v>
      </c>
      <c r="D69" s="487">
        <v>12402</v>
      </c>
      <c r="E69" s="488">
        <f t="shared" si="11"/>
        <v>110.64839945259521</v>
      </c>
      <c r="F69" s="488">
        <f t="shared" si="11"/>
        <v>91.625512681007777</v>
      </c>
      <c r="G69" s="488">
        <f t="shared" si="11"/>
        <v>124.568099638409</v>
      </c>
      <c r="H69" s="489">
        <f t="shared" si="14"/>
        <v>43344</v>
      </c>
      <c r="I69" s="488">
        <f t="shared" si="12"/>
        <v>110.64839945259521</v>
      </c>
      <c r="J69" s="488">
        <f t="shared" si="12"/>
        <v>91.625512681007777</v>
      </c>
      <c r="K69" s="488">
        <f t="shared" si="12"/>
        <v>124.568099638409</v>
      </c>
      <c r="L69" s="488" t="e">
        <f t="shared" si="13"/>
        <v>#N/A</v>
      </c>
    </row>
    <row r="70" spans="1:12" ht="15" customHeight="1" x14ac:dyDescent="0.2">
      <c r="A70" s="490" t="s">
        <v>475</v>
      </c>
      <c r="B70" s="487">
        <v>144005</v>
      </c>
      <c r="C70" s="487">
        <v>21919</v>
      </c>
      <c r="D70" s="487">
        <v>12486</v>
      </c>
      <c r="E70" s="488">
        <f t="shared" si="11"/>
        <v>110.09640746488887</v>
      </c>
      <c r="F70" s="488">
        <f t="shared" si="11"/>
        <v>91.734326609190589</v>
      </c>
      <c r="G70" s="488">
        <f t="shared" si="11"/>
        <v>125.41181197267979</v>
      </c>
      <c r="H70" s="489" t="str">
        <f t="shared" si="14"/>
        <v/>
      </c>
      <c r="I70" s="488" t="str">
        <f t="shared" si="12"/>
        <v/>
      </c>
      <c r="J70" s="488" t="str">
        <f t="shared" si="12"/>
        <v/>
      </c>
      <c r="K70" s="488" t="str">
        <f t="shared" si="12"/>
        <v/>
      </c>
      <c r="L70" s="488" t="e">
        <f t="shared" si="13"/>
        <v>#N/A</v>
      </c>
    </row>
    <row r="71" spans="1:12" ht="15" customHeight="1" x14ac:dyDescent="0.2">
      <c r="A71" s="490" t="s">
        <v>476</v>
      </c>
      <c r="B71" s="487">
        <v>143277</v>
      </c>
      <c r="C71" s="487">
        <v>21692</v>
      </c>
      <c r="D71" s="487">
        <v>12408</v>
      </c>
      <c r="E71" s="491">
        <f t="shared" ref="E71:G75" si="15">IF($A$51=37802,IF(COUNTBLANK(B$51:B$70)&gt;0,#N/A,IF(ISBLANK(B71)=FALSE,B71/B$51*100,#N/A)),IF(COUNTBLANK(B$51:B$75)&gt;0,#N/A,B71/B$51*100))</f>
        <v>109.53982828614896</v>
      </c>
      <c r="F71" s="491">
        <f t="shared" si="15"/>
        <v>90.784297313132996</v>
      </c>
      <c r="G71" s="491">
        <f t="shared" si="15"/>
        <v>124.62836480514264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143388</v>
      </c>
      <c r="C72" s="487">
        <v>22094</v>
      </c>
      <c r="D72" s="487">
        <v>12598</v>
      </c>
      <c r="E72" s="491">
        <f t="shared" si="15"/>
        <v>109.62469132027005</v>
      </c>
      <c r="F72" s="491">
        <f t="shared" si="15"/>
        <v>92.466728048882558</v>
      </c>
      <c r="G72" s="491">
        <f t="shared" si="15"/>
        <v>126.53676175170752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146667</v>
      </c>
      <c r="C73" s="487">
        <v>21532</v>
      </c>
      <c r="D73" s="487">
        <v>13007</v>
      </c>
      <c r="E73" s="491">
        <f t="shared" si="15"/>
        <v>112.13159122011635</v>
      </c>
      <c r="F73" s="491">
        <f t="shared" si="15"/>
        <v>90.114673139700344</v>
      </c>
      <c r="G73" s="491">
        <f t="shared" si="15"/>
        <v>130.6448372840498</v>
      </c>
      <c r="H73" s="492">
        <f>IF(A$51=37802,IF(ISERROR(L73)=TRUE,IF(ISBLANK(A73)=FALSE,IF(MONTH(A73)=MONTH(MAX(A$51:A$75)),A73,""),""),""),IF(ISERROR(L73)=TRUE,IF(MONTH(A73)=MONTH(MAX(A$51:A$75)),A73,""),""))</f>
        <v>43709</v>
      </c>
      <c r="I73" s="488">
        <f t="shared" si="12"/>
        <v>112.13159122011635</v>
      </c>
      <c r="J73" s="488">
        <f t="shared" si="12"/>
        <v>90.114673139700344</v>
      </c>
      <c r="K73" s="488">
        <f t="shared" si="12"/>
        <v>130.6448372840498</v>
      </c>
      <c r="L73" s="488" t="e">
        <f t="shared" si="13"/>
        <v>#N/A</v>
      </c>
    </row>
    <row r="74" spans="1:12" ht="15" customHeight="1" x14ac:dyDescent="0.2">
      <c r="A74" s="490" t="s">
        <v>478</v>
      </c>
      <c r="B74" s="487">
        <v>145962</v>
      </c>
      <c r="C74" s="487">
        <v>21815</v>
      </c>
      <c r="D74" s="487">
        <v>13073</v>
      </c>
      <c r="E74" s="491">
        <f t="shared" si="15"/>
        <v>111.59259627367182</v>
      </c>
      <c r="F74" s="491">
        <f t="shared" si="15"/>
        <v>91.299070896459369</v>
      </c>
      <c r="G74" s="491">
        <f t="shared" si="15"/>
        <v>131.30775411811973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144736</v>
      </c>
      <c r="C75" s="493">
        <v>21017</v>
      </c>
      <c r="D75" s="493">
        <v>12581</v>
      </c>
      <c r="E75" s="491">
        <f t="shared" si="15"/>
        <v>110.65528023914555</v>
      </c>
      <c r="F75" s="491">
        <f t="shared" si="15"/>
        <v>87.959320331463971</v>
      </c>
      <c r="G75" s="491">
        <f t="shared" si="15"/>
        <v>126.36601044596223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112.13159122011635</v>
      </c>
      <c r="J77" s="488">
        <f>IF(J75&lt;&gt;"",J75,IF(J74&lt;&gt;"",J74,IF(J73&lt;&gt;"",J73,IF(J72&lt;&gt;"",J72,IF(J71&lt;&gt;"",J71,IF(J70&lt;&gt;"",J70,""))))))</f>
        <v>90.114673139700344</v>
      </c>
      <c r="K77" s="488">
        <f>IF(K75&lt;&gt;"",K75,IF(K74&lt;&gt;"",K74,IF(K73&lt;&gt;"",K73,IF(K72&lt;&gt;"",K72,IF(K71&lt;&gt;"",K71,IF(K70&lt;&gt;"",K70,""))))))</f>
        <v>130.6448372840498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+12,1%</v>
      </c>
      <c r="J79" s="488" t="str">
        <f>"GeB - ausschließlich: "&amp;IF(J77&gt;100,"+","")&amp;TEXT(J77-100,"0,0")&amp;"%"</f>
        <v>GeB - ausschließlich: -9,9%</v>
      </c>
      <c r="K79" s="488" t="str">
        <f>"GeB - im Nebenjob: "&amp;IF(K77&gt;100,"+","")&amp;TEXT(K77-100,"0,0")&amp;"%"</f>
        <v>GeB - im Nebenjob: +30,6%</v>
      </c>
    </row>
    <row r="81" spans="9:9" ht="15" customHeight="1" x14ac:dyDescent="0.2">
      <c r="I81" s="488" t="str">
        <f>IF(ISERROR(HLOOKUP(1,I$78:K$79,2,FALSE)),"",HLOOKUP(1,I$78:K$79,2,FALSE))</f>
        <v>GeB - im Nebenjob: +30,6%</v>
      </c>
    </row>
    <row r="82" spans="9:9" ht="15" customHeight="1" x14ac:dyDescent="0.2">
      <c r="I82" s="488" t="str">
        <f>IF(ISERROR(HLOOKUP(2,I$78:K$79,2,FALSE)),"",HLOOKUP(2,I$78:K$79,2,FALSE))</f>
        <v>SvB: +12,1%</v>
      </c>
    </row>
    <row r="83" spans="9:9" ht="15" customHeight="1" x14ac:dyDescent="0.2">
      <c r="I83" s="488" t="str">
        <f>IF(ISERROR(HLOOKUP(3,I$78:K$79,2,FALSE)),"",HLOOKUP(3,I$78:K$79,2,FALSE))</f>
        <v>GeB - ausschließlich: -9,9%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144736</v>
      </c>
      <c r="E12" s="114">
        <v>145962</v>
      </c>
      <c r="F12" s="114">
        <v>146667</v>
      </c>
      <c r="G12" s="114">
        <v>143388</v>
      </c>
      <c r="H12" s="114">
        <v>143277</v>
      </c>
      <c r="I12" s="115">
        <v>1459</v>
      </c>
      <c r="J12" s="116">
        <v>1.0183071951534439</v>
      </c>
      <c r="N12" s="117"/>
    </row>
    <row r="13" spans="1:15" s="110" customFormat="1" ht="13.5" customHeight="1" x14ac:dyDescent="0.2">
      <c r="A13" s="118" t="s">
        <v>105</v>
      </c>
      <c r="B13" s="119" t="s">
        <v>106</v>
      </c>
      <c r="C13" s="113">
        <v>55.663414768958653</v>
      </c>
      <c r="D13" s="114">
        <v>80565</v>
      </c>
      <c r="E13" s="114">
        <v>81325</v>
      </c>
      <c r="F13" s="114">
        <v>81888</v>
      </c>
      <c r="G13" s="114">
        <v>80122</v>
      </c>
      <c r="H13" s="114">
        <v>79929</v>
      </c>
      <c r="I13" s="115">
        <v>636</v>
      </c>
      <c r="J13" s="116">
        <v>0.79570618924295311</v>
      </c>
    </row>
    <row r="14" spans="1:15" s="110" customFormat="1" ht="13.5" customHeight="1" x14ac:dyDescent="0.2">
      <c r="A14" s="120"/>
      <c r="B14" s="119" t="s">
        <v>107</v>
      </c>
      <c r="C14" s="113">
        <v>44.336585231041347</v>
      </c>
      <c r="D14" s="114">
        <v>64171</v>
      </c>
      <c r="E14" s="114">
        <v>64637</v>
      </c>
      <c r="F14" s="114">
        <v>64779</v>
      </c>
      <c r="G14" s="114">
        <v>63266</v>
      </c>
      <c r="H14" s="114">
        <v>63348</v>
      </c>
      <c r="I14" s="115">
        <v>823</v>
      </c>
      <c r="J14" s="116">
        <v>1.2991728231356949</v>
      </c>
    </row>
    <row r="15" spans="1:15" s="110" customFormat="1" ht="13.5" customHeight="1" x14ac:dyDescent="0.2">
      <c r="A15" s="118" t="s">
        <v>105</v>
      </c>
      <c r="B15" s="121" t="s">
        <v>108</v>
      </c>
      <c r="C15" s="113">
        <v>11.672286093300906</v>
      </c>
      <c r="D15" s="114">
        <v>16894</v>
      </c>
      <c r="E15" s="114">
        <v>17757</v>
      </c>
      <c r="F15" s="114">
        <v>18224</v>
      </c>
      <c r="G15" s="114">
        <v>16222</v>
      </c>
      <c r="H15" s="114">
        <v>16822</v>
      </c>
      <c r="I15" s="115">
        <v>72</v>
      </c>
      <c r="J15" s="116">
        <v>0.42801093805730589</v>
      </c>
    </row>
    <row r="16" spans="1:15" s="110" customFormat="1" ht="13.5" customHeight="1" x14ac:dyDescent="0.2">
      <c r="A16" s="118"/>
      <c r="B16" s="121" t="s">
        <v>109</v>
      </c>
      <c r="C16" s="113">
        <v>66.884534600928589</v>
      </c>
      <c r="D16" s="114">
        <v>96806</v>
      </c>
      <c r="E16" s="114">
        <v>97328</v>
      </c>
      <c r="F16" s="114">
        <v>97795</v>
      </c>
      <c r="G16" s="114">
        <v>97074</v>
      </c>
      <c r="H16" s="114">
        <v>97017</v>
      </c>
      <c r="I16" s="115">
        <v>-211</v>
      </c>
      <c r="J16" s="116">
        <v>-0.21748765680241608</v>
      </c>
    </row>
    <row r="17" spans="1:10" s="110" customFormat="1" ht="13.5" customHeight="1" x14ac:dyDescent="0.2">
      <c r="A17" s="118"/>
      <c r="B17" s="121" t="s">
        <v>110</v>
      </c>
      <c r="C17" s="113">
        <v>20.398518682290515</v>
      </c>
      <c r="D17" s="114">
        <v>29524</v>
      </c>
      <c r="E17" s="114">
        <v>29337</v>
      </c>
      <c r="F17" s="114">
        <v>29137</v>
      </c>
      <c r="G17" s="114">
        <v>28649</v>
      </c>
      <c r="H17" s="114">
        <v>28057</v>
      </c>
      <c r="I17" s="115">
        <v>1467</v>
      </c>
      <c r="J17" s="116">
        <v>5.2286416936949784</v>
      </c>
    </row>
    <row r="18" spans="1:10" s="110" customFormat="1" ht="13.5" customHeight="1" x14ac:dyDescent="0.2">
      <c r="A18" s="120"/>
      <c r="B18" s="121" t="s">
        <v>111</v>
      </c>
      <c r="C18" s="113">
        <v>1.0446606234799911</v>
      </c>
      <c r="D18" s="114">
        <v>1512</v>
      </c>
      <c r="E18" s="114">
        <v>1540</v>
      </c>
      <c r="F18" s="114">
        <v>1511</v>
      </c>
      <c r="G18" s="114">
        <v>1443</v>
      </c>
      <c r="H18" s="114">
        <v>1381</v>
      </c>
      <c r="I18" s="115">
        <v>131</v>
      </c>
      <c r="J18" s="116">
        <v>9.485879797248371</v>
      </c>
    </row>
    <row r="19" spans="1:10" s="110" customFormat="1" ht="13.5" customHeight="1" x14ac:dyDescent="0.2">
      <c r="A19" s="120"/>
      <c r="B19" s="121" t="s">
        <v>112</v>
      </c>
      <c r="C19" s="113">
        <v>0.27843798363917754</v>
      </c>
      <c r="D19" s="114">
        <v>403</v>
      </c>
      <c r="E19" s="114">
        <v>397</v>
      </c>
      <c r="F19" s="114">
        <v>428</v>
      </c>
      <c r="G19" s="114">
        <v>356</v>
      </c>
      <c r="H19" s="114">
        <v>335</v>
      </c>
      <c r="I19" s="115">
        <v>68</v>
      </c>
      <c r="J19" s="116">
        <v>20.298507462686569</v>
      </c>
    </row>
    <row r="20" spans="1:10" s="110" customFormat="1" ht="13.5" customHeight="1" x14ac:dyDescent="0.2">
      <c r="A20" s="118" t="s">
        <v>113</v>
      </c>
      <c r="B20" s="122" t="s">
        <v>114</v>
      </c>
      <c r="C20" s="113">
        <v>71.383069865133763</v>
      </c>
      <c r="D20" s="114">
        <v>103317</v>
      </c>
      <c r="E20" s="114">
        <v>104585</v>
      </c>
      <c r="F20" s="114">
        <v>105457</v>
      </c>
      <c r="G20" s="114">
        <v>102974</v>
      </c>
      <c r="H20" s="114">
        <v>103193</v>
      </c>
      <c r="I20" s="115">
        <v>124</v>
      </c>
      <c r="J20" s="116">
        <v>0.12016318936361962</v>
      </c>
    </row>
    <row r="21" spans="1:10" s="110" customFormat="1" ht="13.5" customHeight="1" x14ac:dyDescent="0.2">
      <c r="A21" s="120"/>
      <c r="B21" s="122" t="s">
        <v>115</v>
      </c>
      <c r="C21" s="113">
        <v>28.616930134866241</v>
      </c>
      <c r="D21" s="114">
        <v>41419</v>
      </c>
      <c r="E21" s="114">
        <v>41377</v>
      </c>
      <c r="F21" s="114">
        <v>41210</v>
      </c>
      <c r="G21" s="114">
        <v>40414</v>
      </c>
      <c r="H21" s="114">
        <v>40084</v>
      </c>
      <c r="I21" s="115">
        <v>1335</v>
      </c>
      <c r="J21" s="116">
        <v>3.3305059375311843</v>
      </c>
    </row>
    <row r="22" spans="1:10" s="110" customFormat="1" ht="13.5" customHeight="1" x14ac:dyDescent="0.2">
      <c r="A22" s="118" t="s">
        <v>113</v>
      </c>
      <c r="B22" s="122" t="s">
        <v>116</v>
      </c>
      <c r="C22" s="113">
        <v>90.04325116073403</v>
      </c>
      <c r="D22" s="114">
        <v>130325</v>
      </c>
      <c r="E22" s="114">
        <v>131349</v>
      </c>
      <c r="F22" s="114">
        <v>132434</v>
      </c>
      <c r="G22" s="114">
        <v>130073</v>
      </c>
      <c r="H22" s="114">
        <v>130394</v>
      </c>
      <c r="I22" s="115">
        <v>-69</v>
      </c>
      <c r="J22" s="116">
        <v>-5.2916545239811645E-2</v>
      </c>
    </row>
    <row r="23" spans="1:10" s="110" customFormat="1" ht="13.5" customHeight="1" x14ac:dyDescent="0.2">
      <c r="A23" s="123"/>
      <c r="B23" s="124" t="s">
        <v>117</v>
      </c>
      <c r="C23" s="125">
        <v>9.9256577492814504</v>
      </c>
      <c r="D23" s="114">
        <v>14366</v>
      </c>
      <c r="E23" s="114">
        <v>14563</v>
      </c>
      <c r="F23" s="114">
        <v>14190</v>
      </c>
      <c r="G23" s="114">
        <v>13283</v>
      </c>
      <c r="H23" s="114">
        <v>12851</v>
      </c>
      <c r="I23" s="115">
        <v>1515</v>
      </c>
      <c r="J23" s="116">
        <v>11.788965839234301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33598</v>
      </c>
      <c r="E26" s="114">
        <v>34888</v>
      </c>
      <c r="F26" s="114">
        <v>34539</v>
      </c>
      <c r="G26" s="114">
        <v>34692</v>
      </c>
      <c r="H26" s="140">
        <v>34100</v>
      </c>
      <c r="I26" s="115">
        <v>-502</v>
      </c>
      <c r="J26" s="116">
        <v>-1.4721407624633431</v>
      </c>
    </row>
    <row r="27" spans="1:10" s="110" customFormat="1" ht="13.5" customHeight="1" x14ac:dyDescent="0.2">
      <c r="A27" s="118" t="s">
        <v>105</v>
      </c>
      <c r="B27" s="119" t="s">
        <v>106</v>
      </c>
      <c r="C27" s="113">
        <v>39.555925947973094</v>
      </c>
      <c r="D27" s="115">
        <v>13290</v>
      </c>
      <c r="E27" s="114">
        <v>13663</v>
      </c>
      <c r="F27" s="114">
        <v>13533</v>
      </c>
      <c r="G27" s="114">
        <v>13529</v>
      </c>
      <c r="H27" s="140">
        <v>13272</v>
      </c>
      <c r="I27" s="115">
        <v>18</v>
      </c>
      <c r="J27" s="116">
        <v>0.13562386980108498</v>
      </c>
    </row>
    <row r="28" spans="1:10" s="110" customFormat="1" ht="13.5" customHeight="1" x14ac:dyDescent="0.2">
      <c r="A28" s="120"/>
      <c r="B28" s="119" t="s">
        <v>107</v>
      </c>
      <c r="C28" s="113">
        <v>60.444074052026906</v>
      </c>
      <c r="D28" s="115">
        <v>20308</v>
      </c>
      <c r="E28" s="114">
        <v>21225</v>
      </c>
      <c r="F28" s="114">
        <v>21006</v>
      </c>
      <c r="G28" s="114">
        <v>21163</v>
      </c>
      <c r="H28" s="140">
        <v>20828</v>
      </c>
      <c r="I28" s="115">
        <v>-520</v>
      </c>
      <c r="J28" s="116">
        <v>-2.4966391396197425</v>
      </c>
    </row>
    <row r="29" spans="1:10" s="110" customFormat="1" ht="13.5" customHeight="1" x14ac:dyDescent="0.2">
      <c r="A29" s="118" t="s">
        <v>105</v>
      </c>
      <c r="B29" s="121" t="s">
        <v>108</v>
      </c>
      <c r="C29" s="113">
        <v>16.411691172093576</v>
      </c>
      <c r="D29" s="115">
        <v>5514</v>
      </c>
      <c r="E29" s="114">
        <v>5917</v>
      </c>
      <c r="F29" s="114">
        <v>5783</v>
      </c>
      <c r="G29" s="114">
        <v>5956</v>
      </c>
      <c r="H29" s="140">
        <v>5515</v>
      </c>
      <c r="I29" s="115">
        <v>-1</v>
      </c>
      <c r="J29" s="116">
        <v>-1.8132366273798731E-2</v>
      </c>
    </row>
    <row r="30" spans="1:10" s="110" customFormat="1" ht="13.5" customHeight="1" x14ac:dyDescent="0.2">
      <c r="A30" s="118"/>
      <c r="B30" s="121" t="s">
        <v>109</v>
      </c>
      <c r="C30" s="113">
        <v>46.749806536103343</v>
      </c>
      <c r="D30" s="115">
        <v>15707</v>
      </c>
      <c r="E30" s="114">
        <v>16387</v>
      </c>
      <c r="F30" s="114">
        <v>16251</v>
      </c>
      <c r="G30" s="114">
        <v>16311</v>
      </c>
      <c r="H30" s="140">
        <v>16274</v>
      </c>
      <c r="I30" s="115">
        <v>-567</v>
      </c>
      <c r="J30" s="116">
        <v>-3.4840850436278727</v>
      </c>
    </row>
    <row r="31" spans="1:10" s="110" customFormat="1" ht="13.5" customHeight="1" x14ac:dyDescent="0.2">
      <c r="A31" s="118"/>
      <c r="B31" s="121" t="s">
        <v>110</v>
      </c>
      <c r="C31" s="113">
        <v>20.55777129591047</v>
      </c>
      <c r="D31" s="115">
        <v>6907</v>
      </c>
      <c r="E31" s="114">
        <v>6968</v>
      </c>
      <c r="F31" s="114">
        <v>6986</v>
      </c>
      <c r="G31" s="114">
        <v>6943</v>
      </c>
      <c r="H31" s="140">
        <v>6952</v>
      </c>
      <c r="I31" s="115">
        <v>-45</v>
      </c>
      <c r="J31" s="116">
        <v>-0.64729574223245112</v>
      </c>
    </row>
    <row r="32" spans="1:10" s="110" customFormat="1" ht="13.5" customHeight="1" x14ac:dyDescent="0.2">
      <c r="A32" s="120"/>
      <c r="B32" s="121" t="s">
        <v>111</v>
      </c>
      <c r="C32" s="113">
        <v>16.280730995892611</v>
      </c>
      <c r="D32" s="115">
        <v>5470</v>
      </c>
      <c r="E32" s="114">
        <v>5616</v>
      </c>
      <c r="F32" s="114">
        <v>5519</v>
      </c>
      <c r="G32" s="114">
        <v>5482</v>
      </c>
      <c r="H32" s="140">
        <v>5359</v>
      </c>
      <c r="I32" s="115">
        <v>111</v>
      </c>
      <c r="J32" s="116">
        <v>2.0712819555887294</v>
      </c>
    </row>
    <row r="33" spans="1:10" s="110" customFormat="1" ht="13.5" customHeight="1" x14ac:dyDescent="0.2">
      <c r="A33" s="120"/>
      <c r="B33" s="121" t="s">
        <v>112</v>
      </c>
      <c r="C33" s="113">
        <v>1.6608131436395024</v>
      </c>
      <c r="D33" s="115">
        <v>558</v>
      </c>
      <c r="E33" s="114">
        <v>569</v>
      </c>
      <c r="F33" s="114">
        <v>605</v>
      </c>
      <c r="G33" s="114">
        <v>571</v>
      </c>
      <c r="H33" s="140">
        <v>536</v>
      </c>
      <c r="I33" s="115">
        <v>22</v>
      </c>
      <c r="J33" s="116">
        <v>4.1044776119402986</v>
      </c>
    </row>
    <row r="34" spans="1:10" s="110" customFormat="1" ht="13.5" customHeight="1" x14ac:dyDescent="0.2">
      <c r="A34" s="118" t="s">
        <v>113</v>
      </c>
      <c r="B34" s="122" t="s">
        <v>116</v>
      </c>
      <c r="C34" s="113">
        <v>91.942972795999765</v>
      </c>
      <c r="D34" s="115">
        <v>30891</v>
      </c>
      <c r="E34" s="114">
        <v>32155</v>
      </c>
      <c r="F34" s="114">
        <v>31882</v>
      </c>
      <c r="G34" s="114">
        <v>32033</v>
      </c>
      <c r="H34" s="140">
        <v>31597</v>
      </c>
      <c r="I34" s="115">
        <v>-706</v>
      </c>
      <c r="J34" s="116">
        <v>-2.2343893407601989</v>
      </c>
    </row>
    <row r="35" spans="1:10" s="110" customFormat="1" ht="13.5" customHeight="1" x14ac:dyDescent="0.2">
      <c r="A35" s="118"/>
      <c r="B35" s="119" t="s">
        <v>117</v>
      </c>
      <c r="C35" s="113">
        <v>7.958807071849515</v>
      </c>
      <c r="D35" s="115">
        <v>2674</v>
      </c>
      <c r="E35" s="114">
        <v>2699</v>
      </c>
      <c r="F35" s="114">
        <v>2625</v>
      </c>
      <c r="G35" s="114">
        <v>2626</v>
      </c>
      <c r="H35" s="140">
        <v>2466</v>
      </c>
      <c r="I35" s="115">
        <v>208</v>
      </c>
      <c r="J35" s="116">
        <v>8.4347120843471206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21017</v>
      </c>
      <c r="E37" s="114">
        <v>21815</v>
      </c>
      <c r="F37" s="114">
        <v>21532</v>
      </c>
      <c r="G37" s="114">
        <v>22094</v>
      </c>
      <c r="H37" s="140">
        <v>21692</v>
      </c>
      <c r="I37" s="115">
        <v>-675</v>
      </c>
      <c r="J37" s="116">
        <v>-3.1117462659044808</v>
      </c>
    </row>
    <row r="38" spans="1:10" s="110" customFormat="1" ht="13.5" customHeight="1" x14ac:dyDescent="0.2">
      <c r="A38" s="118" t="s">
        <v>105</v>
      </c>
      <c r="B38" s="119" t="s">
        <v>106</v>
      </c>
      <c r="C38" s="113">
        <v>36.284912213922063</v>
      </c>
      <c r="D38" s="115">
        <v>7626</v>
      </c>
      <c r="E38" s="114">
        <v>7806</v>
      </c>
      <c r="F38" s="114">
        <v>7637</v>
      </c>
      <c r="G38" s="114">
        <v>7872</v>
      </c>
      <c r="H38" s="140">
        <v>7698</v>
      </c>
      <c r="I38" s="115">
        <v>-72</v>
      </c>
      <c r="J38" s="116">
        <v>-0.93530787217459077</v>
      </c>
    </row>
    <row r="39" spans="1:10" s="110" customFormat="1" ht="13.5" customHeight="1" x14ac:dyDescent="0.2">
      <c r="A39" s="120"/>
      <c r="B39" s="119" t="s">
        <v>107</v>
      </c>
      <c r="C39" s="113">
        <v>63.715087786077937</v>
      </c>
      <c r="D39" s="115">
        <v>13391</v>
      </c>
      <c r="E39" s="114">
        <v>14009</v>
      </c>
      <c r="F39" s="114">
        <v>13895</v>
      </c>
      <c r="G39" s="114">
        <v>14222</v>
      </c>
      <c r="H39" s="140">
        <v>13994</v>
      </c>
      <c r="I39" s="115">
        <v>-603</v>
      </c>
      <c r="J39" s="116">
        <v>-4.3089895669572673</v>
      </c>
    </row>
    <row r="40" spans="1:10" s="110" customFormat="1" ht="13.5" customHeight="1" x14ac:dyDescent="0.2">
      <c r="A40" s="118" t="s">
        <v>105</v>
      </c>
      <c r="B40" s="121" t="s">
        <v>108</v>
      </c>
      <c r="C40" s="113">
        <v>19.389065994195175</v>
      </c>
      <c r="D40" s="115">
        <v>4075</v>
      </c>
      <c r="E40" s="114">
        <v>4274</v>
      </c>
      <c r="F40" s="114">
        <v>4089</v>
      </c>
      <c r="G40" s="114">
        <v>4491</v>
      </c>
      <c r="H40" s="140">
        <v>4027</v>
      </c>
      <c r="I40" s="115">
        <v>48</v>
      </c>
      <c r="J40" s="116">
        <v>1.1919543084181774</v>
      </c>
    </row>
    <row r="41" spans="1:10" s="110" customFormat="1" ht="13.5" customHeight="1" x14ac:dyDescent="0.2">
      <c r="A41" s="118"/>
      <c r="B41" s="121" t="s">
        <v>109</v>
      </c>
      <c r="C41" s="113">
        <v>32.345244326021792</v>
      </c>
      <c r="D41" s="115">
        <v>6798</v>
      </c>
      <c r="E41" s="114">
        <v>7221</v>
      </c>
      <c r="F41" s="114">
        <v>7176</v>
      </c>
      <c r="G41" s="114">
        <v>7348</v>
      </c>
      <c r="H41" s="140">
        <v>7453</v>
      </c>
      <c r="I41" s="115">
        <v>-655</v>
      </c>
      <c r="J41" s="116">
        <v>-8.788407352743862</v>
      </c>
    </row>
    <row r="42" spans="1:10" s="110" customFormat="1" ht="13.5" customHeight="1" x14ac:dyDescent="0.2">
      <c r="A42" s="118"/>
      <c r="B42" s="121" t="s">
        <v>110</v>
      </c>
      <c r="C42" s="113">
        <v>22.87671884664795</v>
      </c>
      <c r="D42" s="115">
        <v>4808</v>
      </c>
      <c r="E42" s="114">
        <v>4836</v>
      </c>
      <c r="F42" s="114">
        <v>4871</v>
      </c>
      <c r="G42" s="114">
        <v>4908</v>
      </c>
      <c r="H42" s="140">
        <v>4989</v>
      </c>
      <c r="I42" s="115">
        <v>-181</v>
      </c>
      <c r="J42" s="116">
        <v>-3.6279815594307476</v>
      </c>
    </row>
    <row r="43" spans="1:10" s="110" customFormat="1" ht="13.5" customHeight="1" x14ac:dyDescent="0.2">
      <c r="A43" s="120"/>
      <c r="B43" s="121" t="s">
        <v>111</v>
      </c>
      <c r="C43" s="113">
        <v>25.38897083313508</v>
      </c>
      <c r="D43" s="115">
        <v>5336</v>
      </c>
      <c r="E43" s="114">
        <v>5484</v>
      </c>
      <c r="F43" s="114">
        <v>5396</v>
      </c>
      <c r="G43" s="114">
        <v>5347</v>
      </c>
      <c r="H43" s="140">
        <v>5223</v>
      </c>
      <c r="I43" s="115">
        <v>113</v>
      </c>
      <c r="J43" s="116">
        <v>2.163507562703427</v>
      </c>
    </row>
    <row r="44" spans="1:10" s="110" customFormat="1" ht="13.5" customHeight="1" x14ac:dyDescent="0.2">
      <c r="A44" s="120"/>
      <c r="B44" s="121" t="s">
        <v>112</v>
      </c>
      <c r="C44" s="113">
        <v>2.5265261455012609</v>
      </c>
      <c r="D44" s="115">
        <v>531</v>
      </c>
      <c r="E44" s="114">
        <v>548</v>
      </c>
      <c r="F44" s="114">
        <v>578</v>
      </c>
      <c r="G44" s="114">
        <v>538</v>
      </c>
      <c r="H44" s="140">
        <v>502</v>
      </c>
      <c r="I44" s="115">
        <v>29</v>
      </c>
      <c r="J44" s="116">
        <v>5.7768924302788847</v>
      </c>
    </row>
    <row r="45" spans="1:10" s="110" customFormat="1" ht="13.5" customHeight="1" x14ac:dyDescent="0.2">
      <c r="A45" s="118" t="s">
        <v>113</v>
      </c>
      <c r="B45" s="122" t="s">
        <v>116</v>
      </c>
      <c r="C45" s="113">
        <v>92.387115192463241</v>
      </c>
      <c r="D45" s="115">
        <v>19417</v>
      </c>
      <c r="E45" s="114">
        <v>20177</v>
      </c>
      <c r="F45" s="114">
        <v>19956</v>
      </c>
      <c r="G45" s="114">
        <v>20458</v>
      </c>
      <c r="H45" s="140">
        <v>20108</v>
      </c>
      <c r="I45" s="115">
        <v>-691</v>
      </c>
      <c r="J45" s="116">
        <v>-3.436443206683907</v>
      </c>
    </row>
    <row r="46" spans="1:10" s="110" customFormat="1" ht="13.5" customHeight="1" x14ac:dyDescent="0.2">
      <c r="A46" s="118"/>
      <c r="B46" s="119" t="s">
        <v>117</v>
      </c>
      <c r="C46" s="113">
        <v>7.4558690583813103</v>
      </c>
      <c r="D46" s="115">
        <v>1567</v>
      </c>
      <c r="E46" s="114">
        <v>1604</v>
      </c>
      <c r="F46" s="114">
        <v>1544</v>
      </c>
      <c r="G46" s="114">
        <v>1603</v>
      </c>
      <c r="H46" s="140">
        <v>1547</v>
      </c>
      <c r="I46" s="115">
        <v>20</v>
      </c>
      <c r="J46" s="116">
        <v>1.292824822236587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12581</v>
      </c>
      <c r="E48" s="114">
        <v>13073</v>
      </c>
      <c r="F48" s="114">
        <v>13007</v>
      </c>
      <c r="G48" s="114">
        <v>12598</v>
      </c>
      <c r="H48" s="140">
        <v>12408</v>
      </c>
      <c r="I48" s="115">
        <v>173</v>
      </c>
      <c r="J48" s="116">
        <v>1.3942617666021921</v>
      </c>
    </row>
    <row r="49" spans="1:12" s="110" customFormat="1" ht="13.5" customHeight="1" x14ac:dyDescent="0.2">
      <c r="A49" s="118" t="s">
        <v>105</v>
      </c>
      <c r="B49" s="119" t="s">
        <v>106</v>
      </c>
      <c r="C49" s="113">
        <v>45.020268659089105</v>
      </c>
      <c r="D49" s="115">
        <v>5664</v>
      </c>
      <c r="E49" s="114">
        <v>5857</v>
      </c>
      <c r="F49" s="114">
        <v>5896</v>
      </c>
      <c r="G49" s="114">
        <v>5657</v>
      </c>
      <c r="H49" s="140">
        <v>5574</v>
      </c>
      <c r="I49" s="115">
        <v>90</v>
      </c>
      <c r="J49" s="116">
        <v>1.6146393972012918</v>
      </c>
    </row>
    <row r="50" spans="1:12" s="110" customFormat="1" ht="13.5" customHeight="1" x14ac:dyDescent="0.2">
      <c r="A50" s="120"/>
      <c r="B50" s="119" t="s">
        <v>107</v>
      </c>
      <c r="C50" s="113">
        <v>54.979731340910895</v>
      </c>
      <c r="D50" s="115">
        <v>6917</v>
      </c>
      <c r="E50" s="114">
        <v>7216</v>
      </c>
      <c r="F50" s="114">
        <v>7111</v>
      </c>
      <c r="G50" s="114">
        <v>6941</v>
      </c>
      <c r="H50" s="140">
        <v>6834</v>
      </c>
      <c r="I50" s="115">
        <v>83</v>
      </c>
      <c r="J50" s="116">
        <v>1.2145156570090723</v>
      </c>
    </row>
    <row r="51" spans="1:12" s="110" customFormat="1" ht="13.5" customHeight="1" x14ac:dyDescent="0.2">
      <c r="A51" s="118" t="s">
        <v>105</v>
      </c>
      <c r="B51" s="121" t="s">
        <v>108</v>
      </c>
      <c r="C51" s="113">
        <v>11.437882521262221</v>
      </c>
      <c r="D51" s="115">
        <v>1439</v>
      </c>
      <c r="E51" s="114">
        <v>1643</v>
      </c>
      <c r="F51" s="114">
        <v>1694</v>
      </c>
      <c r="G51" s="114">
        <v>1465</v>
      </c>
      <c r="H51" s="140">
        <v>1488</v>
      </c>
      <c r="I51" s="115">
        <v>-49</v>
      </c>
      <c r="J51" s="116">
        <v>-3.293010752688172</v>
      </c>
    </row>
    <row r="52" spans="1:12" s="110" customFormat="1" ht="13.5" customHeight="1" x14ac:dyDescent="0.2">
      <c r="A52" s="118"/>
      <c r="B52" s="121" t="s">
        <v>109</v>
      </c>
      <c r="C52" s="113">
        <v>70.813130911692241</v>
      </c>
      <c r="D52" s="115">
        <v>8909</v>
      </c>
      <c r="E52" s="114">
        <v>9166</v>
      </c>
      <c r="F52" s="114">
        <v>9075</v>
      </c>
      <c r="G52" s="114">
        <v>8963</v>
      </c>
      <c r="H52" s="140">
        <v>8821</v>
      </c>
      <c r="I52" s="115">
        <v>88</v>
      </c>
      <c r="J52" s="116">
        <v>0.99761931753769417</v>
      </c>
    </row>
    <row r="53" spans="1:12" s="110" customFormat="1" ht="13.5" customHeight="1" x14ac:dyDescent="0.2">
      <c r="A53" s="118"/>
      <c r="B53" s="121" t="s">
        <v>110</v>
      </c>
      <c r="C53" s="113">
        <v>16.683888403147602</v>
      </c>
      <c r="D53" s="115">
        <v>2099</v>
      </c>
      <c r="E53" s="114">
        <v>2132</v>
      </c>
      <c r="F53" s="114">
        <v>2115</v>
      </c>
      <c r="G53" s="114">
        <v>2035</v>
      </c>
      <c r="H53" s="140">
        <v>1963</v>
      </c>
      <c r="I53" s="115">
        <v>136</v>
      </c>
      <c r="J53" s="116">
        <v>6.9281711665817625</v>
      </c>
    </row>
    <row r="54" spans="1:12" s="110" customFormat="1" ht="13.5" customHeight="1" x14ac:dyDescent="0.2">
      <c r="A54" s="120"/>
      <c r="B54" s="121" t="s">
        <v>111</v>
      </c>
      <c r="C54" s="113">
        <v>1.0650981638979413</v>
      </c>
      <c r="D54" s="115">
        <v>134</v>
      </c>
      <c r="E54" s="114">
        <v>132</v>
      </c>
      <c r="F54" s="114">
        <v>123</v>
      </c>
      <c r="G54" s="114">
        <v>135</v>
      </c>
      <c r="H54" s="140">
        <v>136</v>
      </c>
      <c r="I54" s="115">
        <v>-2</v>
      </c>
      <c r="J54" s="116">
        <v>-1.4705882352941178</v>
      </c>
    </row>
    <row r="55" spans="1:12" s="110" customFormat="1" ht="13.5" customHeight="1" x14ac:dyDescent="0.2">
      <c r="A55" s="120"/>
      <c r="B55" s="121" t="s">
        <v>112</v>
      </c>
      <c r="C55" s="113">
        <v>0.21460933153167475</v>
      </c>
      <c r="D55" s="115">
        <v>27</v>
      </c>
      <c r="E55" s="114">
        <v>21</v>
      </c>
      <c r="F55" s="114">
        <v>27</v>
      </c>
      <c r="G55" s="114">
        <v>33</v>
      </c>
      <c r="H55" s="140">
        <v>34</v>
      </c>
      <c r="I55" s="115">
        <v>-7</v>
      </c>
      <c r="J55" s="116">
        <v>-20.588235294117649</v>
      </c>
    </row>
    <row r="56" spans="1:12" s="110" customFormat="1" ht="13.5" customHeight="1" x14ac:dyDescent="0.2">
      <c r="A56" s="118" t="s">
        <v>113</v>
      </c>
      <c r="B56" s="122" t="s">
        <v>116</v>
      </c>
      <c r="C56" s="113">
        <v>91.201017407201334</v>
      </c>
      <c r="D56" s="115">
        <v>11474</v>
      </c>
      <c r="E56" s="114">
        <v>11978</v>
      </c>
      <c r="F56" s="114">
        <v>11926</v>
      </c>
      <c r="G56" s="114">
        <v>11575</v>
      </c>
      <c r="H56" s="140">
        <v>11489</v>
      </c>
      <c r="I56" s="115">
        <v>-15</v>
      </c>
      <c r="J56" s="116">
        <v>-0.13055966576725564</v>
      </c>
    </row>
    <row r="57" spans="1:12" s="110" customFormat="1" ht="13.5" customHeight="1" x14ac:dyDescent="0.2">
      <c r="A57" s="142"/>
      <c r="B57" s="124" t="s">
        <v>117</v>
      </c>
      <c r="C57" s="125">
        <v>8.798982592798664</v>
      </c>
      <c r="D57" s="143">
        <v>1107</v>
      </c>
      <c r="E57" s="144">
        <v>1095</v>
      </c>
      <c r="F57" s="144">
        <v>1081</v>
      </c>
      <c r="G57" s="144">
        <v>1023</v>
      </c>
      <c r="H57" s="145">
        <v>919</v>
      </c>
      <c r="I57" s="143">
        <v>188</v>
      </c>
      <c r="J57" s="146">
        <v>20.457018498367791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144736</v>
      </c>
      <c r="E12" s="236">
        <v>145962</v>
      </c>
      <c r="F12" s="114">
        <v>146667</v>
      </c>
      <c r="G12" s="114">
        <v>143388</v>
      </c>
      <c r="H12" s="140">
        <v>143277</v>
      </c>
      <c r="I12" s="115">
        <v>1459</v>
      </c>
      <c r="J12" s="116">
        <v>1.0183071951534439</v>
      </c>
    </row>
    <row r="13" spans="1:15" s="110" customFormat="1" ht="12" customHeight="1" x14ac:dyDescent="0.2">
      <c r="A13" s="118" t="s">
        <v>105</v>
      </c>
      <c r="B13" s="119" t="s">
        <v>106</v>
      </c>
      <c r="C13" s="113">
        <v>55.663414768958653</v>
      </c>
      <c r="D13" s="115">
        <v>80565</v>
      </c>
      <c r="E13" s="114">
        <v>81325</v>
      </c>
      <c r="F13" s="114">
        <v>81888</v>
      </c>
      <c r="G13" s="114">
        <v>80122</v>
      </c>
      <c r="H13" s="140">
        <v>79929</v>
      </c>
      <c r="I13" s="115">
        <v>636</v>
      </c>
      <c r="J13" s="116">
        <v>0.79570618924295311</v>
      </c>
    </row>
    <row r="14" spans="1:15" s="110" customFormat="1" ht="12" customHeight="1" x14ac:dyDescent="0.2">
      <c r="A14" s="118"/>
      <c r="B14" s="119" t="s">
        <v>107</v>
      </c>
      <c r="C14" s="113">
        <v>44.336585231041347</v>
      </c>
      <c r="D14" s="115">
        <v>64171</v>
      </c>
      <c r="E14" s="114">
        <v>64637</v>
      </c>
      <c r="F14" s="114">
        <v>64779</v>
      </c>
      <c r="G14" s="114">
        <v>63266</v>
      </c>
      <c r="H14" s="140">
        <v>63348</v>
      </c>
      <c r="I14" s="115">
        <v>823</v>
      </c>
      <c r="J14" s="116">
        <v>1.2991728231356949</v>
      </c>
    </row>
    <row r="15" spans="1:15" s="110" customFormat="1" ht="12" customHeight="1" x14ac:dyDescent="0.2">
      <c r="A15" s="118" t="s">
        <v>105</v>
      </c>
      <c r="B15" s="121" t="s">
        <v>108</v>
      </c>
      <c r="C15" s="113">
        <v>11.672286093300906</v>
      </c>
      <c r="D15" s="115">
        <v>16894</v>
      </c>
      <c r="E15" s="114">
        <v>17757</v>
      </c>
      <c r="F15" s="114">
        <v>18224</v>
      </c>
      <c r="G15" s="114">
        <v>16222</v>
      </c>
      <c r="H15" s="140">
        <v>16822</v>
      </c>
      <c r="I15" s="115">
        <v>72</v>
      </c>
      <c r="J15" s="116">
        <v>0.42801093805730589</v>
      </c>
    </row>
    <row r="16" spans="1:15" s="110" customFormat="1" ht="12" customHeight="1" x14ac:dyDescent="0.2">
      <c r="A16" s="118"/>
      <c r="B16" s="121" t="s">
        <v>109</v>
      </c>
      <c r="C16" s="113">
        <v>66.884534600928589</v>
      </c>
      <c r="D16" s="115">
        <v>96806</v>
      </c>
      <c r="E16" s="114">
        <v>97328</v>
      </c>
      <c r="F16" s="114">
        <v>97795</v>
      </c>
      <c r="G16" s="114">
        <v>97074</v>
      </c>
      <c r="H16" s="140">
        <v>97017</v>
      </c>
      <c r="I16" s="115">
        <v>-211</v>
      </c>
      <c r="J16" s="116">
        <v>-0.21748765680241608</v>
      </c>
    </row>
    <row r="17" spans="1:10" s="110" customFormat="1" ht="12" customHeight="1" x14ac:dyDescent="0.2">
      <c r="A17" s="118"/>
      <c r="B17" s="121" t="s">
        <v>110</v>
      </c>
      <c r="C17" s="113">
        <v>20.398518682290515</v>
      </c>
      <c r="D17" s="115">
        <v>29524</v>
      </c>
      <c r="E17" s="114">
        <v>29337</v>
      </c>
      <c r="F17" s="114">
        <v>29137</v>
      </c>
      <c r="G17" s="114">
        <v>28649</v>
      </c>
      <c r="H17" s="140">
        <v>28057</v>
      </c>
      <c r="I17" s="115">
        <v>1467</v>
      </c>
      <c r="J17" s="116">
        <v>5.2286416936949784</v>
      </c>
    </row>
    <row r="18" spans="1:10" s="110" customFormat="1" ht="12" customHeight="1" x14ac:dyDescent="0.2">
      <c r="A18" s="120"/>
      <c r="B18" s="121" t="s">
        <v>111</v>
      </c>
      <c r="C18" s="113">
        <v>1.0446606234799911</v>
      </c>
      <c r="D18" s="115">
        <v>1512</v>
      </c>
      <c r="E18" s="114">
        <v>1540</v>
      </c>
      <c r="F18" s="114">
        <v>1511</v>
      </c>
      <c r="G18" s="114">
        <v>1443</v>
      </c>
      <c r="H18" s="140">
        <v>1381</v>
      </c>
      <c r="I18" s="115">
        <v>131</v>
      </c>
      <c r="J18" s="116">
        <v>9.485879797248371</v>
      </c>
    </row>
    <row r="19" spans="1:10" s="110" customFormat="1" ht="12" customHeight="1" x14ac:dyDescent="0.2">
      <c r="A19" s="120"/>
      <c r="B19" s="121" t="s">
        <v>112</v>
      </c>
      <c r="C19" s="113">
        <v>0.27843798363917754</v>
      </c>
      <c r="D19" s="115">
        <v>403</v>
      </c>
      <c r="E19" s="114">
        <v>397</v>
      </c>
      <c r="F19" s="114">
        <v>428</v>
      </c>
      <c r="G19" s="114">
        <v>356</v>
      </c>
      <c r="H19" s="140">
        <v>335</v>
      </c>
      <c r="I19" s="115">
        <v>68</v>
      </c>
      <c r="J19" s="116">
        <v>20.298507462686569</v>
      </c>
    </row>
    <row r="20" spans="1:10" s="110" customFormat="1" ht="12" customHeight="1" x14ac:dyDescent="0.2">
      <c r="A20" s="118" t="s">
        <v>113</v>
      </c>
      <c r="B20" s="119" t="s">
        <v>181</v>
      </c>
      <c r="C20" s="113">
        <v>71.383069865133763</v>
      </c>
      <c r="D20" s="115">
        <v>103317</v>
      </c>
      <c r="E20" s="114">
        <v>104585</v>
      </c>
      <c r="F20" s="114">
        <v>105457</v>
      </c>
      <c r="G20" s="114">
        <v>102974</v>
      </c>
      <c r="H20" s="140">
        <v>103193</v>
      </c>
      <c r="I20" s="115">
        <v>124</v>
      </c>
      <c r="J20" s="116">
        <v>0.12016318936361962</v>
      </c>
    </row>
    <row r="21" spans="1:10" s="110" customFormat="1" ht="12" customHeight="1" x14ac:dyDescent="0.2">
      <c r="A21" s="118"/>
      <c r="B21" s="119" t="s">
        <v>182</v>
      </c>
      <c r="C21" s="113">
        <v>28.616930134866241</v>
      </c>
      <c r="D21" s="115">
        <v>41419</v>
      </c>
      <c r="E21" s="114">
        <v>41377</v>
      </c>
      <c r="F21" s="114">
        <v>41210</v>
      </c>
      <c r="G21" s="114">
        <v>40414</v>
      </c>
      <c r="H21" s="140">
        <v>40084</v>
      </c>
      <c r="I21" s="115">
        <v>1335</v>
      </c>
      <c r="J21" s="116">
        <v>3.3305059375311843</v>
      </c>
    </row>
    <row r="22" spans="1:10" s="110" customFormat="1" ht="12" customHeight="1" x14ac:dyDescent="0.2">
      <c r="A22" s="118" t="s">
        <v>113</v>
      </c>
      <c r="B22" s="119" t="s">
        <v>116</v>
      </c>
      <c r="C22" s="113">
        <v>90.04325116073403</v>
      </c>
      <c r="D22" s="115">
        <v>130325</v>
      </c>
      <c r="E22" s="114">
        <v>131349</v>
      </c>
      <c r="F22" s="114">
        <v>132434</v>
      </c>
      <c r="G22" s="114">
        <v>130073</v>
      </c>
      <c r="H22" s="140">
        <v>130394</v>
      </c>
      <c r="I22" s="115">
        <v>-69</v>
      </c>
      <c r="J22" s="116">
        <v>-5.2916545239811645E-2</v>
      </c>
    </row>
    <row r="23" spans="1:10" s="110" customFormat="1" ht="12" customHeight="1" x14ac:dyDescent="0.2">
      <c r="A23" s="118"/>
      <c r="B23" s="119" t="s">
        <v>117</v>
      </c>
      <c r="C23" s="113">
        <v>9.9256577492814504</v>
      </c>
      <c r="D23" s="115">
        <v>14366</v>
      </c>
      <c r="E23" s="114">
        <v>14563</v>
      </c>
      <c r="F23" s="114">
        <v>14190</v>
      </c>
      <c r="G23" s="114">
        <v>13283</v>
      </c>
      <c r="H23" s="140">
        <v>12851</v>
      </c>
      <c r="I23" s="115">
        <v>1515</v>
      </c>
      <c r="J23" s="116">
        <v>11.788965839234301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137880</v>
      </c>
      <c r="E64" s="236">
        <v>138731</v>
      </c>
      <c r="F64" s="236">
        <v>139438</v>
      </c>
      <c r="G64" s="236">
        <v>136579</v>
      </c>
      <c r="H64" s="140">
        <v>136473</v>
      </c>
      <c r="I64" s="115">
        <v>1407</v>
      </c>
      <c r="J64" s="116">
        <v>1.0309731595260601</v>
      </c>
    </row>
    <row r="65" spans="1:12" s="110" customFormat="1" ht="12" customHeight="1" x14ac:dyDescent="0.2">
      <c r="A65" s="118" t="s">
        <v>105</v>
      </c>
      <c r="B65" s="119" t="s">
        <v>106</v>
      </c>
      <c r="C65" s="113">
        <v>54.817957644328402</v>
      </c>
      <c r="D65" s="235">
        <v>75583</v>
      </c>
      <c r="E65" s="236">
        <v>76078</v>
      </c>
      <c r="F65" s="236">
        <v>76717</v>
      </c>
      <c r="G65" s="236">
        <v>75191</v>
      </c>
      <c r="H65" s="140">
        <v>74970</v>
      </c>
      <c r="I65" s="115">
        <v>613</v>
      </c>
      <c r="J65" s="116">
        <v>0.81766039749233022</v>
      </c>
    </row>
    <row r="66" spans="1:12" s="110" customFormat="1" ht="12" customHeight="1" x14ac:dyDescent="0.2">
      <c r="A66" s="118"/>
      <c r="B66" s="119" t="s">
        <v>107</v>
      </c>
      <c r="C66" s="113">
        <v>45.182042355671598</v>
      </c>
      <c r="D66" s="235">
        <v>62297</v>
      </c>
      <c r="E66" s="236">
        <v>62653</v>
      </c>
      <c r="F66" s="236">
        <v>62721</v>
      </c>
      <c r="G66" s="236">
        <v>61388</v>
      </c>
      <c r="H66" s="140">
        <v>61503</v>
      </c>
      <c r="I66" s="115">
        <v>794</v>
      </c>
      <c r="J66" s="116">
        <v>1.2909939352551909</v>
      </c>
    </row>
    <row r="67" spans="1:12" s="110" customFormat="1" ht="12" customHeight="1" x14ac:dyDescent="0.2">
      <c r="A67" s="118" t="s">
        <v>105</v>
      </c>
      <c r="B67" s="121" t="s">
        <v>108</v>
      </c>
      <c r="C67" s="113">
        <v>11.760951552074268</v>
      </c>
      <c r="D67" s="235">
        <v>16216</v>
      </c>
      <c r="E67" s="236">
        <v>17005</v>
      </c>
      <c r="F67" s="236">
        <v>17490</v>
      </c>
      <c r="G67" s="236">
        <v>15684</v>
      </c>
      <c r="H67" s="140">
        <v>16290</v>
      </c>
      <c r="I67" s="115">
        <v>-74</v>
      </c>
      <c r="J67" s="116">
        <v>-0.45426642111724985</v>
      </c>
    </row>
    <row r="68" spans="1:12" s="110" customFormat="1" ht="12" customHeight="1" x14ac:dyDescent="0.2">
      <c r="A68" s="118"/>
      <c r="B68" s="121" t="s">
        <v>109</v>
      </c>
      <c r="C68" s="113">
        <v>67.329561937917035</v>
      </c>
      <c r="D68" s="235">
        <v>92834</v>
      </c>
      <c r="E68" s="236">
        <v>93045</v>
      </c>
      <c r="F68" s="236">
        <v>93552</v>
      </c>
      <c r="G68" s="236">
        <v>93027</v>
      </c>
      <c r="H68" s="140">
        <v>92861</v>
      </c>
      <c r="I68" s="115">
        <v>-27</v>
      </c>
      <c r="J68" s="116">
        <v>-2.9075715316440702E-2</v>
      </c>
    </row>
    <row r="69" spans="1:12" s="110" customFormat="1" ht="12" customHeight="1" x14ac:dyDescent="0.2">
      <c r="A69" s="118"/>
      <c r="B69" s="121" t="s">
        <v>110</v>
      </c>
      <c r="C69" s="113">
        <v>19.856396866840733</v>
      </c>
      <c r="D69" s="235">
        <v>27378</v>
      </c>
      <c r="E69" s="236">
        <v>27203</v>
      </c>
      <c r="F69" s="236">
        <v>26967</v>
      </c>
      <c r="G69" s="236">
        <v>26507</v>
      </c>
      <c r="H69" s="140">
        <v>26017</v>
      </c>
      <c r="I69" s="115">
        <v>1361</v>
      </c>
      <c r="J69" s="116">
        <v>5.2311949878925317</v>
      </c>
    </row>
    <row r="70" spans="1:12" s="110" customFormat="1" ht="12" customHeight="1" x14ac:dyDescent="0.2">
      <c r="A70" s="120"/>
      <c r="B70" s="121" t="s">
        <v>111</v>
      </c>
      <c r="C70" s="113">
        <v>1.0530896431679722</v>
      </c>
      <c r="D70" s="235">
        <v>1452</v>
      </c>
      <c r="E70" s="236">
        <v>1478</v>
      </c>
      <c r="F70" s="236">
        <v>1429</v>
      </c>
      <c r="G70" s="236">
        <v>1361</v>
      </c>
      <c r="H70" s="140">
        <v>1305</v>
      </c>
      <c r="I70" s="115">
        <v>147</v>
      </c>
      <c r="J70" s="116">
        <v>11.264367816091953</v>
      </c>
    </row>
    <row r="71" spans="1:12" s="110" customFormat="1" ht="12" customHeight="1" x14ac:dyDescent="0.2">
      <c r="A71" s="120"/>
      <c r="B71" s="121" t="s">
        <v>112</v>
      </c>
      <c r="C71" s="113">
        <v>0.28285465622280243</v>
      </c>
      <c r="D71" s="235">
        <v>390</v>
      </c>
      <c r="E71" s="236">
        <v>396</v>
      </c>
      <c r="F71" s="236">
        <v>419</v>
      </c>
      <c r="G71" s="236">
        <v>359</v>
      </c>
      <c r="H71" s="140">
        <v>333</v>
      </c>
      <c r="I71" s="115">
        <v>57</v>
      </c>
      <c r="J71" s="116">
        <v>17.117117117117118</v>
      </c>
    </row>
    <row r="72" spans="1:12" s="110" customFormat="1" ht="12" customHeight="1" x14ac:dyDescent="0.2">
      <c r="A72" s="118" t="s">
        <v>113</v>
      </c>
      <c r="B72" s="119" t="s">
        <v>181</v>
      </c>
      <c r="C72" s="113">
        <v>70.91021177835799</v>
      </c>
      <c r="D72" s="235">
        <v>97771</v>
      </c>
      <c r="E72" s="236">
        <v>98671</v>
      </c>
      <c r="F72" s="236">
        <v>99511</v>
      </c>
      <c r="G72" s="236">
        <v>97318</v>
      </c>
      <c r="H72" s="140">
        <v>97428</v>
      </c>
      <c r="I72" s="115">
        <v>343</v>
      </c>
      <c r="J72" s="116">
        <v>0.35205485076158805</v>
      </c>
    </row>
    <row r="73" spans="1:12" s="110" customFormat="1" ht="12" customHeight="1" x14ac:dyDescent="0.2">
      <c r="A73" s="118"/>
      <c r="B73" s="119" t="s">
        <v>182</v>
      </c>
      <c r="C73" s="113">
        <v>29.089788221642007</v>
      </c>
      <c r="D73" s="115">
        <v>40109</v>
      </c>
      <c r="E73" s="114">
        <v>40060</v>
      </c>
      <c r="F73" s="114">
        <v>39927</v>
      </c>
      <c r="G73" s="114">
        <v>39261</v>
      </c>
      <c r="H73" s="140">
        <v>39045</v>
      </c>
      <c r="I73" s="115">
        <v>1064</v>
      </c>
      <c r="J73" s="116">
        <v>2.7250608272506081</v>
      </c>
    </row>
    <row r="74" spans="1:12" s="110" customFormat="1" ht="12" customHeight="1" x14ac:dyDescent="0.2">
      <c r="A74" s="118" t="s">
        <v>113</v>
      </c>
      <c r="B74" s="119" t="s">
        <v>116</v>
      </c>
      <c r="C74" s="113">
        <v>90.383666956774007</v>
      </c>
      <c r="D74" s="115">
        <v>124621</v>
      </c>
      <c r="E74" s="114">
        <v>125615</v>
      </c>
      <c r="F74" s="114">
        <v>126429</v>
      </c>
      <c r="G74" s="114">
        <v>124246</v>
      </c>
      <c r="H74" s="140">
        <v>124554</v>
      </c>
      <c r="I74" s="115">
        <v>67</v>
      </c>
      <c r="J74" s="116">
        <v>5.3791929604830035E-2</v>
      </c>
    </row>
    <row r="75" spans="1:12" s="110" customFormat="1" ht="12" customHeight="1" x14ac:dyDescent="0.2">
      <c r="A75" s="142"/>
      <c r="B75" s="124" t="s">
        <v>117</v>
      </c>
      <c r="C75" s="125">
        <v>9.5844212358572669</v>
      </c>
      <c r="D75" s="143">
        <v>13215</v>
      </c>
      <c r="E75" s="144">
        <v>13075</v>
      </c>
      <c r="F75" s="144">
        <v>12970</v>
      </c>
      <c r="G75" s="144">
        <v>12300</v>
      </c>
      <c r="H75" s="145">
        <v>11889</v>
      </c>
      <c r="I75" s="143">
        <v>1326</v>
      </c>
      <c r="J75" s="146">
        <v>11.153166792833712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144736</v>
      </c>
      <c r="G11" s="114">
        <v>145962</v>
      </c>
      <c r="H11" s="114">
        <v>146667</v>
      </c>
      <c r="I11" s="114">
        <v>143388</v>
      </c>
      <c r="J11" s="140">
        <v>143277</v>
      </c>
      <c r="K11" s="114">
        <v>1459</v>
      </c>
      <c r="L11" s="116">
        <v>1.0183071951534439</v>
      </c>
    </row>
    <row r="12" spans="1:17" s="110" customFormat="1" ht="24.95" customHeight="1" x14ac:dyDescent="0.2">
      <c r="A12" s="604" t="s">
        <v>185</v>
      </c>
      <c r="B12" s="605"/>
      <c r="C12" s="605"/>
      <c r="D12" s="606"/>
      <c r="E12" s="113">
        <v>55.663414768958653</v>
      </c>
      <c r="F12" s="115">
        <v>80565</v>
      </c>
      <c r="G12" s="114">
        <v>81325</v>
      </c>
      <c r="H12" s="114">
        <v>81888</v>
      </c>
      <c r="I12" s="114">
        <v>80122</v>
      </c>
      <c r="J12" s="140">
        <v>79929</v>
      </c>
      <c r="K12" s="114">
        <v>636</v>
      </c>
      <c r="L12" s="116">
        <v>0.79570618924295311</v>
      </c>
    </row>
    <row r="13" spans="1:17" s="110" customFormat="1" ht="15" customHeight="1" x14ac:dyDescent="0.2">
      <c r="A13" s="120"/>
      <c r="B13" s="612" t="s">
        <v>107</v>
      </c>
      <c r="C13" s="612"/>
      <c r="E13" s="113">
        <v>44.336585231041347</v>
      </c>
      <c r="F13" s="115">
        <v>64171</v>
      </c>
      <c r="G13" s="114">
        <v>64637</v>
      </c>
      <c r="H13" s="114">
        <v>64779</v>
      </c>
      <c r="I13" s="114">
        <v>63266</v>
      </c>
      <c r="J13" s="140">
        <v>63348</v>
      </c>
      <c r="K13" s="114">
        <v>823</v>
      </c>
      <c r="L13" s="116">
        <v>1.2991728231356949</v>
      </c>
    </row>
    <row r="14" spans="1:17" s="110" customFormat="1" ht="24.95" customHeight="1" x14ac:dyDescent="0.2">
      <c r="A14" s="604" t="s">
        <v>186</v>
      </c>
      <c r="B14" s="605"/>
      <c r="C14" s="605"/>
      <c r="D14" s="606"/>
      <c r="E14" s="113">
        <v>11.672286093300906</v>
      </c>
      <c r="F14" s="115">
        <v>16894</v>
      </c>
      <c r="G14" s="114">
        <v>17757</v>
      </c>
      <c r="H14" s="114">
        <v>18224</v>
      </c>
      <c r="I14" s="114">
        <v>16222</v>
      </c>
      <c r="J14" s="140">
        <v>16822</v>
      </c>
      <c r="K14" s="114">
        <v>72</v>
      </c>
      <c r="L14" s="116">
        <v>0.42801093805730589</v>
      </c>
    </row>
    <row r="15" spans="1:17" s="110" customFormat="1" ht="15" customHeight="1" x14ac:dyDescent="0.2">
      <c r="A15" s="120"/>
      <c r="B15" s="119"/>
      <c r="C15" s="258" t="s">
        <v>106</v>
      </c>
      <c r="E15" s="113">
        <v>59.026873446193918</v>
      </c>
      <c r="F15" s="115">
        <v>9972</v>
      </c>
      <c r="G15" s="114">
        <v>10471</v>
      </c>
      <c r="H15" s="114">
        <v>10734</v>
      </c>
      <c r="I15" s="114">
        <v>9520</v>
      </c>
      <c r="J15" s="140">
        <v>9858</v>
      </c>
      <c r="K15" s="114">
        <v>114</v>
      </c>
      <c r="L15" s="116">
        <v>1.1564211807668898</v>
      </c>
    </row>
    <row r="16" spans="1:17" s="110" customFormat="1" ht="15" customHeight="1" x14ac:dyDescent="0.2">
      <c r="A16" s="120"/>
      <c r="B16" s="119"/>
      <c r="C16" s="258" t="s">
        <v>107</v>
      </c>
      <c r="E16" s="113">
        <v>40.973126553806082</v>
      </c>
      <c r="F16" s="115">
        <v>6922</v>
      </c>
      <c r="G16" s="114">
        <v>7286</v>
      </c>
      <c r="H16" s="114">
        <v>7490</v>
      </c>
      <c r="I16" s="114">
        <v>6702</v>
      </c>
      <c r="J16" s="140">
        <v>6964</v>
      </c>
      <c r="K16" s="114">
        <v>-42</v>
      </c>
      <c r="L16" s="116">
        <v>-0.60310166570936241</v>
      </c>
    </row>
    <row r="17" spans="1:12" s="110" customFormat="1" ht="15" customHeight="1" x14ac:dyDescent="0.2">
      <c r="A17" s="120"/>
      <c r="B17" s="121" t="s">
        <v>109</v>
      </c>
      <c r="C17" s="258"/>
      <c r="E17" s="113">
        <v>66.884534600928589</v>
      </c>
      <c r="F17" s="115">
        <v>96806</v>
      </c>
      <c r="G17" s="114">
        <v>97328</v>
      </c>
      <c r="H17" s="114">
        <v>97795</v>
      </c>
      <c r="I17" s="114">
        <v>97074</v>
      </c>
      <c r="J17" s="140">
        <v>97017</v>
      </c>
      <c r="K17" s="114">
        <v>-211</v>
      </c>
      <c r="L17" s="116">
        <v>-0.21748765680241608</v>
      </c>
    </row>
    <row r="18" spans="1:12" s="110" customFormat="1" ht="15" customHeight="1" x14ac:dyDescent="0.2">
      <c r="A18" s="120"/>
      <c r="B18" s="119"/>
      <c r="C18" s="258" t="s">
        <v>106</v>
      </c>
      <c r="E18" s="113">
        <v>55.373633865669483</v>
      </c>
      <c r="F18" s="115">
        <v>53605</v>
      </c>
      <c r="G18" s="114">
        <v>53936</v>
      </c>
      <c r="H18" s="114">
        <v>54302</v>
      </c>
      <c r="I18" s="114">
        <v>53967</v>
      </c>
      <c r="J18" s="140">
        <v>53780</v>
      </c>
      <c r="K18" s="114">
        <v>-175</v>
      </c>
      <c r="L18" s="116">
        <v>-0.32539977686872446</v>
      </c>
    </row>
    <row r="19" spans="1:12" s="110" customFormat="1" ht="15" customHeight="1" x14ac:dyDescent="0.2">
      <c r="A19" s="120"/>
      <c r="B19" s="119"/>
      <c r="C19" s="258" t="s">
        <v>107</v>
      </c>
      <c r="E19" s="113">
        <v>44.626366134330517</v>
      </c>
      <c r="F19" s="115">
        <v>43201</v>
      </c>
      <c r="G19" s="114">
        <v>43392</v>
      </c>
      <c r="H19" s="114">
        <v>43493</v>
      </c>
      <c r="I19" s="114">
        <v>43107</v>
      </c>
      <c r="J19" s="140">
        <v>43237</v>
      </c>
      <c r="K19" s="114">
        <v>-36</v>
      </c>
      <c r="L19" s="116">
        <v>-8.3262020954275276E-2</v>
      </c>
    </row>
    <row r="20" spans="1:12" s="110" customFormat="1" ht="15" customHeight="1" x14ac:dyDescent="0.2">
      <c r="A20" s="120"/>
      <c r="B20" s="121" t="s">
        <v>110</v>
      </c>
      <c r="C20" s="258"/>
      <c r="E20" s="113">
        <v>20.398518682290515</v>
      </c>
      <c r="F20" s="115">
        <v>29524</v>
      </c>
      <c r="G20" s="114">
        <v>29337</v>
      </c>
      <c r="H20" s="114">
        <v>29137</v>
      </c>
      <c r="I20" s="114">
        <v>28649</v>
      </c>
      <c r="J20" s="140">
        <v>28057</v>
      </c>
      <c r="K20" s="114">
        <v>1467</v>
      </c>
      <c r="L20" s="116">
        <v>5.2286416936949784</v>
      </c>
    </row>
    <row r="21" spans="1:12" s="110" customFormat="1" ht="15" customHeight="1" x14ac:dyDescent="0.2">
      <c r="A21" s="120"/>
      <c r="B21" s="119"/>
      <c r="C21" s="258" t="s">
        <v>106</v>
      </c>
      <c r="E21" s="113">
        <v>54.291423926297249</v>
      </c>
      <c r="F21" s="115">
        <v>16029</v>
      </c>
      <c r="G21" s="114">
        <v>15934</v>
      </c>
      <c r="H21" s="114">
        <v>15890</v>
      </c>
      <c r="I21" s="114">
        <v>15718</v>
      </c>
      <c r="J21" s="140">
        <v>15400</v>
      </c>
      <c r="K21" s="114">
        <v>629</v>
      </c>
      <c r="L21" s="116">
        <v>4.0844155844155843</v>
      </c>
    </row>
    <row r="22" spans="1:12" s="110" customFormat="1" ht="15" customHeight="1" x14ac:dyDescent="0.2">
      <c r="A22" s="120"/>
      <c r="B22" s="119"/>
      <c r="C22" s="258" t="s">
        <v>107</v>
      </c>
      <c r="E22" s="113">
        <v>45.708576073702751</v>
      </c>
      <c r="F22" s="115">
        <v>13495</v>
      </c>
      <c r="G22" s="114">
        <v>13403</v>
      </c>
      <c r="H22" s="114">
        <v>13247</v>
      </c>
      <c r="I22" s="114">
        <v>12931</v>
      </c>
      <c r="J22" s="140">
        <v>12657</v>
      </c>
      <c r="K22" s="114">
        <v>838</v>
      </c>
      <c r="L22" s="116">
        <v>6.6208422216955043</v>
      </c>
    </row>
    <row r="23" spans="1:12" s="110" customFormat="1" ht="15" customHeight="1" x14ac:dyDescent="0.2">
      <c r="A23" s="120"/>
      <c r="B23" s="121" t="s">
        <v>111</v>
      </c>
      <c r="C23" s="258"/>
      <c r="E23" s="113">
        <v>1.0446606234799911</v>
      </c>
      <c r="F23" s="115">
        <v>1512</v>
      </c>
      <c r="G23" s="114">
        <v>1540</v>
      </c>
      <c r="H23" s="114">
        <v>1511</v>
      </c>
      <c r="I23" s="114">
        <v>1443</v>
      </c>
      <c r="J23" s="140">
        <v>1381</v>
      </c>
      <c r="K23" s="114">
        <v>131</v>
      </c>
      <c r="L23" s="116">
        <v>9.485879797248371</v>
      </c>
    </row>
    <row r="24" spans="1:12" s="110" customFormat="1" ht="15" customHeight="1" x14ac:dyDescent="0.2">
      <c r="A24" s="120"/>
      <c r="B24" s="119"/>
      <c r="C24" s="258" t="s">
        <v>106</v>
      </c>
      <c r="E24" s="113">
        <v>63.425925925925924</v>
      </c>
      <c r="F24" s="115">
        <v>959</v>
      </c>
      <c r="G24" s="114">
        <v>984</v>
      </c>
      <c r="H24" s="114">
        <v>962</v>
      </c>
      <c r="I24" s="114">
        <v>917</v>
      </c>
      <c r="J24" s="140">
        <v>891</v>
      </c>
      <c r="K24" s="114">
        <v>68</v>
      </c>
      <c r="L24" s="116">
        <v>7.6318742985409651</v>
      </c>
    </row>
    <row r="25" spans="1:12" s="110" customFormat="1" ht="15" customHeight="1" x14ac:dyDescent="0.2">
      <c r="A25" s="120"/>
      <c r="B25" s="119"/>
      <c r="C25" s="258" t="s">
        <v>107</v>
      </c>
      <c r="E25" s="113">
        <v>36.574074074074076</v>
      </c>
      <c r="F25" s="115">
        <v>553</v>
      </c>
      <c r="G25" s="114">
        <v>556</v>
      </c>
      <c r="H25" s="114">
        <v>549</v>
      </c>
      <c r="I25" s="114">
        <v>526</v>
      </c>
      <c r="J25" s="140">
        <v>490</v>
      </c>
      <c r="K25" s="114">
        <v>63</v>
      </c>
      <c r="L25" s="116">
        <v>12.857142857142858</v>
      </c>
    </row>
    <row r="26" spans="1:12" s="110" customFormat="1" ht="15" customHeight="1" x14ac:dyDescent="0.2">
      <c r="A26" s="120"/>
      <c r="C26" s="121" t="s">
        <v>187</v>
      </c>
      <c r="D26" s="110" t="s">
        <v>188</v>
      </c>
      <c r="E26" s="113">
        <v>0.27843798363917754</v>
      </c>
      <c r="F26" s="115">
        <v>403</v>
      </c>
      <c r="G26" s="114">
        <v>397</v>
      </c>
      <c r="H26" s="114">
        <v>428</v>
      </c>
      <c r="I26" s="114">
        <v>356</v>
      </c>
      <c r="J26" s="140">
        <v>335</v>
      </c>
      <c r="K26" s="114">
        <v>68</v>
      </c>
      <c r="L26" s="116">
        <v>20.298507462686569</v>
      </c>
    </row>
    <row r="27" spans="1:12" s="110" customFormat="1" ht="15" customHeight="1" x14ac:dyDescent="0.2">
      <c r="A27" s="120"/>
      <c r="B27" s="119"/>
      <c r="D27" s="259" t="s">
        <v>106</v>
      </c>
      <c r="E27" s="113">
        <v>54.590570719602979</v>
      </c>
      <c r="F27" s="115">
        <v>220</v>
      </c>
      <c r="G27" s="114">
        <v>214</v>
      </c>
      <c r="H27" s="114">
        <v>224</v>
      </c>
      <c r="I27" s="114">
        <v>175</v>
      </c>
      <c r="J27" s="140">
        <v>178</v>
      </c>
      <c r="K27" s="114">
        <v>42</v>
      </c>
      <c r="L27" s="116">
        <v>23.59550561797753</v>
      </c>
    </row>
    <row r="28" spans="1:12" s="110" customFormat="1" ht="15" customHeight="1" x14ac:dyDescent="0.2">
      <c r="A28" s="120"/>
      <c r="B28" s="119"/>
      <c r="D28" s="259" t="s">
        <v>107</v>
      </c>
      <c r="E28" s="113">
        <v>45.409429280397021</v>
      </c>
      <c r="F28" s="115">
        <v>183</v>
      </c>
      <c r="G28" s="114">
        <v>183</v>
      </c>
      <c r="H28" s="114">
        <v>204</v>
      </c>
      <c r="I28" s="114">
        <v>181</v>
      </c>
      <c r="J28" s="140">
        <v>157</v>
      </c>
      <c r="K28" s="114">
        <v>26</v>
      </c>
      <c r="L28" s="116">
        <v>16.560509554140129</v>
      </c>
    </row>
    <row r="29" spans="1:12" s="110" customFormat="1" ht="24.95" customHeight="1" x14ac:dyDescent="0.2">
      <c r="A29" s="604" t="s">
        <v>189</v>
      </c>
      <c r="B29" s="605"/>
      <c r="C29" s="605"/>
      <c r="D29" s="606"/>
      <c r="E29" s="113">
        <v>90.04325116073403</v>
      </c>
      <c r="F29" s="115">
        <v>130325</v>
      </c>
      <c r="G29" s="114">
        <v>131349</v>
      </c>
      <c r="H29" s="114">
        <v>132434</v>
      </c>
      <c r="I29" s="114">
        <v>130073</v>
      </c>
      <c r="J29" s="140">
        <v>130394</v>
      </c>
      <c r="K29" s="114">
        <v>-69</v>
      </c>
      <c r="L29" s="116">
        <v>-5.2916545239811645E-2</v>
      </c>
    </row>
    <row r="30" spans="1:12" s="110" customFormat="1" ht="15" customHeight="1" x14ac:dyDescent="0.2">
      <c r="A30" s="120"/>
      <c r="B30" s="119"/>
      <c r="C30" s="258" t="s">
        <v>106</v>
      </c>
      <c r="E30" s="113">
        <v>53.92365240744293</v>
      </c>
      <c r="F30" s="115">
        <v>70276</v>
      </c>
      <c r="G30" s="114">
        <v>70852</v>
      </c>
      <c r="H30" s="114">
        <v>71653</v>
      </c>
      <c r="I30" s="114">
        <v>70582</v>
      </c>
      <c r="J30" s="140">
        <v>70747</v>
      </c>
      <c r="K30" s="114">
        <v>-471</v>
      </c>
      <c r="L30" s="116">
        <v>-0.66575261141815201</v>
      </c>
    </row>
    <row r="31" spans="1:12" s="110" customFormat="1" ht="15" customHeight="1" x14ac:dyDescent="0.2">
      <c r="A31" s="120"/>
      <c r="B31" s="119"/>
      <c r="C31" s="258" t="s">
        <v>107</v>
      </c>
      <c r="E31" s="113">
        <v>46.07634759255707</v>
      </c>
      <c r="F31" s="115">
        <v>60049</v>
      </c>
      <c r="G31" s="114">
        <v>60497</v>
      </c>
      <c r="H31" s="114">
        <v>60781</v>
      </c>
      <c r="I31" s="114">
        <v>59491</v>
      </c>
      <c r="J31" s="140">
        <v>59647</v>
      </c>
      <c r="K31" s="114">
        <v>402</v>
      </c>
      <c r="L31" s="116">
        <v>0.67396516170134291</v>
      </c>
    </row>
    <row r="32" spans="1:12" s="110" customFormat="1" ht="15" customHeight="1" x14ac:dyDescent="0.2">
      <c r="A32" s="120"/>
      <c r="B32" s="119" t="s">
        <v>117</v>
      </c>
      <c r="C32" s="258"/>
      <c r="E32" s="113">
        <v>9.9256577492814504</v>
      </c>
      <c r="F32" s="115">
        <v>14366</v>
      </c>
      <c r="G32" s="114">
        <v>14563</v>
      </c>
      <c r="H32" s="114">
        <v>14190</v>
      </c>
      <c r="I32" s="114">
        <v>13283</v>
      </c>
      <c r="J32" s="140">
        <v>12851</v>
      </c>
      <c r="K32" s="114">
        <v>1515</v>
      </c>
      <c r="L32" s="116">
        <v>11.788965839234301</v>
      </c>
    </row>
    <row r="33" spans="1:12" s="110" customFormat="1" ht="15" customHeight="1" x14ac:dyDescent="0.2">
      <c r="A33" s="120"/>
      <c r="B33" s="119"/>
      <c r="C33" s="258" t="s">
        <v>106</v>
      </c>
      <c r="E33" s="113">
        <v>71.397744674926912</v>
      </c>
      <c r="F33" s="115">
        <v>10257</v>
      </c>
      <c r="G33" s="114">
        <v>10439</v>
      </c>
      <c r="H33" s="114">
        <v>10205</v>
      </c>
      <c r="I33" s="114">
        <v>9518</v>
      </c>
      <c r="J33" s="140">
        <v>9163</v>
      </c>
      <c r="K33" s="114">
        <v>1094</v>
      </c>
      <c r="L33" s="116">
        <v>11.939321183018661</v>
      </c>
    </row>
    <row r="34" spans="1:12" s="110" customFormat="1" ht="15" customHeight="1" x14ac:dyDescent="0.2">
      <c r="A34" s="120"/>
      <c r="B34" s="119"/>
      <c r="C34" s="258" t="s">
        <v>107</v>
      </c>
      <c r="E34" s="113">
        <v>28.602255325073088</v>
      </c>
      <c r="F34" s="115">
        <v>4109</v>
      </c>
      <c r="G34" s="114">
        <v>4124</v>
      </c>
      <c r="H34" s="114">
        <v>3985</v>
      </c>
      <c r="I34" s="114">
        <v>3765</v>
      </c>
      <c r="J34" s="140">
        <v>3688</v>
      </c>
      <c r="K34" s="114">
        <v>421</v>
      </c>
      <c r="L34" s="116">
        <v>11.415401301518438</v>
      </c>
    </row>
    <row r="35" spans="1:12" s="110" customFormat="1" ht="24.95" customHeight="1" x14ac:dyDescent="0.2">
      <c r="A35" s="604" t="s">
        <v>190</v>
      </c>
      <c r="B35" s="605"/>
      <c r="C35" s="605"/>
      <c r="D35" s="606"/>
      <c r="E35" s="113">
        <v>71.383069865133763</v>
      </c>
      <c r="F35" s="115">
        <v>103317</v>
      </c>
      <c r="G35" s="114">
        <v>104585</v>
      </c>
      <c r="H35" s="114">
        <v>105457</v>
      </c>
      <c r="I35" s="114">
        <v>102974</v>
      </c>
      <c r="J35" s="140">
        <v>103193</v>
      </c>
      <c r="K35" s="114">
        <v>124</v>
      </c>
      <c r="L35" s="116">
        <v>0.12016318936361962</v>
      </c>
    </row>
    <row r="36" spans="1:12" s="110" customFormat="1" ht="15" customHeight="1" x14ac:dyDescent="0.2">
      <c r="A36" s="120"/>
      <c r="B36" s="119"/>
      <c r="C36" s="258" t="s">
        <v>106</v>
      </c>
      <c r="E36" s="113">
        <v>71.173185438988739</v>
      </c>
      <c r="F36" s="115">
        <v>73534</v>
      </c>
      <c r="G36" s="114">
        <v>74313</v>
      </c>
      <c r="H36" s="114">
        <v>74967</v>
      </c>
      <c r="I36" s="114">
        <v>73328</v>
      </c>
      <c r="J36" s="140">
        <v>73331</v>
      </c>
      <c r="K36" s="114">
        <v>203</v>
      </c>
      <c r="L36" s="116">
        <v>0.27682698994968019</v>
      </c>
    </row>
    <row r="37" spans="1:12" s="110" customFormat="1" ht="15" customHeight="1" x14ac:dyDescent="0.2">
      <c r="A37" s="120"/>
      <c r="B37" s="119"/>
      <c r="C37" s="258" t="s">
        <v>107</v>
      </c>
      <c r="E37" s="113">
        <v>28.826814561011258</v>
      </c>
      <c r="F37" s="115">
        <v>29783</v>
      </c>
      <c r="G37" s="114">
        <v>30272</v>
      </c>
      <c r="H37" s="114">
        <v>30490</v>
      </c>
      <c r="I37" s="114">
        <v>29646</v>
      </c>
      <c r="J37" s="140">
        <v>29862</v>
      </c>
      <c r="K37" s="114">
        <v>-79</v>
      </c>
      <c r="L37" s="116">
        <v>-0.26455026455026454</v>
      </c>
    </row>
    <row r="38" spans="1:12" s="110" customFormat="1" ht="15" customHeight="1" x14ac:dyDescent="0.2">
      <c r="A38" s="120"/>
      <c r="B38" s="119" t="s">
        <v>182</v>
      </c>
      <c r="C38" s="258"/>
      <c r="E38" s="113">
        <v>28.616930134866241</v>
      </c>
      <c r="F38" s="115">
        <v>41419</v>
      </c>
      <c r="G38" s="114">
        <v>41377</v>
      </c>
      <c r="H38" s="114">
        <v>41210</v>
      </c>
      <c r="I38" s="114">
        <v>40414</v>
      </c>
      <c r="J38" s="140">
        <v>40084</v>
      </c>
      <c r="K38" s="114">
        <v>1335</v>
      </c>
      <c r="L38" s="116">
        <v>3.3305059375311843</v>
      </c>
    </row>
    <row r="39" spans="1:12" s="110" customFormat="1" ht="15" customHeight="1" x14ac:dyDescent="0.2">
      <c r="A39" s="120"/>
      <c r="B39" s="119"/>
      <c r="C39" s="258" t="s">
        <v>106</v>
      </c>
      <c r="E39" s="113">
        <v>16.975301190274994</v>
      </c>
      <c r="F39" s="115">
        <v>7031</v>
      </c>
      <c r="G39" s="114">
        <v>7012</v>
      </c>
      <c r="H39" s="114">
        <v>6921</v>
      </c>
      <c r="I39" s="114">
        <v>6794</v>
      </c>
      <c r="J39" s="140">
        <v>6598</v>
      </c>
      <c r="K39" s="114">
        <v>433</v>
      </c>
      <c r="L39" s="116">
        <v>6.5625947256744466</v>
      </c>
    </row>
    <row r="40" spans="1:12" s="110" customFormat="1" ht="15" customHeight="1" x14ac:dyDescent="0.2">
      <c r="A40" s="120"/>
      <c r="B40" s="119"/>
      <c r="C40" s="258" t="s">
        <v>107</v>
      </c>
      <c r="E40" s="113">
        <v>83.02469880972501</v>
      </c>
      <c r="F40" s="115">
        <v>34388</v>
      </c>
      <c r="G40" s="114">
        <v>34365</v>
      </c>
      <c r="H40" s="114">
        <v>34289</v>
      </c>
      <c r="I40" s="114">
        <v>33620</v>
      </c>
      <c r="J40" s="140">
        <v>33486</v>
      </c>
      <c r="K40" s="114">
        <v>902</v>
      </c>
      <c r="L40" s="116">
        <v>2.693663023353043</v>
      </c>
    </row>
    <row r="41" spans="1:12" s="110" customFormat="1" ht="24.75" customHeight="1" x14ac:dyDescent="0.2">
      <c r="A41" s="604" t="s">
        <v>518</v>
      </c>
      <c r="B41" s="605"/>
      <c r="C41" s="605"/>
      <c r="D41" s="606"/>
      <c r="E41" s="113">
        <v>5.4043223524209596</v>
      </c>
      <c r="F41" s="115">
        <v>7822</v>
      </c>
      <c r="G41" s="114">
        <v>8667</v>
      </c>
      <c r="H41" s="114">
        <v>8779</v>
      </c>
      <c r="I41" s="114">
        <v>6901</v>
      </c>
      <c r="J41" s="140">
        <v>7861</v>
      </c>
      <c r="K41" s="114">
        <v>-39</v>
      </c>
      <c r="L41" s="116">
        <v>-0.49612008650298944</v>
      </c>
    </row>
    <row r="42" spans="1:12" s="110" customFormat="1" ht="15" customHeight="1" x14ac:dyDescent="0.2">
      <c r="A42" s="120"/>
      <c r="B42" s="119"/>
      <c r="C42" s="258" t="s">
        <v>106</v>
      </c>
      <c r="E42" s="113">
        <v>59.166453592431601</v>
      </c>
      <c r="F42" s="115">
        <v>4628</v>
      </c>
      <c r="G42" s="114">
        <v>5242</v>
      </c>
      <c r="H42" s="114">
        <v>5347</v>
      </c>
      <c r="I42" s="114">
        <v>4099</v>
      </c>
      <c r="J42" s="140">
        <v>4637</v>
      </c>
      <c r="K42" s="114">
        <v>-9</v>
      </c>
      <c r="L42" s="116">
        <v>-0.19409100711667027</v>
      </c>
    </row>
    <row r="43" spans="1:12" s="110" customFormat="1" ht="15" customHeight="1" x14ac:dyDescent="0.2">
      <c r="A43" s="123"/>
      <c r="B43" s="124"/>
      <c r="C43" s="260" t="s">
        <v>107</v>
      </c>
      <c r="D43" s="261"/>
      <c r="E43" s="125">
        <v>40.833546407568399</v>
      </c>
      <c r="F43" s="143">
        <v>3194</v>
      </c>
      <c r="G43" s="144">
        <v>3425</v>
      </c>
      <c r="H43" s="144">
        <v>3432</v>
      </c>
      <c r="I43" s="144">
        <v>2802</v>
      </c>
      <c r="J43" s="145">
        <v>3224</v>
      </c>
      <c r="K43" s="144">
        <v>-30</v>
      </c>
      <c r="L43" s="146">
        <v>-0.9305210918114144</v>
      </c>
    </row>
    <row r="44" spans="1:12" s="110" customFormat="1" ht="45.75" customHeight="1" x14ac:dyDescent="0.2">
      <c r="A44" s="604" t="s">
        <v>191</v>
      </c>
      <c r="B44" s="605"/>
      <c r="C44" s="605"/>
      <c r="D44" s="606"/>
      <c r="E44" s="113">
        <v>1.073678974132213</v>
      </c>
      <c r="F44" s="115">
        <v>1554</v>
      </c>
      <c r="G44" s="114">
        <v>1568</v>
      </c>
      <c r="H44" s="114">
        <v>1579</v>
      </c>
      <c r="I44" s="114">
        <v>1535</v>
      </c>
      <c r="J44" s="140">
        <v>1553</v>
      </c>
      <c r="K44" s="114">
        <v>1</v>
      </c>
      <c r="L44" s="116">
        <v>6.4391500321957507E-2</v>
      </c>
    </row>
    <row r="45" spans="1:12" s="110" customFormat="1" ht="15" customHeight="1" x14ac:dyDescent="0.2">
      <c r="A45" s="120"/>
      <c r="B45" s="119"/>
      <c r="C45" s="258" t="s">
        <v>106</v>
      </c>
      <c r="E45" s="113">
        <v>57.335907335907336</v>
      </c>
      <c r="F45" s="115">
        <v>891</v>
      </c>
      <c r="G45" s="114">
        <v>895</v>
      </c>
      <c r="H45" s="114">
        <v>891</v>
      </c>
      <c r="I45" s="114">
        <v>873</v>
      </c>
      <c r="J45" s="140">
        <v>881</v>
      </c>
      <c r="K45" s="114">
        <v>10</v>
      </c>
      <c r="L45" s="116">
        <v>1.1350737797956867</v>
      </c>
    </row>
    <row r="46" spans="1:12" s="110" customFormat="1" ht="15" customHeight="1" x14ac:dyDescent="0.2">
      <c r="A46" s="123"/>
      <c r="B46" s="124"/>
      <c r="C46" s="260" t="s">
        <v>107</v>
      </c>
      <c r="D46" s="261"/>
      <c r="E46" s="125">
        <v>42.664092664092664</v>
      </c>
      <c r="F46" s="143">
        <v>663</v>
      </c>
      <c r="G46" s="144">
        <v>673</v>
      </c>
      <c r="H46" s="144">
        <v>688</v>
      </c>
      <c r="I46" s="144">
        <v>662</v>
      </c>
      <c r="J46" s="145">
        <v>672</v>
      </c>
      <c r="K46" s="144">
        <v>-9</v>
      </c>
      <c r="L46" s="146">
        <v>-1.3392857142857142</v>
      </c>
    </row>
    <row r="47" spans="1:12" s="110" customFormat="1" ht="39" customHeight="1" x14ac:dyDescent="0.2">
      <c r="A47" s="604" t="s">
        <v>519</v>
      </c>
      <c r="B47" s="607"/>
      <c r="C47" s="607"/>
      <c r="D47" s="608"/>
      <c r="E47" s="113">
        <v>0.18516471368560689</v>
      </c>
      <c r="F47" s="115">
        <v>268</v>
      </c>
      <c r="G47" s="114">
        <v>290</v>
      </c>
      <c r="H47" s="114">
        <v>284</v>
      </c>
      <c r="I47" s="114">
        <v>279</v>
      </c>
      <c r="J47" s="140">
        <v>322</v>
      </c>
      <c r="K47" s="114">
        <v>-54</v>
      </c>
      <c r="L47" s="116">
        <v>-16.770186335403725</v>
      </c>
    </row>
    <row r="48" spans="1:12" s="110" customFormat="1" ht="15" customHeight="1" x14ac:dyDescent="0.2">
      <c r="A48" s="120"/>
      <c r="B48" s="119"/>
      <c r="C48" s="258" t="s">
        <v>106</v>
      </c>
      <c r="E48" s="113">
        <v>38.059701492537314</v>
      </c>
      <c r="F48" s="115">
        <v>102</v>
      </c>
      <c r="G48" s="114">
        <v>106</v>
      </c>
      <c r="H48" s="114">
        <v>102</v>
      </c>
      <c r="I48" s="114">
        <v>101</v>
      </c>
      <c r="J48" s="140">
        <v>120</v>
      </c>
      <c r="K48" s="114">
        <v>-18</v>
      </c>
      <c r="L48" s="116">
        <v>-15</v>
      </c>
    </row>
    <row r="49" spans="1:12" s="110" customFormat="1" ht="15" customHeight="1" x14ac:dyDescent="0.2">
      <c r="A49" s="123"/>
      <c r="B49" s="124"/>
      <c r="C49" s="260" t="s">
        <v>107</v>
      </c>
      <c r="D49" s="261"/>
      <c r="E49" s="125">
        <v>61.940298507462686</v>
      </c>
      <c r="F49" s="143">
        <v>166</v>
      </c>
      <c r="G49" s="144">
        <v>184</v>
      </c>
      <c r="H49" s="144">
        <v>182</v>
      </c>
      <c r="I49" s="144">
        <v>178</v>
      </c>
      <c r="J49" s="145">
        <v>202</v>
      </c>
      <c r="K49" s="144">
        <v>-36</v>
      </c>
      <c r="L49" s="146">
        <v>-17.821782178217823</v>
      </c>
    </row>
    <row r="50" spans="1:12" s="110" customFormat="1" ht="24.95" customHeight="1" x14ac:dyDescent="0.2">
      <c r="A50" s="609" t="s">
        <v>192</v>
      </c>
      <c r="B50" s="610"/>
      <c r="C50" s="610"/>
      <c r="D50" s="611"/>
      <c r="E50" s="262">
        <v>12.467527083793943</v>
      </c>
      <c r="F50" s="263">
        <v>18045</v>
      </c>
      <c r="G50" s="264">
        <v>19179</v>
      </c>
      <c r="H50" s="264">
        <v>19266</v>
      </c>
      <c r="I50" s="264">
        <v>17164</v>
      </c>
      <c r="J50" s="265">
        <v>17271</v>
      </c>
      <c r="K50" s="263">
        <v>774</v>
      </c>
      <c r="L50" s="266">
        <v>4.4815007816571129</v>
      </c>
    </row>
    <row r="51" spans="1:12" s="110" customFormat="1" ht="15" customHeight="1" x14ac:dyDescent="0.2">
      <c r="A51" s="120"/>
      <c r="B51" s="119"/>
      <c r="C51" s="258" t="s">
        <v>106</v>
      </c>
      <c r="E51" s="113">
        <v>60.615128844555279</v>
      </c>
      <c r="F51" s="115">
        <v>10938</v>
      </c>
      <c r="G51" s="114">
        <v>11600</v>
      </c>
      <c r="H51" s="114">
        <v>11613</v>
      </c>
      <c r="I51" s="114">
        <v>10305</v>
      </c>
      <c r="J51" s="140">
        <v>10260</v>
      </c>
      <c r="K51" s="114">
        <v>678</v>
      </c>
      <c r="L51" s="116">
        <v>6.6081871345029244</v>
      </c>
    </row>
    <row r="52" spans="1:12" s="110" customFormat="1" ht="15" customHeight="1" x14ac:dyDescent="0.2">
      <c r="A52" s="120"/>
      <c r="B52" s="119"/>
      <c r="C52" s="258" t="s">
        <v>107</v>
      </c>
      <c r="E52" s="113">
        <v>39.384871155444721</v>
      </c>
      <c r="F52" s="115">
        <v>7107</v>
      </c>
      <c r="G52" s="114">
        <v>7579</v>
      </c>
      <c r="H52" s="114">
        <v>7653</v>
      </c>
      <c r="I52" s="114">
        <v>6859</v>
      </c>
      <c r="J52" s="140">
        <v>7011</v>
      </c>
      <c r="K52" s="114">
        <v>96</v>
      </c>
      <c r="L52" s="116">
        <v>1.3692768506632436</v>
      </c>
    </row>
    <row r="53" spans="1:12" s="110" customFormat="1" ht="15" customHeight="1" x14ac:dyDescent="0.2">
      <c r="A53" s="120"/>
      <c r="B53" s="119"/>
      <c r="C53" s="258" t="s">
        <v>187</v>
      </c>
      <c r="D53" s="110" t="s">
        <v>193</v>
      </c>
      <c r="E53" s="113">
        <v>31.244111942366306</v>
      </c>
      <c r="F53" s="115">
        <v>5638</v>
      </c>
      <c r="G53" s="114">
        <v>6528</v>
      </c>
      <c r="H53" s="114">
        <v>6759</v>
      </c>
      <c r="I53" s="114">
        <v>5095</v>
      </c>
      <c r="J53" s="140">
        <v>5576</v>
      </c>
      <c r="K53" s="114">
        <v>62</v>
      </c>
      <c r="L53" s="116">
        <v>1.1119081779053084</v>
      </c>
    </row>
    <row r="54" spans="1:12" s="110" customFormat="1" ht="15" customHeight="1" x14ac:dyDescent="0.2">
      <c r="A54" s="120"/>
      <c r="B54" s="119"/>
      <c r="D54" s="267" t="s">
        <v>194</v>
      </c>
      <c r="E54" s="113">
        <v>62.0610145441646</v>
      </c>
      <c r="F54" s="115">
        <v>3499</v>
      </c>
      <c r="G54" s="114">
        <v>4002</v>
      </c>
      <c r="H54" s="114">
        <v>4195</v>
      </c>
      <c r="I54" s="114">
        <v>3161</v>
      </c>
      <c r="J54" s="140">
        <v>3424</v>
      </c>
      <c r="K54" s="114">
        <v>75</v>
      </c>
      <c r="L54" s="116">
        <v>2.1904205607476634</v>
      </c>
    </row>
    <row r="55" spans="1:12" s="110" customFormat="1" ht="15" customHeight="1" x14ac:dyDescent="0.2">
      <c r="A55" s="120"/>
      <c r="B55" s="119"/>
      <c r="D55" s="267" t="s">
        <v>195</v>
      </c>
      <c r="E55" s="113">
        <v>37.9389854558354</v>
      </c>
      <c r="F55" s="115">
        <v>2139</v>
      </c>
      <c r="G55" s="114">
        <v>2526</v>
      </c>
      <c r="H55" s="114">
        <v>2564</v>
      </c>
      <c r="I55" s="114">
        <v>1934</v>
      </c>
      <c r="J55" s="140">
        <v>2152</v>
      </c>
      <c r="K55" s="114">
        <v>-13</v>
      </c>
      <c r="L55" s="116">
        <v>-0.60408921933085502</v>
      </c>
    </row>
    <row r="56" spans="1:12" s="110" customFormat="1" ht="15" customHeight="1" x14ac:dyDescent="0.2">
      <c r="A56" s="120"/>
      <c r="B56" s="119" t="s">
        <v>196</v>
      </c>
      <c r="C56" s="258"/>
      <c r="E56" s="113">
        <v>68.872982533716566</v>
      </c>
      <c r="F56" s="115">
        <v>99684</v>
      </c>
      <c r="G56" s="114">
        <v>99554</v>
      </c>
      <c r="H56" s="114">
        <v>100212</v>
      </c>
      <c r="I56" s="114">
        <v>99447</v>
      </c>
      <c r="J56" s="140">
        <v>99402</v>
      </c>
      <c r="K56" s="114">
        <v>282</v>
      </c>
      <c r="L56" s="116">
        <v>0.28369650510050098</v>
      </c>
    </row>
    <row r="57" spans="1:12" s="110" customFormat="1" ht="15" customHeight="1" x14ac:dyDescent="0.2">
      <c r="A57" s="120"/>
      <c r="B57" s="119"/>
      <c r="C57" s="258" t="s">
        <v>106</v>
      </c>
      <c r="E57" s="113">
        <v>54.42097026604069</v>
      </c>
      <c r="F57" s="115">
        <v>54249</v>
      </c>
      <c r="G57" s="114">
        <v>54171</v>
      </c>
      <c r="H57" s="114">
        <v>54713</v>
      </c>
      <c r="I57" s="114">
        <v>54449</v>
      </c>
      <c r="J57" s="140">
        <v>54433</v>
      </c>
      <c r="K57" s="114">
        <v>-184</v>
      </c>
      <c r="L57" s="116">
        <v>-0.33803023900942442</v>
      </c>
    </row>
    <row r="58" spans="1:12" s="110" customFormat="1" ht="15" customHeight="1" x14ac:dyDescent="0.2">
      <c r="A58" s="120"/>
      <c r="B58" s="119"/>
      <c r="C58" s="258" t="s">
        <v>107</v>
      </c>
      <c r="E58" s="113">
        <v>45.57902973395931</v>
      </c>
      <c r="F58" s="115">
        <v>45435</v>
      </c>
      <c r="G58" s="114">
        <v>45383</v>
      </c>
      <c r="H58" s="114">
        <v>45499</v>
      </c>
      <c r="I58" s="114">
        <v>44998</v>
      </c>
      <c r="J58" s="140">
        <v>44969</v>
      </c>
      <c r="K58" s="114">
        <v>466</v>
      </c>
      <c r="L58" s="116">
        <v>1.0362694300518134</v>
      </c>
    </row>
    <row r="59" spans="1:12" s="110" customFormat="1" ht="15" customHeight="1" x14ac:dyDescent="0.2">
      <c r="A59" s="120"/>
      <c r="B59" s="119"/>
      <c r="C59" s="258" t="s">
        <v>105</v>
      </c>
      <c r="D59" s="110" t="s">
        <v>197</v>
      </c>
      <c r="E59" s="113">
        <v>91.33863007102444</v>
      </c>
      <c r="F59" s="115">
        <v>91050</v>
      </c>
      <c r="G59" s="114">
        <v>90890</v>
      </c>
      <c r="H59" s="114">
        <v>91493</v>
      </c>
      <c r="I59" s="114">
        <v>90897</v>
      </c>
      <c r="J59" s="140">
        <v>90892</v>
      </c>
      <c r="K59" s="114">
        <v>158</v>
      </c>
      <c r="L59" s="116">
        <v>0.17383268054394227</v>
      </c>
    </row>
    <row r="60" spans="1:12" s="110" customFormat="1" ht="15" customHeight="1" x14ac:dyDescent="0.2">
      <c r="A60" s="120"/>
      <c r="B60" s="119"/>
      <c r="C60" s="258"/>
      <c r="D60" s="267" t="s">
        <v>198</v>
      </c>
      <c r="E60" s="113">
        <v>52.388797364085669</v>
      </c>
      <c r="F60" s="115">
        <v>47700</v>
      </c>
      <c r="G60" s="114">
        <v>47567</v>
      </c>
      <c r="H60" s="114">
        <v>48055</v>
      </c>
      <c r="I60" s="114">
        <v>47879</v>
      </c>
      <c r="J60" s="140">
        <v>47898</v>
      </c>
      <c r="K60" s="114">
        <v>-198</v>
      </c>
      <c r="L60" s="116">
        <v>-0.41337842916196921</v>
      </c>
    </row>
    <row r="61" spans="1:12" s="110" customFormat="1" ht="15" customHeight="1" x14ac:dyDescent="0.2">
      <c r="A61" s="120"/>
      <c r="B61" s="119"/>
      <c r="C61" s="258"/>
      <c r="D61" s="267" t="s">
        <v>199</v>
      </c>
      <c r="E61" s="113">
        <v>47.611202635914331</v>
      </c>
      <c r="F61" s="115">
        <v>43350</v>
      </c>
      <c r="G61" s="114">
        <v>43323</v>
      </c>
      <c r="H61" s="114">
        <v>43438</v>
      </c>
      <c r="I61" s="114">
        <v>43018</v>
      </c>
      <c r="J61" s="140">
        <v>42994</v>
      </c>
      <c r="K61" s="114">
        <v>356</v>
      </c>
      <c r="L61" s="116">
        <v>0.82802251476950273</v>
      </c>
    </row>
    <row r="62" spans="1:12" s="110" customFormat="1" ht="15" customHeight="1" x14ac:dyDescent="0.2">
      <c r="A62" s="120"/>
      <c r="B62" s="119"/>
      <c r="C62" s="258"/>
      <c r="D62" s="258" t="s">
        <v>200</v>
      </c>
      <c r="E62" s="113">
        <v>8.6613699289755619</v>
      </c>
      <c r="F62" s="115">
        <v>8634</v>
      </c>
      <c r="G62" s="114">
        <v>8664</v>
      </c>
      <c r="H62" s="114">
        <v>8719</v>
      </c>
      <c r="I62" s="114">
        <v>8550</v>
      </c>
      <c r="J62" s="140">
        <v>8510</v>
      </c>
      <c r="K62" s="114">
        <v>124</v>
      </c>
      <c r="L62" s="116">
        <v>1.4571092831962398</v>
      </c>
    </row>
    <row r="63" spans="1:12" s="110" customFormat="1" ht="15" customHeight="1" x14ac:dyDescent="0.2">
      <c r="A63" s="120"/>
      <c r="B63" s="119"/>
      <c r="C63" s="258"/>
      <c r="D63" s="267" t="s">
        <v>198</v>
      </c>
      <c r="E63" s="113">
        <v>75.851285615010426</v>
      </c>
      <c r="F63" s="115">
        <v>6549</v>
      </c>
      <c r="G63" s="114">
        <v>6604</v>
      </c>
      <c r="H63" s="114">
        <v>6658</v>
      </c>
      <c r="I63" s="114">
        <v>6570</v>
      </c>
      <c r="J63" s="140">
        <v>6535</v>
      </c>
      <c r="K63" s="114">
        <v>14</v>
      </c>
      <c r="L63" s="116">
        <v>0.21423106350420812</v>
      </c>
    </row>
    <row r="64" spans="1:12" s="110" customFormat="1" ht="15" customHeight="1" x14ac:dyDescent="0.2">
      <c r="A64" s="120"/>
      <c r="B64" s="119"/>
      <c r="C64" s="258"/>
      <c r="D64" s="267" t="s">
        <v>199</v>
      </c>
      <c r="E64" s="113">
        <v>24.148714384989574</v>
      </c>
      <c r="F64" s="115">
        <v>2085</v>
      </c>
      <c r="G64" s="114">
        <v>2060</v>
      </c>
      <c r="H64" s="114">
        <v>2061</v>
      </c>
      <c r="I64" s="114">
        <v>1980</v>
      </c>
      <c r="J64" s="140">
        <v>1975</v>
      </c>
      <c r="K64" s="114">
        <v>110</v>
      </c>
      <c r="L64" s="116">
        <v>5.5696202531645573</v>
      </c>
    </row>
    <row r="65" spans="1:12" s="110" customFormat="1" ht="15" customHeight="1" x14ac:dyDescent="0.2">
      <c r="A65" s="120"/>
      <c r="B65" s="119" t="s">
        <v>201</v>
      </c>
      <c r="C65" s="258"/>
      <c r="E65" s="113">
        <v>10.669771169577714</v>
      </c>
      <c r="F65" s="115">
        <v>15443</v>
      </c>
      <c r="G65" s="114">
        <v>15480</v>
      </c>
      <c r="H65" s="114">
        <v>15264</v>
      </c>
      <c r="I65" s="114">
        <v>15035</v>
      </c>
      <c r="J65" s="140">
        <v>14771</v>
      </c>
      <c r="K65" s="114">
        <v>672</v>
      </c>
      <c r="L65" s="116">
        <v>4.5494550132015439</v>
      </c>
    </row>
    <row r="66" spans="1:12" s="110" customFormat="1" ht="15" customHeight="1" x14ac:dyDescent="0.2">
      <c r="A66" s="120"/>
      <c r="B66" s="119"/>
      <c r="C66" s="258" t="s">
        <v>106</v>
      </c>
      <c r="E66" s="113">
        <v>54.380625526128341</v>
      </c>
      <c r="F66" s="115">
        <v>8398</v>
      </c>
      <c r="G66" s="114">
        <v>8470</v>
      </c>
      <c r="H66" s="114">
        <v>8370</v>
      </c>
      <c r="I66" s="114">
        <v>8297</v>
      </c>
      <c r="J66" s="140">
        <v>8144</v>
      </c>
      <c r="K66" s="114">
        <v>254</v>
      </c>
      <c r="L66" s="116">
        <v>3.1188605108055012</v>
      </c>
    </row>
    <row r="67" spans="1:12" s="110" customFormat="1" ht="15" customHeight="1" x14ac:dyDescent="0.2">
      <c r="A67" s="120"/>
      <c r="B67" s="119"/>
      <c r="C67" s="258" t="s">
        <v>107</v>
      </c>
      <c r="E67" s="113">
        <v>45.619374473871659</v>
      </c>
      <c r="F67" s="115">
        <v>7045</v>
      </c>
      <c r="G67" s="114">
        <v>7010</v>
      </c>
      <c r="H67" s="114">
        <v>6894</v>
      </c>
      <c r="I67" s="114">
        <v>6738</v>
      </c>
      <c r="J67" s="140">
        <v>6627</v>
      </c>
      <c r="K67" s="114">
        <v>418</v>
      </c>
      <c r="L67" s="116">
        <v>6.3075298023238267</v>
      </c>
    </row>
    <row r="68" spans="1:12" s="110" customFormat="1" ht="15" customHeight="1" x14ac:dyDescent="0.2">
      <c r="A68" s="120"/>
      <c r="B68" s="119"/>
      <c r="C68" s="258" t="s">
        <v>105</v>
      </c>
      <c r="D68" s="110" t="s">
        <v>202</v>
      </c>
      <c r="E68" s="113">
        <v>23.350385287832676</v>
      </c>
      <c r="F68" s="115">
        <v>3606</v>
      </c>
      <c r="G68" s="114">
        <v>3616</v>
      </c>
      <c r="H68" s="114">
        <v>3497</v>
      </c>
      <c r="I68" s="114">
        <v>3400</v>
      </c>
      <c r="J68" s="140">
        <v>3235</v>
      </c>
      <c r="K68" s="114">
        <v>371</v>
      </c>
      <c r="L68" s="116">
        <v>11.468315301391035</v>
      </c>
    </row>
    <row r="69" spans="1:12" s="110" customFormat="1" ht="15" customHeight="1" x14ac:dyDescent="0.2">
      <c r="A69" s="120"/>
      <c r="B69" s="119"/>
      <c r="C69" s="258"/>
      <c r="D69" s="267" t="s">
        <v>198</v>
      </c>
      <c r="E69" s="113">
        <v>52.440377149195783</v>
      </c>
      <c r="F69" s="115">
        <v>1891</v>
      </c>
      <c r="G69" s="114">
        <v>1927</v>
      </c>
      <c r="H69" s="114">
        <v>1863</v>
      </c>
      <c r="I69" s="114">
        <v>1840</v>
      </c>
      <c r="J69" s="140">
        <v>1745</v>
      </c>
      <c r="K69" s="114">
        <v>146</v>
      </c>
      <c r="L69" s="116">
        <v>8.3667621776504291</v>
      </c>
    </row>
    <row r="70" spans="1:12" s="110" customFormat="1" ht="15" customHeight="1" x14ac:dyDescent="0.2">
      <c r="A70" s="120"/>
      <c r="B70" s="119"/>
      <c r="C70" s="258"/>
      <c r="D70" s="267" t="s">
        <v>199</v>
      </c>
      <c r="E70" s="113">
        <v>47.559622850804217</v>
      </c>
      <c r="F70" s="115">
        <v>1715</v>
      </c>
      <c r="G70" s="114">
        <v>1689</v>
      </c>
      <c r="H70" s="114">
        <v>1634</v>
      </c>
      <c r="I70" s="114">
        <v>1560</v>
      </c>
      <c r="J70" s="140">
        <v>1490</v>
      </c>
      <c r="K70" s="114">
        <v>225</v>
      </c>
      <c r="L70" s="116">
        <v>15.100671140939598</v>
      </c>
    </row>
    <row r="71" spans="1:12" s="110" customFormat="1" ht="15" customHeight="1" x14ac:dyDescent="0.2">
      <c r="A71" s="120"/>
      <c r="B71" s="119"/>
      <c r="C71" s="258"/>
      <c r="D71" s="110" t="s">
        <v>203</v>
      </c>
      <c r="E71" s="113">
        <v>70.808780677329537</v>
      </c>
      <c r="F71" s="115">
        <v>10935</v>
      </c>
      <c r="G71" s="114">
        <v>10983</v>
      </c>
      <c r="H71" s="114">
        <v>10893</v>
      </c>
      <c r="I71" s="114">
        <v>10772</v>
      </c>
      <c r="J71" s="140">
        <v>10695</v>
      </c>
      <c r="K71" s="114">
        <v>240</v>
      </c>
      <c r="L71" s="116">
        <v>2.244039270687237</v>
      </c>
    </row>
    <row r="72" spans="1:12" s="110" customFormat="1" ht="15" customHeight="1" x14ac:dyDescent="0.2">
      <c r="A72" s="120"/>
      <c r="B72" s="119"/>
      <c r="C72" s="258"/>
      <c r="D72" s="267" t="s">
        <v>198</v>
      </c>
      <c r="E72" s="113">
        <v>54.449016918152722</v>
      </c>
      <c r="F72" s="115">
        <v>5954</v>
      </c>
      <c r="G72" s="114">
        <v>6009</v>
      </c>
      <c r="H72" s="114">
        <v>5968</v>
      </c>
      <c r="I72" s="114">
        <v>5933</v>
      </c>
      <c r="J72" s="140">
        <v>5885</v>
      </c>
      <c r="K72" s="114">
        <v>69</v>
      </c>
      <c r="L72" s="116">
        <v>1.1724723874256584</v>
      </c>
    </row>
    <row r="73" spans="1:12" s="110" customFormat="1" ht="15" customHeight="1" x14ac:dyDescent="0.2">
      <c r="A73" s="120"/>
      <c r="B73" s="119"/>
      <c r="C73" s="258"/>
      <c r="D73" s="267" t="s">
        <v>199</v>
      </c>
      <c r="E73" s="113">
        <v>45.550983081847278</v>
      </c>
      <c r="F73" s="115">
        <v>4981</v>
      </c>
      <c r="G73" s="114">
        <v>4974</v>
      </c>
      <c r="H73" s="114">
        <v>4925</v>
      </c>
      <c r="I73" s="114">
        <v>4839</v>
      </c>
      <c r="J73" s="140">
        <v>4810</v>
      </c>
      <c r="K73" s="114">
        <v>171</v>
      </c>
      <c r="L73" s="116">
        <v>3.555093555093555</v>
      </c>
    </row>
    <row r="74" spans="1:12" s="110" customFormat="1" ht="15" customHeight="1" x14ac:dyDescent="0.2">
      <c r="A74" s="120"/>
      <c r="B74" s="119"/>
      <c r="C74" s="258"/>
      <c r="D74" s="110" t="s">
        <v>204</v>
      </c>
      <c r="E74" s="113">
        <v>5.8408340348377905</v>
      </c>
      <c r="F74" s="115">
        <v>902</v>
      </c>
      <c r="G74" s="114">
        <v>881</v>
      </c>
      <c r="H74" s="114">
        <v>874</v>
      </c>
      <c r="I74" s="114">
        <v>863</v>
      </c>
      <c r="J74" s="140">
        <v>841</v>
      </c>
      <c r="K74" s="114">
        <v>61</v>
      </c>
      <c r="L74" s="116">
        <v>7.2532699167657553</v>
      </c>
    </row>
    <row r="75" spans="1:12" s="110" customFormat="1" ht="15" customHeight="1" x14ac:dyDescent="0.2">
      <c r="A75" s="120"/>
      <c r="B75" s="119"/>
      <c r="C75" s="258"/>
      <c r="D75" s="267" t="s">
        <v>198</v>
      </c>
      <c r="E75" s="113">
        <v>61.308203991130817</v>
      </c>
      <c r="F75" s="115">
        <v>553</v>
      </c>
      <c r="G75" s="114">
        <v>534</v>
      </c>
      <c r="H75" s="114">
        <v>539</v>
      </c>
      <c r="I75" s="114">
        <v>524</v>
      </c>
      <c r="J75" s="140">
        <v>514</v>
      </c>
      <c r="K75" s="114">
        <v>39</v>
      </c>
      <c r="L75" s="116">
        <v>7.5875486381322954</v>
      </c>
    </row>
    <row r="76" spans="1:12" s="110" customFormat="1" ht="15" customHeight="1" x14ac:dyDescent="0.2">
      <c r="A76" s="120"/>
      <c r="B76" s="119"/>
      <c r="C76" s="258"/>
      <c r="D76" s="267" t="s">
        <v>199</v>
      </c>
      <c r="E76" s="113">
        <v>38.691796008869183</v>
      </c>
      <c r="F76" s="115">
        <v>349</v>
      </c>
      <c r="G76" s="114">
        <v>347</v>
      </c>
      <c r="H76" s="114">
        <v>335</v>
      </c>
      <c r="I76" s="114">
        <v>339</v>
      </c>
      <c r="J76" s="140">
        <v>327</v>
      </c>
      <c r="K76" s="114">
        <v>22</v>
      </c>
      <c r="L76" s="116">
        <v>6.7278287461773703</v>
      </c>
    </row>
    <row r="77" spans="1:12" s="110" customFormat="1" ht="15" customHeight="1" x14ac:dyDescent="0.2">
      <c r="A77" s="534"/>
      <c r="B77" s="119" t="s">
        <v>205</v>
      </c>
      <c r="C77" s="268"/>
      <c r="D77" s="182"/>
      <c r="E77" s="113">
        <v>7.9897192129117842</v>
      </c>
      <c r="F77" s="115">
        <v>11564</v>
      </c>
      <c r="G77" s="114">
        <v>11749</v>
      </c>
      <c r="H77" s="114">
        <v>11925</v>
      </c>
      <c r="I77" s="114">
        <v>11742</v>
      </c>
      <c r="J77" s="140">
        <v>11833</v>
      </c>
      <c r="K77" s="114">
        <v>-269</v>
      </c>
      <c r="L77" s="116">
        <v>-2.2733034733372772</v>
      </c>
    </row>
    <row r="78" spans="1:12" s="110" customFormat="1" ht="15" customHeight="1" x14ac:dyDescent="0.2">
      <c r="A78" s="120"/>
      <c r="B78" s="119"/>
      <c r="C78" s="268" t="s">
        <v>106</v>
      </c>
      <c r="D78" s="182"/>
      <c r="E78" s="113">
        <v>60.359737115185055</v>
      </c>
      <c r="F78" s="115">
        <v>6980</v>
      </c>
      <c r="G78" s="114">
        <v>7084</v>
      </c>
      <c r="H78" s="114">
        <v>7192</v>
      </c>
      <c r="I78" s="114">
        <v>7071</v>
      </c>
      <c r="J78" s="140">
        <v>7092</v>
      </c>
      <c r="K78" s="114">
        <v>-112</v>
      </c>
      <c r="L78" s="116">
        <v>-1.5792442188381275</v>
      </c>
    </row>
    <row r="79" spans="1:12" s="110" customFormat="1" ht="15" customHeight="1" x14ac:dyDescent="0.2">
      <c r="A79" s="123"/>
      <c r="B79" s="124"/>
      <c r="C79" s="260" t="s">
        <v>107</v>
      </c>
      <c r="D79" s="261"/>
      <c r="E79" s="125">
        <v>39.640262884814945</v>
      </c>
      <c r="F79" s="143">
        <v>4584</v>
      </c>
      <c r="G79" s="144">
        <v>4665</v>
      </c>
      <c r="H79" s="144">
        <v>4733</v>
      </c>
      <c r="I79" s="144">
        <v>4671</v>
      </c>
      <c r="J79" s="145">
        <v>4741</v>
      </c>
      <c r="K79" s="144">
        <v>-157</v>
      </c>
      <c r="L79" s="146">
        <v>-3.31153765028475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144736</v>
      </c>
      <c r="E11" s="114">
        <v>145962</v>
      </c>
      <c r="F11" s="114">
        <v>146667</v>
      </c>
      <c r="G11" s="114">
        <v>143388</v>
      </c>
      <c r="H11" s="140">
        <v>143277</v>
      </c>
      <c r="I11" s="115">
        <v>1459</v>
      </c>
      <c r="J11" s="116">
        <v>1.0183071951534439</v>
      </c>
    </row>
    <row r="12" spans="1:15" s="110" customFormat="1" ht="24.95" customHeight="1" x14ac:dyDescent="0.2">
      <c r="A12" s="193" t="s">
        <v>132</v>
      </c>
      <c r="B12" s="194" t="s">
        <v>133</v>
      </c>
      <c r="C12" s="113">
        <v>0.47603913331859388</v>
      </c>
      <c r="D12" s="115">
        <v>689</v>
      </c>
      <c r="E12" s="114">
        <v>684</v>
      </c>
      <c r="F12" s="114">
        <v>692</v>
      </c>
      <c r="G12" s="114">
        <v>663</v>
      </c>
      <c r="H12" s="140">
        <v>645</v>
      </c>
      <c r="I12" s="115">
        <v>44</v>
      </c>
      <c r="J12" s="116">
        <v>6.8217054263565888</v>
      </c>
    </row>
    <row r="13" spans="1:15" s="110" customFormat="1" ht="24.95" customHeight="1" x14ac:dyDescent="0.2">
      <c r="A13" s="193" t="s">
        <v>134</v>
      </c>
      <c r="B13" s="199" t="s">
        <v>214</v>
      </c>
      <c r="C13" s="113">
        <v>4.3147523767411009</v>
      </c>
      <c r="D13" s="115">
        <v>6245</v>
      </c>
      <c r="E13" s="114">
        <v>6238</v>
      </c>
      <c r="F13" s="114">
        <v>6255</v>
      </c>
      <c r="G13" s="114">
        <v>6173</v>
      </c>
      <c r="H13" s="140">
        <v>6245</v>
      </c>
      <c r="I13" s="115">
        <v>0</v>
      </c>
      <c r="J13" s="116">
        <v>0</v>
      </c>
    </row>
    <row r="14" spans="1:15" s="287" customFormat="1" ht="24" customHeight="1" x14ac:dyDescent="0.2">
      <c r="A14" s="193" t="s">
        <v>215</v>
      </c>
      <c r="B14" s="199" t="s">
        <v>137</v>
      </c>
      <c r="C14" s="113">
        <v>17.987922838823788</v>
      </c>
      <c r="D14" s="115">
        <v>26035</v>
      </c>
      <c r="E14" s="114">
        <v>26583</v>
      </c>
      <c r="F14" s="114">
        <v>26857</v>
      </c>
      <c r="G14" s="114">
        <v>26598</v>
      </c>
      <c r="H14" s="140">
        <v>26728</v>
      </c>
      <c r="I14" s="115">
        <v>-693</v>
      </c>
      <c r="J14" s="116">
        <v>-2.5927865908410657</v>
      </c>
      <c r="K14" s="110"/>
      <c r="L14" s="110"/>
      <c r="M14" s="110"/>
      <c r="N14" s="110"/>
      <c r="O14" s="110"/>
    </row>
    <row r="15" spans="1:15" s="110" customFormat="1" ht="24.75" customHeight="1" x14ac:dyDescent="0.2">
      <c r="A15" s="193" t="s">
        <v>216</v>
      </c>
      <c r="B15" s="199" t="s">
        <v>217</v>
      </c>
      <c r="C15" s="113">
        <v>4.6256632765863364</v>
      </c>
      <c r="D15" s="115">
        <v>6695</v>
      </c>
      <c r="E15" s="114">
        <v>6718</v>
      </c>
      <c r="F15" s="114">
        <v>6745</v>
      </c>
      <c r="G15" s="114">
        <v>6636</v>
      </c>
      <c r="H15" s="140">
        <v>6653</v>
      </c>
      <c r="I15" s="115">
        <v>42</v>
      </c>
      <c r="J15" s="116">
        <v>0.63129415301367808</v>
      </c>
    </row>
    <row r="16" spans="1:15" s="287" customFormat="1" ht="24.95" customHeight="1" x14ac:dyDescent="0.2">
      <c r="A16" s="193" t="s">
        <v>218</v>
      </c>
      <c r="B16" s="199" t="s">
        <v>141</v>
      </c>
      <c r="C16" s="113">
        <v>9.364636303338493</v>
      </c>
      <c r="D16" s="115">
        <v>13554</v>
      </c>
      <c r="E16" s="114">
        <v>14057</v>
      </c>
      <c r="F16" s="114">
        <v>14224</v>
      </c>
      <c r="G16" s="114">
        <v>14091</v>
      </c>
      <c r="H16" s="140">
        <v>14188</v>
      </c>
      <c r="I16" s="115">
        <v>-634</v>
      </c>
      <c r="J16" s="116">
        <v>-4.4685649844939386</v>
      </c>
      <c r="K16" s="110"/>
      <c r="L16" s="110"/>
      <c r="M16" s="110"/>
      <c r="N16" s="110"/>
      <c r="O16" s="110"/>
    </row>
    <row r="17" spans="1:15" s="110" customFormat="1" ht="24.95" customHeight="1" x14ac:dyDescent="0.2">
      <c r="A17" s="193" t="s">
        <v>219</v>
      </c>
      <c r="B17" s="199" t="s">
        <v>220</v>
      </c>
      <c r="C17" s="113">
        <v>3.9976232588989609</v>
      </c>
      <c r="D17" s="115">
        <v>5786</v>
      </c>
      <c r="E17" s="114">
        <v>5808</v>
      </c>
      <c r="F17" s="114">
        <v>5888</v>
      </c>
      <c r="G17" s="114">
        <v>5871</v>
      </c>
      <c r="H17" s="140">
        <v>5887</v>
      </c>
      <c r="I17" s="115">
        <v>-101</v>
      </c>
      <c r="J17" s="116">
        <v>-1.7156446407338204</v>
      </c>
    </row>
    <row r="18" spans="1:15" s="287" customFormat="1" ht="24.95" customHeight="1" x14ac:dyDescent="0.2">
      <c r="A18" s="201" t="s">
        <v>144</v>
      </c>
      <c r="B18" s="202" t="s">
        <v>145</v>
      </c>
      <c r="C18" s="113">
        <v>6.9409131107671902</v>
      </c>
      <c r="D18" s="115">
        <v>10046</v>
      </c>
      <c r="E18" s="114">
        <v>9995</v>
      </c>
      <c r="F18" s="114">
        <v>10333</v>
      </c>
      <c r="G18" s="114">
        <v>9984</v>
      </c>
      <c r="H18" s="140">
        <v>9894</v>
      </c>
      <c r="I18" s="115">
        <v>152</v>
      </c>
      <c r="J18" s="116">
        <v>1.5362846169395594</v>
      </c>
      <c r="K18" s="110"/>
      <c r="L18" s="110"/>
      <c r="M18" s="110"/>
      <c r="N18" s="110"/>
      <c r="O18" s="110"/>
    </row>
    <row r="19" spans="1:15" s="110" customFormat="1" ht="24.95" customHeight="1" x14ac:dyDescent="0.2">
      <c r="A19" s="193" t="s">
        <v>146</v>
      </c>
      <c r="B19" s="199" t="s">
        <v>147</v>
      </c>
      <c r="C19" s="113">
        <v>17.064862922838824</v>
      </c>
      <c r="D19" s="115">
        <v>24699</v>
      </c>
      <c r="E19" s="114">
        <v>25449</v>
      </c>
      <c r="F19" s="114">
        <v>25275</v>
      </c>
      <c r="G19" s="114">
        <v>24503</v>
      </c>
      <c r="H19" s="140">
        <v>24469</v>
      </c>
      <c r="I19" s="115">
        <v>230</v>
      </c>
      <c r="J19" s="116">
        <v>0.939964853488087</v>
      </c>
    </row>
    <row r="20" spans="1:15" s="287" customFormat="1" ht="24.95" customHeight="1" x14ac:dyDescent="0.2">
      <c r="A20" s="193" t="s">
        <v>148</v>
      </c>
      <c r="B20" s="199" t="s">
        <v>149</v>
      </c>
      <c r="C20" s="113">
        <v>7.9945556046871546</v>
      </c>
      <c r="D20" s="115">
        <v>11571</v>
      </c>
      <c r="E20" s="114">
        <v>11649</v>
      </c>
      <c r="F20" s="114">
        <v>11782</v>
      </c>
      <c r="G20" s="114">
        <v>11594</v>
      </c>
      <c r="H20" s="140">
        <v>11522</v>
      </c>
      <c r="I20" s="115">
        <v>49</v>
      </c>
      <c r="J20" s="116">
        <v>0.42527339003645198</v>
      </c>
      <c r="K20" s="110"/>
      <c r="L20" s="110"/>
      <c r="M20" s="110"/>
      <c r="N20" s="110"/>
      <c r="O20" s="110"/>
    </row>
    <row r="21" spans="1:15" s="110" customFormat="1" ht="24.95" customHeight="1" x14ac:dyDescent="0.2">
      <c r="A21" s="201" t="s">
        <v>150</v>
      </c>
      <c r="B21" s="202" t="s">
        <v>151</v>
      </c>
      <c r="C21" s="113">
        <v>3.1457273933230159</v>
      </c>
      <c r="D21" s="115">
        <v>4553</v>
      </c>
      <c r="E21" s="114">
        <v>4614</v>
      </c>
      <c r="F21" s="114">
        <v>4725</v>
      </c>
      <c r="G21" s="114">
        <v>4586</v>
      </c>
      <c r="H21" s="140">
        <v>4521</v>
      </c>
      <c r="I21" s="115">
        <v>32</v>
      </c>
      <c r="J21" s="116">
        <v>0.70780800707808011</v>
      </c>
    </row>
    <row r="22" spans="1:15" s="110" customFormat="1" ht="24.95" customHeight="1" x14ac:dyDescent="0.2">
      <c r="A22" s="201" t="s">
        <v>152</v>
      </c>
      <c r="B22" s="199" t="s">
        <v>153</v>
      </c>
      <c r="C22" s="113">
        <v>1.578736458103029</v>
      </c>
      <c r="D22" s="115">
        <v>2285</v>
      </c>
      <c r="E22" s="114">
        <v>2321</v>
      </c>
      <c r="F22" s="114">
        <v>2322</v>
      </c>
      <c r="G22" s="114">
        <v>2250</v>
      </c>
      <c r="H22" s="140">
        <v>2264</v>
      </c>
      <c r="I22" s="115">
        <v>21</v>
      </c>
      <c r="J22" s="116">
        <v>0.92756183745583043</v>
      </c>
    </row>
    <row r="23" spans="1:15" s="110" customFormat="1" ht="24.95" customHeight="1" x14ac:dyDescent="0.2">
      <c r="A23" s="193" t="s">
        <v>154</v>
      </c>
      <c r="B23" s="199" t="s">
        <v>155</v>
      </c>
      <c r="C23" s="113">
        <v>1.9083020119389786</v>
      </c>
      <c r="D23" s="115">
        <v>2762</v>
      </c>
      <c r="E23" s="114">
        <v>2779</v>
      </c>
      <c r="F23" s="114">
        <v>2808</v>
      </c>
      <c r="G23" s="114">
        <v>2711</v>
      </c>
      <c r="H23" s="140">
        <v>2744</v>
      </c>
      <c r="I23" s="115">
        <v>18</v>
      </c>
      <c r="J23" s="116">
        <v>0.6559766763848397</v>
      </c>
    </row>
    <row r="24" spans="1:15" s="110" customFormat="1" ht="24.95" customHeight="1" x14ac:dyDescent="0.2">
      <c r="A24" s="193" t="s">
        <v>156</v>
      </c>
      <c r="B24" s="199" t="s">
        <v>221</v>
      </c>
      <c r="C24" s="113">
        <v>6.828985186822905</v>
      </c>
      <c r="D24" s="115">
        <v>9884</v>
      </c>
      <c r="E24" s="114">
        <v>9541</v>
      </c>
      <c r="F24" s="114">
        <v>9559</v>
      </c>
      <c r="G24" s="114">
        <v>9219</v>
      </c>
      <c r="H24" s="140">
        <v>9211</v>
      </c>
      <c r="I24" s="115">
        <v>673</v>
      </c>
      <c r="J24" s="116">
        <v>7.3064813809575506</v>
      </c>
    </row>
    <row r="25" spans="1:15" s="110" customFormat="1" ht="24.95" customHeight="1" x14ac:dyDescent="0.2">
      <c r="A25" s="193" t="s">
        <v>222</v>
      </c>
      <c r="B25" s="204" t="s">
        <v>159</v>
      </c>
      <c r="C25" s="113">
        <v>3.1422728277691796</v>
      </c>
      <c r="D25" s="115">
        <v>4548</v>
      </c>
      <c r="E25" s="114">
        <v>4406</v>
      </c>
      <c r="F25" s="114">
        <v>4486</v>
      </c>
      <c r="G25" s="114">
        <v>4299</v>
      </c>
      <c r="H25" s="140">
        <v>4206</v>
      </c>
      <c r="I25" s="115">
        <v>342</v>
      </c>
      <c r="J25" s="116">
        <v>8.1312410841654774</v>
      </c>
    </row>
    <row r="26" spans="1:15" s="110" customFormat="1" ht="24.95" customHeight="1" x14ac:dyDescent="0.2">
      <c r="A26" s="201">
        <v>782.78300000000002</v>
      </c>
      <c r="B26" s="203" t="s">
        <v>160</v>
      </c>
      <c r="C26" s="113">
        <v>2.7823070970594737</v>
      </c>
      <c r="D26" s="115">
        <v>4027</v>
      </c>
      <c r="E26" s="114">
        <v>4219</v>
      </c>
      <c r="F26" s="114">
        <v>4240</v>
      </c>
      <c r="G26" s="114">
        <v>4185</v>
      </c>
      <c r="H26" s="140">
        <v>4343</v>
      </c>
      <c r="I26" s="115">
        <v>-316</v>
      </c>
      <c r="J26" s="116">
        <v>-7.2760764448537874</v>
      </c>
    </row>
    <row r="27" spans="1:15" s="110" customFormat="1" ht="24.95" customHeight="1" x14ac:dyDescent="0.2">
      <c r="A27" s="193" t="s">
        <v>161</v>
      </c>
      <c r="B27" s="199" t="s">
        <v>223</v>
      </c>
      <c r="C27" s="113">
        <v>5.2495578156091094</v>
      </c>
      <c r="D27" s="115">
        <v>7598</v>
      </c>
      <c r="E27" s="114">
        <v>7596</v>
      </c>
      <c r="F27" s="114">
        <v>7627</v>
      </c>
      <c r="G27" s="114">
        <v>7456</v>
      </c>
      <c r="H27" s="140">
        <v>7380</v>
      </c>
      <c r="I27" s="115">
        <v>218</v>
      </c>
      <c r="J27" s="116">
        <v>2.9539295392953928</v>
      </c>
    </row>
    <row r="28" spans="1:15" s="110" customFormat="1" ht="24.95" customHeight="1" x14ac:dyDescent="0.2">
      <c r="A28" s="193" t="s">
        <v>163</v>
      </c>
      <c r="B28" s="199" t="s">
        <v>164</v>
      </c>
      <c r="C28" s="113">
        <v>2.6821246959982314</v>
      </c>
      <c r="D28" s="115">
        <v>3882</v>
      </c>
      <c r="E28" s="114">
        <v>3895</v>
      </c>
      <c r="F28" s="114">
        <v>3869</v>
      </c>
      <c r="G28" s="114">
        <v>3697</v>
      </c>
      <c r="H28" s="140">
        <v>3722</v>
      </c>
      <c r="I28" s="115">
        <v>160</v>
      </c>
      <c r="J28" s="116">
        <v>4.2987641053197203</v>
      </c>
    </row>
    <row r="29" spans="1:15" s="110" customFormat="1" ht="24.95" customHeight="1" x14ac:dyDescent="0.2">
      <c r="A29" s="193">
        <v>86</v>
      </c>
      <c r="B29" s="199" t="s">
        <v>165</v>
      </c>
      <c r="C29" s="113">
        <v>8.1893931019235016</v>
      </c>
      <c r="D29" s="115">
        <v>11853</v>
      </c>
      <c r="E29" s="114">
        <v>11829</v>
      </c>
      <c r="F29" s="114">
        <v>11741</v>
      </c>
      <c r="G29" s="114">
        <v>11455</v>
      </c>
      <c r="H29" s="140">
        <v>11518</v>
      </c>
      <c r="I29" s="115">
        <v>335</v>
      </c>
      <c r="J29" s="116">
        <v>2.9084910574752563</v>
      </c>
    </row>
    <row r="30" spans="1:15" s="110" customFormat="1" ht="24.95" customHeight="1" x14ac:dyDescent="0.2">
      <c r="A30" s="193">
        <v>87.88</v>
      </c>
      <c r="B30" s="204" t="s">
        <v>166</v>
      </c>
      <c r="C30" s="113">
        <v>6.7757848772938312</v>
      </c>
      <c r="D30" s="115">
        <v>9807</v>
      </c>
      <c r="E30" s="114">
        <v>9916</v>
      </c>
      <c r="F30" s="114">
        <v>9869</v>
      </c>
      <c r="G30" s="114">
        <v>9713</v>
      </c>
      <c r="H30" s="140">
        <v>9713</v>
      </c>
      <c r="I30" s="115">
        <v>94</v>
      </c>
      <c r="J30" s="116">
        <v>0.96777514671059406</v>
      </c>
    </row>
    <row r="31" spans="1:15" s="110" customFormat="1" ht="24.95" customHeight="1" x14ac:dyDescent="0.2">
      <c r="A31" s="193" t="s">
        <v>167</v>
      </c>
      <c r="B31" s="199" t="s">
        <v>168</v>
      </c>
      <c r="C31" s="113">
        <v>2.9377625469820914</v>
      </c>
      <c r="D31" s="115">
        <v>4252</v>
      </c>
      <c r="E31" s="114">
        <v>4248</v>
      </c>
      <c r="F31" s="114">
        <v>4227</v>
      </c>
      <c r="G31" s="114">
        <v>4302</v>
      </c>
      <c r="H31" s="140">
        <v>4152</v>
      </c>
      <c r="I31" s="115">
        <v>100</v>
      </c>
      <c r="J31" s="116">
        <v>2.4084778420038537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0.47603913331859388</v>
      </c>
      <c r="D34" s="115">
        <v>689</v>
      </c>
      <c r="E34" s="114">
        <v>684</v>
      </c>
      <c r="F34" s="114">
        <v>692</v>
      </c>
      <c r="G34" s="114">
        <v>663</v>
      </c>
      <c r="H34" s="140">
        <v>645</v>
      </c>
      <c r="I34" s="115">
        <v>44</v>
      </c>
      <c r="J34" s="116">
        <v>6.8217054263565888</v>
      </c>
    </row>
    <row r="35" spans="1:10" s="110" customFormat="1" ht="24.95" customHeight="1" x14ac:dyDescent="0.2">
      <c r="A35" s="292" t="s">
        <v>171</v>
      </c>
      <c r="B35" s="293" t="s">
        <v>172</v>
      </c>
      <c r="C35" s="113">
        <v>29.24358832633208</v>
      </c>
      <c r="D35" s="115">
        <v>42326</v>
      </c>
      <c r="E35" s="114">
        <v>42816</v>
      </c>
      <c r="F35" s="114">
        <v>43445</v>
      </c>
      <c r="G35" s="114">
        <v>42755</v>
      </c>
      <c r="H35" s="140">
        <v>42867</v>
      </c>
      <c r="I35" s="115">
        <v>-541</v>
      </c>
      <c r="J35" s="116">
        <v>-1.2620430634287447</v>
      </c>
    </row>
    <row r="36" spans="1:10" s="110" customFormat="1" ht="24.95" customHeight="1" x14ac:dyDescent="0.2">
      <c r="A36" s="294" t="s">
        <v>173</v>
      </c>
      <c r="B36" s="295" t="s">
        <v>174</v>
      </c>
      <c r="C36" s="125">
        <v>70.280372540349319</v>
      </c>
      <c r="D36" s="143">
        <v>101721</v>
      </c>
      <c r="E36" s="144">
        <v>102462</v>
      </c>
      <c r="F36" s="144">
        <v>102530</v>
      </c>
      <c r="G36" s="144">
        <v>99970</v>
      </c>
      <c r="H36" s="145">
        <v>99765</v>
      </c>
      <c r="I36" s="143">
        <v>1956</v>
      </c>
      <c r="J36" s="146">
        <v>1.9606074274545182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2020-09-28T08:00:21Z</dcterms:created>
  <dcterms:modified xsi:type="dcterms:W3CDTF">2020-09-28T10:33:30Z</dcterms:modified>
</cp:coreProperties>
</file>