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J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J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M43" i="24"/>
  <c r="K43" i="24"/>
  <c r="H43" i="24"/>
  <c r="F43" i="24"/>
  <c r="E43" i="24"/>
  <c r="D43" i="24"/>
  <c r="C43" i="24"/>
  <c r="B43" i="24"/>
  <c r="J43" i="24" s="1"/>
  <c r="L42" i="24"/>
  <c r="J42" i="24"/>
  <c r="I42" i="24"/>
  <c r="G42" i="24"/>
  <c r="D42" i="24"/>
  <c r="C42" i="24"/>
  <c r="M42" i="24" s="1"/>
  <c r="B42" i="24"/>
  <c r="K41" i="24"/>
  <c r="H41" i="24"/>
  <c r="F41" i="24"/>
  <c r="D41" i="24"/>
  <c r="C41" i="24"/>
  <c r="B41" i="24"/>
  <c r="J41" i="24" s="1"/>
  <c r="L40" i="24"/>
  <c r="I40" i="24"/>
  <c r="G40" i="24"/>
  <c r="C40" i="24"/>
  <c r="M40" i="24" s="1"/>
  <c r="B40" i="24"/>
  <c r="M36" i="24"/>
  <c r="L36" i="24"/>
  <c r="K36" i="24"/>
  <c r="J36" i="24"/>
  <c r="I36" i="24"/>
  <c r="H36" i="24"/>
  <c r="G36" i="24"/>
  <c r="F36" i="24"/>
  <c r="E36" i="24"/>
  <c r="D36" i="24"/>
  <c r="K57" i="15"/>
  <c r="L57" i="15" s="1"/>
  <c r="C38" i="24"/>
  <c r="C37" i="24"/>
  <c r="C35" i="24"/>
  <c r="C34" i="24"/>
  <c r="E34" i="24" s="1"/>
  <c r="C33" i="24"/>
  <c r="C32" i="24"/>
  <c r="C31" i="24"/>
  <c r="C30" i="24"/>
  <c r="C29" i="24"/>
  <c r="C28" i="24"/>
  <c r="C27" i="24"/>
  <c r="C26" i="24"/>
  <c r="E26" i="24" s="1"/>
  <c r="C25" i="24"/>
  <c r="C24" i="24"/>
  <c r="C23" i="24"/>
  <c r="C22" i="24"/>
  <c r="C21" i="24"/>
  <c r="C20" i="24"/>
  <c r="C19" i="24"/>
  <c r="C18" i="24"/>
  <c r="E18" i="24" s="1"/>
  <c r="C17" i="24"/>
  <c r="C16" i="24"/>
  <c r="C15" i="24"/>
  <c r="C9" i="24"/>
  <c r="C8" i="24"/>
  <c r="C7" i="24"/>
  <c r="B38" i="24"/>
  <c r="B37" i="24"/>
  <c r="F37" i="24" s="1"/>
  <c r="B35" i="24"/>
  <c r="F35" i="24" s="1"/>
  <c r="B34" i="24"/>
  <c r="B33" i="24"/>
  <c r="B32" i="24"/>
  <c r="B31" i="24"/>
  <c r="B30" i="24"/>
  <c r="B29" i="24"/>
  <c r="B28" i="24"/>
  <c r="J28" i="24" s="1"/>
  <c r="B27" i="24"/>
  <c r="B26" i="24"/>
  <c r="B25" i="24"/>
  <c r="B24" i="24"/>
  <c r="B23" i="24"/>
  <c r="B22" i="24"/>
  <c r="B21" i="24"/>
  <c r="B20" i="24"/>
  <c r="B19" i="24"/>
  <c r="B18" i="24"/>
  <c r="B17" i="24"/>
  <c r="B16" i="24"/>
  <c r="B15" i="24"/>
  <c r="B9" i="24"/>
  <c r="B8" i="24"/>
  <c r="B7" i="24"/>
  <c r="B6" i="24" l="1"/>
  <c r="B14" i="24"/>
  <c r="J31" i="24"/>
  <c r="H31" i="24"/>
  <c r="K31" i="24"/>
  <c r="D31" i="24"/>
  <c r="F31" i="24"/>
  <c r="J23" i="24"/>
  <c r="H23" i="24"/>
  <c r="K23" i="24"/>
  <c r="D23" i="24"/>
  <c r="F23" i="24"/>
  <c r="B45" i="24"/>
  <c r="B39" i="24"/>
  <c r="J21" i="24"/>
  <c r="H21" i="24"/>
  <c r="K21" i="24"/>
  <c r="F21" i="24"/>
  <c r="D21" i="24"/>
  <c r="J15" i="24"/>
  <c r="H15" i="24"/>
  <c r="K15" i="24"/>
  <c r="D15" i="24"/>
  <c r="F15" i="24"/>
  <c r="J25" i="24"/>
  <c r="H25" i="24"/>
  <c r="K25" i="24"/>
  <c r="F25" i="24"/>
  <c r="D25" i="24"/>
  <c r="K18" i="24"/>
  <c r="F18" i="24"/>
  <c r="D18" i="24"/>
  <c r="J18" i="24"/>
  <c r="H18" i="24"/>
  <c r="K22" i="24"/>
  <c r="F22" i="24"/>
  <c r="D22" i="24"/>
  <c r="J22" i="24"/>
  <c r="H22" i="24"/>
  <c r="K26" i="24"/>
  <c r="F26" i="24"/>
  <c r="D26" i="24"/>
  <c r="J26" i="24"/>
  <c r="H26" i="24"/>
  <c r="J29" i="24"/>
  <c r="H29" i="24"/>
  <c r="K29" i="24"/>
  <c r="F29" i="24"/>
  <c r="D29" i="24"/>
  <c r="J33" i="24"/>
  <c r="H33" i="24"/>
  <c r="K33" i="24"/>
  <c r="F33" i="24"/>
  <c r="D33" i="24"/>
  <c r="K30" i="24"/>
  <c r="F30" i="24"/>
  <c r="D30" i="24"/>
  <c r="J30" i="24"/>
  <c r="H30" i="24"/>
  <c r="J17" i="24"/>
  <c r="H17" i="24"/>
  <c r="K17" i="24"/>
  <c r="F17" i="24"/>
  <c r="D17" i="24"/>
  <c r="K34" i="24"/>
  <c r="F34" i="24"/>
  <c r="D34" i="24"/>
  <c r="J34" i="24"/>
  <c r="H34" i="24"/>
  <c r="K38" i="24"/>
  <c r="H38" i="24"/>
  <c r="F38" i="24"/>
  <c r="D38" i="24"/>
  <c r="J38" i="24"/>
  <c r="H7" i="24"/>
  <c r="D7" i="24"/>
  <c r="K7" i="24"/>
  <c r="J7" i="24"/>
  <c r="F7" i="24"/>
  <c r="K16" i="24"/>
  <c r="F16" i="24"/>
  <c r="D16" i="24"/>
  <c r="H16" i="24"/>
  <c r="K24" i="24"/>
  <c r="F24" i="24"/>
  <c r="D24" i="24"/>
  <c r="H24" i="24"/>
  <c r="K32" i="24"/>
  <c r="F32" i="24"/>
  <c r="D32" i="24"/>
  <c r="H32" i="24"/>
  <c r="G7" i="24"/>
  <c r="M7" i="24"/>
  <c r="E7" i="24"/>
  <c r="L7" i="24"/>
  <c r="J24" i="24"/>
  <c r="J19" i="24"/>
  <c r="H19" i="24"/>
  <c r="K19" i="24"/>
  <c r="D19" i="24"/>
  <c r="J27" i="24"/>
  <c r="H27" i="24"/>
  <c r="K27" i="24"/>
  <c r="D27" i="24"/>
  <c r="J35" i="24"/>
  <c r="H35" i="24"/>
  <c r="K35" i="24"/>
  <c r="D35" i="24"/>
  <c r="I8" i="24"/>
  <c r="L8" i="24"/>
  <c r="G8" i="24"/>
  <c r="E8" i="24"/>
  <c r="M8" i="24"/>
  <c r="G9" i="24"/>
  <c r="M9" i="24"/>
  <c r="E9" i="24"/>
  <c r="I9" i="24"/>
  <c r="L9" i="24"/>
  <c r="G15" i="24"/>
  <c r="M15" i="24"/>
  <c r="E15" i="24"/>
  <c r="L15" i="24"/>
  <c r="I15" i="24"/>
  <c r="G21" i="24"/>
  <c r="M21" i="24"/>
  <c r="E21" i="24"/>
  <c r="I21" i="24"/>
  <c r="L21" i="24"/>
  <c r="G25" i="24"/>
  <c r="M25" i="24"/>
  <c r="E25" i="24"/>
  <c r="I25" i="24"/>
  <c r="L25" i="24"/>
  <c r="G31" i="24"/>
  <c r="M31" i="24"/>
  <c r="E31" i="24"/>
  <c r="L31" i="24"/>
  <c r="I31" i="24"/>
  <c r="M38" i="24"/>
  <c r="E38" i="24"/>
  <c r="G38" i="24"/>
  <c r="L38" i="24"/>
  <c r="I38" i="24"/>
  <c r="I28" i="24"/>
  <c r="L28" i="24"/>
  <c r="G28" i="24"/>
  <c r="E28" i="24"/>
  <c r="M28" i="24"/>
  <c r="J16" i="24"/>
  <c r="F27" i="24"/>
  <c r="K8" i="24"/>
  <c r="F8" i="24"/>
  <c r="D8" i="24"/>
  <c r="H8" i="24"/>
  <c r="I16" i="24"/>
  <c r="L16" i="24"/>
  <c r="G16" i="24"/>
  <c r="E16" i="24"/>
  <c r="M16" i="24"/>
  <c r="G19" i="24"/>
  <c r="M19" i="24"/>
  <c r="E19" i="24"/>
  <c r="L19" i="24"/>
  <c r="I19" i="24"/>
  <c r="I22" i="24"/>
  <c r="L22" i="24"/>
  <c r="M22" i="24"/>
  <c r="G22" i="24"/>
  <c r="E22" i="24"/>
  <c r="I32" i="24"/>
  <c r="L32" i="24"/>
  <c r="G32" i="24"/>
  <c r="E32" i="24"/>
  <c r="M32" i="24"/>
  <c r="G35" i="24"/>
  <c r="M35" i="24"/>
  <c r="E35" i="24"/>
  <c r="L35" i="24"/>
  <c r="I35" i="24"/>
  <c r="C45" i="24"/>
  <c r="C39" i="24"/>
  <c r="I41" i="24"/>
  <c r="G41" i="24"/>
  <c r="L41" i="24"/>
  <c r="M41" i="24"/>
  <c r="E41" i="24"/>
  <c r="K20" i="24"/>
  <c r="F20" i="24"/>
  <c r="D20" i="24"/>
  <c r="H20" i="24"/>
  <c r="K28" i="24"/>
  <c r="F28" i="24"/>
  <c r="D28" i="24"/>
  <c r="H28" i="24"/>
  <c r="D37" i="24"/>
  <c r="J37" i="24"/>
  <c r="K37" i="24"/>
  <c r="H37" i="24"/>
  <c r="F19" i="24"/>
  <c r="G17" i="24"/>
  <c r="M17" i="24"/>
  <c r="E17" i="24"/>
  <c r="I17" i="24"/>
  <c r="L17" i="24"/>
  <c r="G23" i="24"/>
  <c r="M23" i="24"/>
  <c r="E23" i="24"/>
  <c r="L23" i="24"/>
  <c r="I23" i="24"/>
  <c r="G29" i="24"/>
  <c r="M29" i="24"/>
  <c r="E29" i="24"/>
  <c r="I29" i="24"/>
  <c r="L29" i="24"/>
  <c r="G33" i="24"/>
  <c r="M33" i="24"/>
  <c r="E33" i="24"/>
  <c r="I33" i="24"/>
  <c r="L33" i="24"/>
  <c r="J20" i="24"/>
  <c r="K40" i="24"/>
  <c r="H40" i="24"/>
  <c r="F40" i="24"/>
  <c r="J40" i="24"/>
  <c r="D40" i="24"/>
  <c r="I20" i="24"/>
  <c r="L20" i="24"/>
  <c r="G20" i="24"/>
  <c r="E20" i="24"/>
  <c r="M20" i="24"/>
  <c r="I37" i="24"/>
  <c r="G37" i="24"/>
  <c r="L37" i="24"/>
  <c r="M37" i="24"/>
  <c r="E37" i="24"/>
  <c r="I7" i="24"/>
  <c r="J32" i="24"/>
  <c r="J9" i="24"/>
  <c r="H9" i="24"/>
  <c r="K9" i="24"/>
  <c r="F9" i="24"/>
  <c r="D9" i="24"/>
  <c r="C14" i="24"/>
  <c r="C6" i="24"/>
  <c r="I24" i="24"/>
  <c r="L24" i="24"/>
  <c r="G24" i="24"/>
  <c r="E24" i="24"/>
  <c r="M24" i="24"/>
  <c r="G27" i="24"/>
  <c r="M27" i="24"/>
  <c r="E27" i="24"/>
  <c r="L27" i="24"/>
  <c r="I27" i="24"/>
  <c r="I30" i="24"/>
  <c r="L30" i="24"/>
  <c r="M30" i="24"/>
  <c r="G30" i="24"/>
  <c r="E30" i="24"/>
  <c r="J8" i="24"/>
  <c r="J77" i="24"/>
  <c r="K42" i="24"/>
  <c r="H42" i="24"/>
  <c r="F42" i="24"/>
  <c r="I43" i="24"/>
  <c r="G43" i="24"/>
  <c r="L43" i="24"/>
  <c r="K53" i="24"/>
  <c r="I53" i="24"/>
  <c r="K61" i="24"/>
  <c r="I61" i="24"/>
  <c r="K69" i="24"/>
  <c r="I69" i="24"/>
  <c r="K58" i="24"/>
  <c r="I58" i="24"/>
  <c r="K66" i="24"/>
  <c r="I66" i="24"/>
  <c r="K74" i="24"/>
  <c r="I74" i="24"/>
  <c r="K55" i="24"/>
  <c r="I55" i="24"/>
  <c r="K63" i="24"/>
  <c r="I63" i="24"/>
  <c r="K71" i="24"/>
  <c r="I71" i="24"/>
  <c r="I18" i="24"/>
  <c r="L18" i="24"/>
  <c r="I26" i="24"/>
  <c r="L26" i="24"/>
  <c r="I34" i="24"/>
  <c r="L34" i="24"/>
  <c r="G18" i="24"/>
  <c r="G26" i="24"/>
  <c r="G34" i="24"/>
  <c r="K52" i="24"/>
  <c r="I52" i="24"/>
  <c r="K60" i="24"/>
  <c r="I60" i="24"/>
  <c r="K68" i="24"/>
  <c r="I68" i="24"/>
  <c r="K57" i="24"/>
  <c r="I57" i="24"/>
  <c r="K65" i="24"/>
  <c r="I65" i="24"/>
  <c r="K73" i="24"/>
  <c r="I73" i="24"/>
  <c r="K54" i="24"/>
  <c r="I54" i="24"/>
  <c r="K62" i="24"/>
  <c r="I62" i="24"/>
  <c r="K70" i="24"/>
  <c r="I70" i="24"/>
  <c r="M18" i="24"/>
  <c r="M26" i="24"/>
  <c r="M34" i="24"/>
  <c r="K51" i="24"/>
  <c r="I51" i="24"/>
  <c r="K59" i="24"/>
  <c r="I59" i="24"/>
  <c r="K67" i="24"/>
  <c r="I67" i="24"/>
  <c r="K75" i="24"/>
  <c r="K77" i="24" s="1"/>
  <c r="I75" i="24"/>
  <c r="I77" i="24" s="1"/>
  <c r="K56" i="24"/>
  <c r="I56" i="24"/>
  <c r="K64" i="24"/>
  <c r="I64" i="24"/>
  <c r="K72" i="24"/>
  <c r="I72" i="24"/>
  <c r="F44" i="24"/>
  <c r="H44" i="24"/>
  <c r="J44" i="24"/>
  <c r="E40" i="24"/>
  <c r="E42" i="24"/>
  <c r="E44" i="24"/>
  <c r="I78" i="24" l="1"/>
  <c r="I79" i="24"/>
  <c r="D39" i="24"/>
  <c r="J39" i="24"/>
  <c r="K39" i="24"/>
  <c r="H39" i="24"/>
  <c r="F39" i="24"/>
  <c r="J79" i="24"/>
  <c r="J78" i="24"/>
  <c r="I39" i="24"/>
  <c r="G39" i="24"/>
  <c r="L39" i="24"/>
  <c r="E39" i="24"/>
  <c r="M39" i="24"/>
  <c r="F45" i="24"/>
  <c r="D45" i="24"/>
  <c r="J45" i="24"/>
  <c r="H45" i="24"/>
  <c r="K45" i="24"/>
  <c r="I6" i="24"/>
  <c r="L6" i="24"/>
  <c r="E6" i="24"/>
  <c r="M6" i="24"/>
  <c r="G6" i="24"/>
  <c r="I45" i="24"/>
  <c r="G45" i="24"/>
  <c r="L45" i="24"/>
  <c r="E45" i="24"/>
  <c r="M45" i="24"/>
  <c r="I14" i="24"/>
  <c r="L14" i="24"/>
  <c r="M14" i="24"/>
  <c r="G14" i="24"/>
  <c r="E14" i="24"/>
  <c r="K14" i="24"/>
  <c r="F14" i="24"/>
  <c r="D14" i="24"/>
  <c r="J14" i="24"/>
  <c r="H14" i="24"/>
  <c r="K79" i="24"/>
  <c r="K78" i="24"/>
  <c r="K6" i="24"/>
  <c r="D6" i="24"/>
  <c r="J6" i="24"/>
  <c r="H6" i="24"/>
  <c r="F6" i="24"/>
  <c r="I83" i="24" l="1"/>
  <c r="I82" i="24"/>
  <c r="I81" i="24"/>
</calcChain>
</file>

<file path=xl/sharedStrings.xml><?xml version="1.0" encoding="utf-8"?>
<sst xmlns="http://schemas.openxmlformats.org/spreadsheetml/2006/main" count="1641" uniqueCount="522">
  <si>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</si>
  <si>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</si>
  <si>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</si>
  <si>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</si>
  <si>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</si>
  <si>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</si>
  <si>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</si>
  <si>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</si>
  <si>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</si>
  <si>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</si>
  <si>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</si>
  <si>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</si>
  <si>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</si>
  <si>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Darmstadt (415)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</si>
  <si>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</si>
  <si>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</si>
  <si>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</si>
  <si>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</si>
  <si>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</si>
  <si>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</si>
  <si>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</si>
  <si>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</si>
  <si>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</si>
  <si>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</si>
  <si>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</si>
  <si>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</si>
  <si>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</si>
  <si>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</si>
  <si>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</si>
  <si>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</si>
  <si>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</si>
  <si>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</si>
  <si>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</si>
  <si>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</si>
  <si>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</si>
  <si>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</si>
  <si>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</si>
  <si>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</si>
  <si>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</si>
  <si>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</si>
  <si>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</si>
  <si>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</si>
  <si>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</si>
  <si>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</si>
  <si>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</si>
  <si>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</si>
  <si>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</si>
  <si>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</si>
  <si>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</si>
  <si>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</si>
  <si>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</si>
  <si>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</si>
  <si>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</si>
  <si>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</si>
  <si>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</si>
  <si>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</si>
  <si>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</si>
  <si>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</si>
  <si>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</si>
  <si>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</si>
  <si>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</si>
  <si>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</si>
  <si>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</si>
  <si>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</si>
  <si>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</si>
  <si>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</si>
  <si>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</si>
  <si>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</si>
  <si>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</si>
  <si>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</si>
  <si>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</si>
  <si>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</si>
  <si>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</si>
  <si>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</si>
  <si>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</si>
  <si>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</si>
  <si>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</si>
  <si>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</si>
  <si>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</si>
  <si>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</si>
  <si>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</si>
  <si>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</si>
  <si>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</si>
  <si>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</si>
  <si>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</si>
  <si>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</si>
  <si>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</si>
  <si>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</si>
  <si>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</si>
  <si>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</si>
  <si>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</si>
  <si>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</si>
  <si>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Darmstadt (415);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</si>
  <si>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</si>
  <si>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</si>
  <si>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</si>
  <si>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</si>
  <si>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</si>
  <si>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</si>
  <si>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</si>
  <si>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</si>
  <si>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</si>
  <si>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</si>
  <si>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</si>
  <si>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</si>
  <si>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</si>
  <si>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</si>
  <si>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</si>
  <si>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</si>
  <si>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</si>
  <si>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</si>
  <si>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</si>
  <si>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</si>
  <si>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</si>
  <si>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</si>
  <si>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</si>
  <si>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</si>
  <si>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</si>
  <si>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</si>
  <si>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</si>
  <si>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</si>
  <si>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</si>
  <si>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</si>
  <si>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</si>
  <si>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</si>
  <si>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</si>
  <si>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</si>
  <si>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</si>
  <si>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</si>
  <si>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</si>
  <si>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</si>
  <si>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</si>
  <si>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</si>
  <si>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</si>
  <si>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</si>
  <si>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</si>
  <si>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</si>
  <si>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</si>
  <si>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</si>
  <si>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</si>
  <si>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</si>
  <si>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</si>
  <si>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</si>
  <si>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</si>
  <si>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</si>
  <si>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</si>
  <si>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</si>
  <si>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</si>
  <si>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</si>
  <si>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</si>
  <si>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</si>
  <si>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</si>
  <si>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</si>
  <si>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</si>
  <si>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</si>
  <si>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</si>
  <si>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</si>
  <si>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</si>
  <si>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</si>
  <si>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</si>
  <si>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</si>
  <si>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</si>
  <si>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</si>
  <si>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</si>
  <si>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</si>
  <si>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</si>
  <si>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</si>
  <si>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</si>
  <si>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</si>
  <si>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</si>
  <si>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</si>
  <si>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</si>
  <si>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</si>
  <si>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</si>
  <si>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</si>
  <si>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</si>
  <si>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</si>
  <si>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</si>
  <si>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</si>
  <si>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</si>
  <si>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</si>
  <si>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</si>
  <si>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</si>
  <si>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Darmstadt (415)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</si>
  <si>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</si>
  <si>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</si>
  <si>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</si>
  <si>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</si>
  <si>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</si>
  <si>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</si>
  <si>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</si>
  <si>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</si>
  <si>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</si>
  <si>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</si>
  <si>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</si>
  <si>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</si>
  <si>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</si>
  <si>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</si>
  <si>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</si>
  <si>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</si>
  <si>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</si>
  <si>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</si>
  <si>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</si>
  <si>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</si>
  <si>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</si>
  <si>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</si>
  <si>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</si>
  <si>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</si>
  <si>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</si>
  <si>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</si>
  <si>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</si>
  <si>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</si>
  <si>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</si>
  <si>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</si>
  <si>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</si>
  <si>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</si>
  <si>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</si>
  <si>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</si>
  <si>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</si>
  <si>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</si>
  <si>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</si>
  <si>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</si>
  <si>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</si>
  <si>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</si>
  <si>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</si>
  <si>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</si>
  <si>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</si>
  <si>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</si>
  <si>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</si>
  <si>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</si>
  <si>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</si>
  <si>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</si>
  <si>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</si>
  <si>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</si>
  <si>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</si>
  <si>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</si>
  <si>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</si>
  <si>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</si>
  <si>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</si>
  <si>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</si>
  <si>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</si>
  <si>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</si>
  <si>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</si>
  <si>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</si>
  <si>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</si>
  <si>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</si>
  <si>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</si>
  <si>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</si>
  <si>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</si>
  <si>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</si>
  <si>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</si>
  <si>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</si>
  <si>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</si>
  <si>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</si>
  <si>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</si>
  <si>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</si>
  <si>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</si>
  <si>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</si>
  <si>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</si>
  <si>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</si>
  <si>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</si>
  <si>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</si>
  <si>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</si>
  <si>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</si>
  <si>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</si>
  <si>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</si>
  <si>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</si>
  <si>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</si>
  <si>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</si>
  <si>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</si>
  <si>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</si>
  <si>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</si>
  <si>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</si>
  <si>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</si>
  <si>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</si>
  <si>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</si>
  <si>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</si>
  <si>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</si>
  <si>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</si>
  <si>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</si>
  <si>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</si>
  <si>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</si>
  <si>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</si>
  <si>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</si>
  <si>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</si>
  <si>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</si>
  <si>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</si>
  <si>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</si>
  <si>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</si>
  <si>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</si>
  <si>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</si>
  <si>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</si>
  <si>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</si>
  <si>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</si>
  <si>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</si>
  <si>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</si>
  <si>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</si>
  <si>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</si>
  <si>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</si>
  <si>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</si>
  <si>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</si>
  <si>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</si>
  <si>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</si>
  <si>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</si>
  <si>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</si>
  <si>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</si>
  <si>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</si>
  <si>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</si>
  <si>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</si>
  <si>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</si>
  <si>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</si>
  <si>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</si>
  <si>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</si>
  <si>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</si>
  <si>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</si>
  <si>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</si>
  <si>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</si>
  <si>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</si>
  <si>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</si>
  <si>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</si>
  <si>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</si>
  <si>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</si>
  <si>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</si>
  <si>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</si>
  <si>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</si>
  <si>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</si>
  <si>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</si>
  <si>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Darmstadt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</si>
  <si>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</si>
  <si>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</si>
  <si>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</si>
  <si>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</si>
  <si>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</si>
  <si>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</si>
  <si>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</si>
  <si>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</si>
  <si>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</si>
  <si>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</si>
  <si>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</si>
  <si>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</si>
  <si>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</si>
  <si>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</si>
  <si>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</si>
  <si>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</si>
  <si>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</si>
  <si>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</si>
  <si>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</si>
  <si>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</si>
  <si>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</si>
  <si>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</si>
  <si>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</si>
  <si>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</si>
  <si>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</si>
  <si>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</si>
  <si>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</si>
  <si>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</si>
  <si>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</si>
  <si>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</si>
  <si>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</si>
  <si>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</si>
  <si>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</si>
  <si>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</si>
  <si>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</si>
  <si>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</si>
  <si>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</si>
  <si>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</si>
  <si>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</si>
  <si>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</si>
  <si>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</si>
  <si>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</si>
  <si>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</si>
  <si>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</si>
  <si>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</si>
  <si>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</si>
  <si>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Darmstadt (415);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</si>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</sst>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{9501654F-0512-465B-A347-E61F86DA41AB}</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709E-45B3-A405-4C14B511E939}"/>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{06854CAE-F900-45D5-A6B8-CFF284851244}</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709E-45B3-A405-4C14B511E93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{A76FEB73-D438-4952-A1C5-0D76148E7F2E}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09E-45B3-A405-4C14B511E93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{1AB96DEF-EE23-49CA-ACBD-D776605E2DFD}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09E-45B3-A405-4C14B511E93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1.197059511058234</c:v>
                </c:pt>
                <c:pt idx="1">
                  <c:v>1.1168123612881518</c:v>
                </c:pt>
                <c:pt idx="2">
                  <c:v>1.1186464311118853</c:v>
                </c:pt>
                <c:pt idx="3">
                  <c:v>1.0875687030768</c:v>
                </c:pt>
              </c:numCache>
            </c:numRef>
          </c:val>
          <c:extLst>
            <c:ext xmlns:c16="http://schemas.microsoft.com/office/drawing/2014/chart" uri="{C3380CC4-5D6E-409C-BE32-E72D297353CC}">
              <c16:uniqueId val="{00000004-709E-45B3-A405-4C14B511E93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{CFAB82CB-4679-4775-8E78-E463A2B44CC9}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09E-45B3-A405-4C14B511E93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{453AC48F-A4A9-4312-80A1-999F51F4E17E}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09E-45B3-A405-4C14B511E93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{0977AF23-BFF2-48C7-8AC7-92127C9210A4}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09E-45B3-A405-4C14B511E93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{F813795E-C9CF-4894-9653-05A6536813B1}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09E-45B3-A405-4C14B511E9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09E-45B3-A405-4C14B511E93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09E-45B3-A405-4C14B511E93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{3B5FB4C2-D488-4EC7-9EE4-892EA26A331C}</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D957-4390-92BD-B961C416D619}"/>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{7C5AF362-A69A-49E7-AD9B-39F90776DB85}</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957-4390-92BD-B961C416D61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{8BB8FFF6-9A47-4AC5-B020-CDCFBDEAA0A6}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957-4390-92BD-B961C416D61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{FD6C777A-D8F8-4656-88D3-AF9F43CCCD57}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957-4390-92BD-B961C416D6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-2.7777412612233632</c:v>
                </c:pt>
                <c:pt idx="1">
                  <c:v>-2.6469525004774508</c:v>
                </c:pt>
                <c:pt idx="2">
                  <c:v>-2.7637010795899166</c:v>
                </c:pt>
                <c:pt idx="3">
                  <c:v>-2.8655893304673015</c:v>
                </c:pt>
              </c:numCache>
            </c:numRef>
          </c:val>
          <c:extLst>
            <c:ext xmlns:c16="http://schemas.microsoft.com/office/drawing/2014/chart" uri="{C3380CC4-5D6E-409C-BE32-E72D297353CC}">
              <c16:uniqueId val="{00000004-D957-4390-92BD-B961C416D61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{3BB260EE-5233-4C21-9555-8969BE95AE00}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957-4390-92BD-B961C416D61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{FF410F6D-4575-4B28-ACA9-614AB7AF3824}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957-4390-92BD-B961C416D61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{8F17F02E-7801-4C7D-88DB-8810A5FC7653}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957-4390-92BD-B961C416D61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{6E873B06-D08D-46D8-8C93-7870FAE99B45}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957-4390-92BD-B961C416D6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57-4390-92BD-B961C416D61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57-4390-92BD-B961C416D61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{2798933D-BC2E-4E95-B2EF-68E1C75C2788}</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E54F-42E2-9583-4F7538F5BEFA}"/>
                </c:ext>
              </c:extLst>
            </c:dLbl>
            <c:dLbl>
              <c:idx val="1"/>
              <c:tx>
                <c:strRef>
                  <c:f>Daten_Diagramme!$D$15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{06D90541-088D-49D8-8D28-4EACA3EE2C8B}</c15:txfldGUID>
                      <c15:f>Daten_Diagramme!$D$15</c15:f>
                      <c15:dlblFieldTableCache>
                        <c:ptCount val="1"/>
                        <c:pt idx="0">
                          <c:v>1.5</c:v>
                        </c:pt>
                      </c15:dlblFieldTableCache>
                    </c15:dlblFTEntry>
                  </c15:dlblFieldTable>
                  <c15:showDataLabelsRange val="0"/>
                </c:ext>
                <c:ext xmlns:c16="http://schemas.microsoft.com/office/drawing/2014/chart" uri="{C3380CC4-5D6E-409C-BE32-E72D297353CC}">
                  <c16:uniqueId val="{00000001-E54F-42E2-9583-4F7538F5BEFA}"/>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{0B27C3D6-1980-487E-90A8-9C689DE4AED1}</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E54F-42E2-9583-4F7538F5BEFA}"/>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{E8ACF6EF-ED74-4860-85EE-57D6D1001648}</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E54F-42E2-9583-4F7538F5BEFA}"/>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{8D43F1C9-0EF0-41F4-8E19-067B22988A31}</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E54F-42E2-9583-4F7538F5BEFA}"/>
                </c:ext>
              </c:extLst>
            </c:dLbl>
            <c:dLbl>
              <c:idx val="5"/>
              <c:tx>
                <c:strRef>
                  <c:f>Daten_Diagramme!$D$19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{B730C914-7DE3-4037-AAEA-C0EA3D72189C}</c15:txfldGUID>
                      <c15:f>Daten_Diagramme!$D$19</c15:f>
                      <c15:dlblFieldTableCache>
                        <c:ptCount val="1"/>
                        <c:pt idx="0">
                          <c:v>-2.8</c:v>
                        </c:pt>
                      </c15:dlblFieldTableCache>
                    </c15:dlblFTEntry>
                  </c15:dlblFieldTable>
                  <c15:showDataLabelsRange val="0"/>
                </c:ext>
                <c:ext xmlns:c16="http://schemas.microsoft.com/office/drawing/2014/chart" uri="{C3380CC4-5D6E-409C-BE32-E72D297353CC}">
                  <c16:uniqueId val="{00000005-E54F-42E2-9583-4F7538F5BEFA}"/>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{ABC831FF-7487-43AA-9261-F2D7C1897A20}</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E54F-42E2-9583-4F7538F5BEFA}"/>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{3D6A4F60-35AE-4326-B380-A5C999A227A9}</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E54F-42E2-9583-4F7538F5BEFA}"/>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{9E3D0B96-33A2-4701-89B7-A75423333B06}</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E54F-42E2-9583-4F7538F5BEFA}"/>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{43FB974F-95FE-4234-8B62-47AD86548459}</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E54F-42E2-9583-4F7538F5BEFA}"/>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{E016BDA4-924D-439E-A592-0A04338796CE}</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E54F-42E2-9583-4F7538F5BEFA}"/>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{F91F4379-B7EA-47C1-8CA4-46FE67FFD53D}</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E54F-42E2-9583-4F7538F5BEFA}"/>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{1C12447A-AD86-4C04-A72A-1724DBEDB727}</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E54F-42E2-9583-4F7538F5BEFA}"/>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{3FEA514B-12C1-4EE1-96FF-0B3772EAF268}</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E54F-42E2-9583-4F7538F5BEFA}"/>
                </c:ext>
              </c:extLst>
            </c:dLbl>
            <c:dLbl>
              <c:idx val="14"/>
              <c:tx>
                <c:strRef>
                  <c:f>Daten_Diagramme!$D$28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{B780CD2D-4B9A-4D79-B3F6-9851C6D5EE36}</c15:txfldGUID>
                      <c15:f>Daten_Diagramme!$D$28</c15:f>
                      <c15:dlblFieldTableCache>
                        <c:ptCount val="1"/>
                        <c:pt idx="0">
                          <c:v>4.0</c:v>
                        </c:pt>
                      </c15:dlblFieldTableCache>
                    </c15:dlblFTEntry>
                  </c15:dlblFieldTable>
                  <c15:showDataLabelsRange val="0"/>
                </c:ext>
                <c:ext xmlns:c16="http://schemas.microsoft.com/office/drawing/2014/chart" uri="{C3380CC4-5D6E-409C-BE32-E72D297353CC}">
                  <c16:uniqueId val="{0000000E-E54F-42E2-9583-4F7538F5BEFA}"/>
                </c:ext>
              </c:extLst>
            </c:dLbl>
            <c:dLbl>
              <c:idx val="15"/>
              <c:tx>
                <c:strRef>
                  <c:f>Daten_Diagramme!$D$29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{6ACE581D-5954-4C21-A79B-CBDD862F53C6}</c15:txfldGUID>
                      <c15:f>Daten_Diagramme!$D$29</c15:f>
                      <c15:dlblFieldTableCache>
                        <c:ptCount val="1"/>
                        <c:pt idx="0">
                          <c:v>-8.0</c:v>
                        </c:pt>
                      </c15:dlblFieldTableCache>
                    </c15:dlblFTEntry>
                  </c15:dlblFieldTable>
                  <c15:showDataLabelsRange val="0"/>
                </c:ext>
                <c:ext xmlns:c16="http://schemas.microsoft.com/office/drawing/2014/chart" uri="{C3380CC4-5D6E-409C-BE32-E72D297353CC}">
                  <c16:uniqueId val="{0000000F-E54F-42E2-9583-4F7538F5BEFA}"/>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{57367B78-93CA-4F16-8DC6-6144FEC65E5A}</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E54F-42E2-9583-4F7538F5BEFA}"/>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{BB069D78-B456-40B9-86CC-B338AFA93551}</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E54F-42E2-9583-4F7538F5BEFA}"/>
                </c:ext>
              </c:extLst>
            </c:dLbl>
            <c:dLbl>
              <c:idx val="18"/>
              <c:tx>
                <c:strRef>
                  <c:f>Daten_Diagramme!$D$32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{F2CF5FFE-C536-45FC-9EC6-AF045AC0D9A3}</c15:txfldGUID>
                      <c15:f>Daten_Diagramme!$D$32</c15:f>
                      <c15:dlblFieldTableCache>
                        <c:ptCount val="1"/>
                        <c:pt idx="0">
                          <c:v>1.7</c:v>
                        </c:pt>
                      </c15:dlblFieldTableCache>
                    </c15:dlblFTEntry>
                  </c15:dlblFieldTable>
                  <c15:showDataLabelsRange val="0"/>
                </c:ext>
                <c:ext xmlns:c16="http://schemas.microsoft.com/office/drawing/2014/chart" uri="{C3380CC4-5D6E-409C-BE32-E72D297353CC}">
                  <c16:uniqueId val="{00000012-E54F-42E2-9583-4F7538F5BEFA}"/>
                </c:ext>
              </c:extLst>
            </c:dLbl>
            <c:dLbl>
              <c:idx val="19"/>
              <c:tx>
                <c:strRef>
                  <c:f>Daten_Diagramme!$D$33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{99C9E16C-28B2-4A44-A395-833EC300842C}</c15:txfldGUID>
                      <c15:f>Daten_Diagramme!$D$33</c15:f>
                      <c15:dlblFieldTableCache>
                        <c:ptCount val="1"/>
                        <c:pt idx="0">
                          <c:v>5.8</c:v>
                        </c:pt>
                      </c15:dlblFieldTableCache>
                    </c15:dlblFTEntry>
                  </c15:dlblFieldTable>
                  <c15:showDataLabelsRange val="0"/>
                </c:ext>
                <c:ext xmlns:c16="http://schemas.microsoft.com/office/drawing/2014/chart" uri="{C3380CC4-5D6E-409C-BE32-E72D297353CC}">
                  <c16:uniqueId val="{00000013-E54F-42E2-9583-4F7538F5BEFA}"/>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{104CD3D1-DC5A-4F32-93D9-5951D180AC7C}</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E54F-42E2-9583-4F7538F5BEF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{86DCD09C-9DF8-4E6B-90AC-9FA63B88198C}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54F-42E2-9583-4F7538F5BEF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{EE01F7C4-B5E8-4A28-B630-8BC27ECC4385}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54F-42E2-9583-4F7538F5BEFA}"/>
                </c:ext>
              </c:extLst>
            </c:dLbl>
            <c:dLbl>
              <c:idx val="23"/>
              <c:tx>
                <c:strRef>
                  <c:f>Daten_Diagramme!$D$37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{8ADA31C2-EFCC-44F7-B36F-C79BAEA5B75A}</c15:txfldGUID>
                      <c15:f>Daten_Diagramme!$D$37</c15:f>
                      <c15:dlblFieldTableCache>
                        <c:ptCount val="1"/>
                        <c:pt idx="0">
                          <c:v>1.5</c:v>
                        </c:pt>
                      </c15:dlblFieldTableCache>
                    </c15:dlblFTEntry>
                  </c15:dlblFieldTable>
                  <c15:showDataLabelsRange val="0"/>
                </c:ext>
                <c:ext xmlns:c16="http://schemas.microsoft.com/office/drawing/2014/chart" uri="{C3380CC4-5D6E-409C-BE32-E72D297353CC}">
                  <c16:uniqueId val="{00000017-E54F-42E2-9583-4F7538F5BEFA}"/>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{E194AC06-A999-402D-A865-F90101FC50AF}</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E54F-42E2-9583-4F7538F5BEFA}"/>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{4CEF213C-27E6-46FC-A5F3-A4BC82251655}</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E54F-42E2-9583-4F7538F5BEF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{1C8901D5-2E74-4575-9FCD-5CBFE6B6CE2B}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54F-42E2-9583-4F7538F5BEF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{FAA4D993-7C20-4CE9-B7C4-8457B5ED4DA1}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54F-42E2-9583-4F7538F5BEF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{4204CE42-9FA5-4244-B672-0855658D5900}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54F-42E2-9583-4F7538F5BEF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{8C9EB857-A849-43B8-8B9E-C3FB628DECD6}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54F-42E2-9583-4F7538F5BEF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{0FF8CEF9-895A-48DB-960C-476366A11750}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54F-42E2-9583-4F7538F5BEFA}"/>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{A95EB66A-7903-4EFB-8B62-8399ED1B0EFD}</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E54F-42E2-9583-4F7538F5BE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1.197059511058234</c:v>
                </c:pt>
                <c:pt idx="1">
                  <c:v>1.5262860373092142</c:v>
                </c:pt>
                <c:pt idx="2">
                  <c:v>2.2727272727272729</c:v>
                </c:pt>
                <c:pt idx="3">
                  <c:v>-0.80857552095365703</c:v>
                </c:pt>
                <c:pt idx="4">
                  <c:v>0.53833974213978741</c:v>
                </c:pt>
                <c:pt idx="5">
                  <c:v>-2.813720235816553</c:v>
                </c:pt>
                <c:pt idx="6">
                  <c:v>0.54484492875104773</c:v>
                </c:pt>
                <c:pt idx="7">
                  <c:v>3.8252670525750432</c:v>
                </c:pt>
                <c:pt idx="8">
                  <c:v>-0.2973872406712455</c:v>
                </c:pt>
                <c:pt idx="9">
                  <c:v>3.9478655081224026</c:v>
                </c:pt>
                <c:pt idx="10">
                  <c:v>-1.4936805821524319</c:v>
                </c:pt>
                <c:pt idx="11">
                  <c:v>1.3179931551736692</c:v>
                </c:pt>
                <c:pt idx="12">
                  <c:v>-0.11748909029875797</c:v>
                </c:pt>
                <c:pt idx="13">
                  <c:v>2.7918888282463579</c:v>
                </c:pt>
                <c:pt idx="14">
                  <c:v>3.9731637187418314</c:v>
                </c:pt>
                <c:pt idx="15">
                  <c:v>-7.9659318637274552</c:v>
                </c:pt>
                <c:pt idx="16">
                  <c:v>2.0850593758630214</c:v>
                </c:pt>
                <c:pt idx="17">
                  <c:v>1.8825512784490026</c:v>
                </c:pt>
                <c:pt idx="18">
                  <c:v>1.6765977333800677</c:v>
                </c:pt>
                <c:pt idx="19">
                  <c:v>5.8154053015751055</c:v>
                </c:pt>
                <c:pt idx="20">
                  <c:v>1.2417613907727576</c:v>
                </c:pt>
                <c:pt idx="21">
                  <c:v>0</c:v>
                </c:pt>
                <c:pt idx="23">
                  <c:v>1.5262860373092142</c:v>
                </c:pt>
                <c:pt idx="24">
                  <c:v>0.2478069665169742</c:v>
                </c:pt>
                <c:pt idx="25">
                  <c:v>1.6043560453704448</c:v>
                </c:pt>
              </c:numCache>
            </c:numRef>
          </c:val>
          <c:extLst>
            <c:ext xmlns:c16="http://schemas.microsoft.com/office/drawing/2014/chart" uri="{C3380CC4-5D6E-409C-BE32-E72D297353CC}">
              <c16:uniqueId val="{00000020-E54F-42E2-9583-4F7538F5BEF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{860BDC49-A6BA-4B15-B946-AAB55778CEA1}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54F-42E2-9583-4F7538F5BEF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{110BA1ED-79C2-4A19-ACA0-0E74A2FE1265}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54F-42E2-9583-4F7538F5BEF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{F4CB0173-4200-4516-895A-0B239B9A7BE4}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54F-42E2-9583-4F7538F5BEF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{C58ED34F-C2BD-4983-BEC9-5CB901BF28C1}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54F-42E2-9583-4F7538F5BEF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{0185ED41-7AF2-4DD3-9F9B-F33ED5BF2F9E}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54F-42E2-9583-4F7538F5BEF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{05E46B01-671F-4E14-BDE8-F2819A47D9A8}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54F-42E2-9583-4F7538F5BEF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{947B9E6C-80F4-4229-9305-12C1F446F5C9}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54F-42E2-9583-4F7538F5BEF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{308C9243-8ABF-45BD-8A0A-3F0DB200756F}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54F-42E2-9583-4F7538F5BEF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{1FAD9B41-54B7-4E88-9E88-AE68432FB73F}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54F-42E2-9583-4F7538F5BEF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{6D476A54-475A-4436-90C2-E66BB51D601F}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54F-42E2-9583-4F7538F5BEF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{2C909198-BEC8-4FAB-A677-DE4B30B551D8}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54F-42E2-9583-4F7538F5BEF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{D11A851D-F619-4685-8027-8DD3F7924F26}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54F-42E2-9583-4F7538F5BEF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{5BAB84F3-A195-466E-B944-4373F320923C}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54F-42E2-9583-4F7538F5BEF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{7C894461-5D82-44CC-BE25-560A9AD82411}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54F-42E2-9583-4F7538F5BEF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{D255B369-8F0B-4C9B-8A9B-FD02FF7FBE28}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54F-42E2-9583-4F7538F5BEF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{8C6C288C-8B40-4BB4-81DC-0C50BB8F45B6}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54F-42E2-9583-4F7538F5BEF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{EC13BDA5-FCCF-4448-8606-9BFE0B62221E}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54F-42E2-9583-4F7538F5BEF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{8DE4E762-56A1-4CC3-887F-67EDF70B5F64}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54F-42E2-9583-4F7538F5BEF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{748693AB-9834-4CDD-A5E5-575F9DE4080D}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54F-42E2-9583-4F7538F5BEF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{DC75A470-3735-46C8-8482-5F757D89CCDC}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54F-42E2-9583-4F7538F5BEF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{24352304-4ECA-4747-B58C-225EA1144FDB}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54F-42E2-9583-4F7538F5BEF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{CBCF2A59-63F3-47F5-B3DE-59E5DD92A8F7}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54F-42E2-9583-4F7538F5BEF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{C6DD7395-B9FD-43B1-9F39-79CB0AFFEBF5}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54F-42E2-9583-4F7538F5BEF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{4F66D27A-0814-48CB-84B9-DC42EF58D215}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54F-42E2-9583-4F7538F5BEF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{A32CF0C3-994A-422B-8C7B-B2D0414856E5}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54F-42E2-9583-4F7538F5BEF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{F37C5AF4-040E-4741-9146-71C3836FD54B}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54F-42E2-9583-4F7538F5BEF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{E5645C75-0AC4-499F-B8A6-53D37A94C769}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54F-42E2-9583-4F7538F5BEF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{BC1BBE7A-4D16-4999-8D70-3BEEECB56654}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54F-42E2-9583-4F7538F5BEF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{9208D02D-2BFE-4B7D-8A79-88DE4B8D7C57}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54F-42E2-9583-4F7538F5BEF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{9BED386C-61EA-4D34-878F-9108C355C23E}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54F-42E2-9583-4F7538F5BEF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{1FB8C47B-E48D-4F65-8CA1-4F98147B2BCE}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54F-42E2-9583-4F7538F5BEF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{0FD76CD0-9AAA-4298-AE22-652C6CABCADA}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54F-42E2-9583-4F7538F5BE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54F-42E2-9583-4F7538F5BEF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54F-42E2-9583-4F7538F5BEF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{EAE4F2E1-C13C-4CE3-896E-DDE8A742F520}</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1186-41F0-A283-3310FAF8C7FC}"/>
                </c:ext>
              </c:extLst>
            </c:dLbl>
            <c:dLbl>
              <c:idx val="1"/>
              <c:tx>
                <c:strRef>
                  <c:f>Daten_Diagramme!$E$15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{3AD6D7E0-B8A2-4769-8A1B-615943EAA9A1}</c15:txfldGUID>
                      <c15:f>Daten_Diagramme!$E$15</c15:f>
                      <c15:dlblFieldTableCache>
                        <c:ptCount val="1"/>
                        <c:pt idx="0">
                          <c:v>0.4</c:v>
                        </c:pt>
                      </c15:dlblFieldTableCache>
                    </c15:dlblFTEntry>
                  </c15:dlblFieldTable>
                  <c15:showDataLabelsRange val="0"/>
                </c:ext>
                <c:ext xmlns:c16="http://schemas.microsoft.com/office/drawing/2014/chart" uri="{C3380CC4-5D6E-409C-BE32-E72D297353CC}">
                  <c16:uniqueId val="{00000001-1186-41F0-A283-3310FAF8C7FC}"/>
                </c:ext>
              </c:extLst>
            </c:dLbl>
            <c:dLbl>
              <c:idx val="2"/>
              <c:tx>
                <c:strRef>
                  <c:f>Daten_Diagramme!$E$16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{CA909E24-CD44-491A-AE8E-7A249C7FB53F}</c15:txfldGUID>
                      <c15:f>Daten_Diagramme!$E$16</c15:f>
                      <c15:dlblFieldTableCache>
                        <c:ptCount val="1"/>
                        <c:pt idx="0">
                          <c:v>-1.5</c:v>
                        </c:pt>
                      </c15:dlblFieldTableCache>
                    </c15:dlblFTEntry>
                  </c15:dlblFieldTable>
                  <c15:showDataLabelsRange val="0"/>
                </c:ext>
                <c:ext xmlns:c16="http://schemas.microsoft.com/office/drawing/2014/chart" uri="{C3380CC4-5D6E-409C-BE32-E72D297353CC}">
                  <c16:uniqueId val="{00000002-1186-41F0-A283-3310FAF8C7FC}"/>
                </c:ext>
              </c:extLst>
            </c:dLbl>
            <c:dLbl>
              <c:idx val="3"/>
              <c:tx>
                <c:strRef>
                  <c:f>Daten_Diagramme!$E$17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{02D7F069-3E09-45F4-A17F-C600EBBE149C}</c15:txfldGUID>
                      <c15:f>Daten_Diagramme!$E$17</c15:f>
                      <c15:dlblFieldTableCache>
                        <c:ptCount val="1"/>
                        <c:pt idx="0">
                          <c:v>-5.7</c:v>
                        </c:pt>
                      </c15:dlblFieldTableCache>
                    </c15:dlblFTEntry>
                  </c15:dlblFieldTable>
                  <c15:showDataLabelsRange val="0"/>
                </c:ext>
                <c:ext xmlns:c16="http://schemas.microsoft.com/office/drawing/2014/chart" uri="{C3380CC4-5D6E-409C-BE32-E72D297353CC}">
                  <c16:uniqueId val="{00000003-1186-41F0-A283-3310FAF8C7FC}"/>
                </c:ext>
              </c:extLst>
            </c:dLbl>
            <c:dLbl>
              <c:idx val="4"/>
              <c:tx>
                <c:strRef>
                  <c:f>Daten_Diagramme!$E$18</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{C0DB7FFE-7275-4122-AFFD-8CB6FA41753B}</c15:txfldGUID>
                      <c15:f>Daten_Diagramme!$E$18</c15:f>
                      <c15:dlblFieldTableCache>
                        <c:ptCount val="1"/>
                        <c:pt idx="0">
                          <c:v>-7.8</c:v>
                        </c:pt>
                      </c15:dlblFieldTableCache>
                    </c15:dlblFTEntry>
                  </c15:dlblFieldTable>
                  <c15:showDataLabelsRange val="0"/>
                </c:ext>
                <c:ext xmlns:c16="http://schemas.microsoft.com/office/drawing/2014/chart" uri="{C3380CC4-5D6E-409C-BE32-E72D297353CC}">
                  <c16:uniqueId val="{00000004-1186-41F0-A283-3310FAF8C7FC}"/>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{FE825721-A0F1-42CC-9FC9-387E567979A4}</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1186-41F0-A283-3310FAF8C7FC}"/>
                </c:ext>
              </c:extLst>
            </c:dLbl>
            <c:dLbl>
              <c:idx val="6"/>
              <c:tx>
                <c:strRef>
                  <c:f>Daten_Diagramme!$E$20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{C10451F6-669E-4EBB-B8D8-610182A1EE03}</c15:txfldGUID>
                      <c15:f>Daten_Diagramme!$E$20</c15:f>
                      <c15:dlblFieldTableCache>
                        <c:ptCount val="1"/>
                        <c:pt idx="0">
                          <c:v>0.2</c:v>
                        </c:pt>
                      </c15:dlblFieldTableCache>
                    </c15:dlblFTEntry>
                  </c15:dlblFieldTable>
                  <c15:showDataLabelsRange val="0"/>
                </c:ext>
                <c:ext xmlns:c16="http://schemas.microsoft.com/office/drawing/2014/chart" uri="{C3380CC4-5D6E-409C-BE32-E72D297353CC}">
                  <c16:uniqueId val="{00000006-1186-41F0-A283-3310FAF8C7FC}"/>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{095628BA-32BD-4005-8A79-86F270E585E9}</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1186-41F0-A283-3310FAF8C7FC}"/>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{9A444F58-37AB-4FB6-98DD-5879B5DC9454}</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1186-41F0-A283-3310FAF8C7FC}"/>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{62731C8A-E80E-4C96-9592-8444B8598361}</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1186-41F0-A283-3310FAF8C7FC}"/>
                </c:ext>
              </c:extLst>
            </c:dLbl>
            <c:dLbl>
              <c:idx val="10"/>
              <c:tx>
                <c:strRef>
                  <c:f>Daten_Diagramme!$E$24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{81B8EEE5-7BDC-4A37-A83F-04BFADED080E}</c15:txfldGUID>
                      <c15:f>Daten_Diagramme!$E$24</c15:f>
                      <c15:dlblFieldTableCache>
                        <c:ptCount val="1"/>
                        <c:pt idx="0">
                          <c:v>-8.7</c:v>
                        </c:pt>
                      </c15:dlblFieldTableCache>
                    </c15:dlblFTEntry>
                  </c15:dlblFieldTable>
                  <c15:showDataLabelsRange val="0"/>
                </c:ext>
                <c:ext xmlns:c16="http://schemas.microsoft.com/office/drawing/2014/chart" uri="{C3380CC4-5D6E-409C-BE32-E72D297353CC}">
                  <c16:uniqueId val="{0000000A-1186-41F0-A283-3310FAF8C7FC}"/>
                </c:ext>
              </c:extLst>
            </c:dLbl>
            <c:dLbl>
              <c:idx val="11"/>
              <c:tx>
                <c:strRef>
                  <c:f>Daten_Diagramme!$E$25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{835A6F2E-A5C5-4FF3-9B4F-847D8AA36B11}</c15:txfldGUID>
                      <c15:f>Daten_Diagramme!$E$25</c15:f>
                      <c15:dlblFieldTableCache>
                        <c:ptCount val="1"/>
                        <c:pt idx="0">
                          <c:v>3.6</c:v>
                        </c:pt>
                      </c15:dlblFieldTableCache>
                    </c15:dlblFTEntry>
                  </c15:dlblFieldTable>
                  <c15:showDataLabelsRange val="0"/>
                </c:ext>
                <c:ext xmlns:c16="http://schemas.microsoft.com/office/drawing/2014/chart" uri="{C3380CC4-5D6E-409C-BE32-E72D297353CC}">
                  <c16:uniqueId val="{0000000B-1186-41F0-A283-3310FAF8C7FC}"/>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{B9DA9832-18A6-49BC-AF36-F8CD5E641696}</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1186-41F0-A283-3310FAF8C7FC}"/>
                </c:ext>
              </c:extLst>
            </c:dLbl>
            <c:dLbl>
              <c:idx val="13"/>
              <c:tx>
                <c:strRef>
                  <c:f>Daten_Diagramme!$E$27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{05F1FFBA-9858-4F88-96F3-5B720EAD57F1}</c15:txfldGUID>
                      <c15:f>Daten_Diagramme!$E$27</c15:f>
                      <c15:dlblFieldTableCache>
                        <c:ptCount val="1"/>
                        <c:pt idx="0">
                          <c:v>-3.1</c:v>
                        </c:pt>
                      </c15:dlblFieldTableCache>
                    </c15:dlblFTEntry>
                  </c15:dlblFieldTable>
                  <c15:showDataLabelsRange val="0"/>
                </c:ext>
                <c:ext xmlns:c16="http://schemas.microsoft.com/office/drawing/2014/chart" uri="{C3380CC4-5D6E-409C-BE32-E72D297353CC}">
                  <c16:uniqueId val="{0000000D-1186-41F0-A283-3310FAF8C7FC}"/>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{F83A4A02-D255-456C-BC9A-7FD5F7D7DF99}</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1186-41F0-A283-3310FAF8C7FC}"/>
                </c:ext>
              </c:extLst>
            </c:dLbl>
            <c:dLbl>
              <c:idx val="15"/>
              <c:tx>
                <c:strRef>
                  <c:f>Daten_Diagramme!$E$29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{0AF20984-D5F8-4CB1-9E3B-3D6C01129F1E}</c15:txfldGUID>
                      <c15:f>Daten_Diagramme!$E$29</c15:f>
                      <c15:dlblFieldTableCache>
                        <c:ptCount val="1"/>
                        <c:pt idx="0">
                          <c:v>-7.2</c:v>
                        </c:pt>
                      </c15:dlblFieldTableCache>
                    </c15:dlblFTEntry>
                  </c15:dlblFieldTable>
                  <c15:showDataLabelsRange val="0"/>
                </c:ext>
                <c:ext xmlns:c16="http://schemas.microsoft.com/office/drawing/2014/chart" uri="{C3380CC4-5D6E-409C-BE32-E72D297353CC}">
                  <c16:uniqueId val="{0000000F-1186-41F0-A283-3310FAF8C7FC}"/>
                </c:ext>
              </c:extLst>
            </c:dLbl>
            <c:dLbl>
              <c:idx val="16"/>
              <c:tx>
                <c:strRef>
                  <c:f>Daten_Diagramme!$E$30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{DB27B53C-D4B6-49CA-B112-0166CFDE0360}</c15:txfldGUID>
                      <c15:f>Daten_Diagramme!$E$30</c15:f>
                      <c15:dlblFieldTableCache>
                        <c:ptCount val="1"/>
                        <c:pt idx="0">
                          <c:v>0.2</c:v>
                        </c:pt>
                      </c15:dlblFieldTableCache>
                    </c15:dlblFTEntry>
                  </c15:dlblFieldTable>
                  <c15:showDataLabelsRange val="0"/>
                </c:ext>
                <c:ext xmlns:c16="http://schemas.microsoft.com/office/drawing/2014/chart" uri="{C3380CC4-5D6E-409C-BE32-E72D297353CC}">
                  <c16:uniqueId val="{00000010-1186-41F0-A283-3310FAF8C7FC}"/>
                </c:ext>
              </c:extLst>
            </c:dLbl>
            <c:dLbl>
              <c:idx val="17"/>
              <c:tx>
                <c:strRef>
                  <c:f>Daten_Diagramme!$E$31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{34B6C8F4-66A8-4A40-A9FA-D2878D16812A}</c15:txfldGUID>
                      <c15:f>Daten_Diagramme!$E$31</c15:f>
                      <c15:dlblFieldTableCache>
                        <c:ptCount val="1"/>
                        <c:pt idx="0">
                          <c:v>2.0</c:v>
                        </c:pt>
                      </c15:dlblFieldTableCache>
                    </c15:dlblFTEntry>
                  </c15:dlblFieldTable>
                  <c15:showDataLabelsRange val="0"/>
                </c:ext>
                <c:ext xmlns:c16="http://schemas.microsoft.com/office/drawing/2014/chart" uri="{C3380CC4-5D6E-409C-BE32-E72D297353CC}">
                  <c16:uniqueId val="{00000011-1186-41F0-A283-3310FAF8C7FC}"/>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{BD365693-434E-4D29-9737-75C8FBF3DEBE}</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1186-41F0-A283-3310FAF8C7FC}"/>
                </c:ext>
              </c:extLst>
            </c:dLbl>
            <c:dLbl>
              <c:idx val="19"/>
              <c:tx>
                <c:strRef>
                  <c:f>Daten_Diagramme!$E$33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{E7510931-A291-40B7-AA2F-E7B503102A0B}</c15:txfldGUID>
                      <c15:f>Daten_Diagramme!$E$33</c15:f>
                      <c15:dlblFieldTableCache>
                        <c:ptCount val="1"/>
                        <c:pt idx="0">
                          <c:v>-0.1</c:v>
                        </c:pt>
                      </c15:dlblFieldTableCache>
                    </c15:dlblFTEntry>
                  </c15:dlblFieldTable>
                  <c15:showDataLabelsRange val="0"/>
                </c:ext>
                <c:ext xmlns:c16="http://schemas.microsoft.com/office/drawing/2014/chart" uri="{C3380CC4-5D6E-409C-BE32-E72D297353CC}">
                  <c16:uniqueId val="{00000013-1186-41F0-A283-3310FAF8C7FC}"/>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{74BF676A-0D98-4DA2-ADE6-D8CE24273F37}</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1186-41F0-A283-3310FAF8C7F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{E577FD9C-C103-4138-AC5F-0A009B907FC1}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186-41F0-A283-3310FAF8C7F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{4BF229CB-13CB-4E95-B20A-AA25BBE85F85}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186-41F0-A283-3310FAF8C7FC}"/>
                </c:ext>
              </c:extLst>
            </c:dLbl>
            <c:dLbl>
              <c:idx val="23"/>
              <c:tx>
                <c:strRef>
                  <c:f>Daten_Diagramme!$E$37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{9922D10C-7215-4AE5-A675-E85FFFF36794}</c15:txfldGUID>
                      <c15:f>Daten_Diagramme!$E$37</c15:f>
                      <c15:dlblFieldTableCache>
                        <c:ptCount val="1"/>
                        <c:pt idx="0">
                          <c:v>0.4</c:v>
                        </c:pt>
                      </c15:dlblFieldTableCache>
                    </c15:dlblFTEntry>
                  </c15:dlblFieldTable>
                  <c15:showDataLabelsRange val="0"/>
                </c:ext>
                <c:ext xmlns:c16="http://schemas.microsoft.com/office/drawing/2014/chart" uri="{C3380CC4-5D6E-409C-BE32-E72D297353CC}">
                  <c16:uniqueId val="{00000017-1186-41F0-A283-3310FAF8C7FC}"/>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{AEF8F58D-E35D-4166-A4C0-96E35B5D297D}</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1186-41F0-A283-3310FAF8C7FC}"/>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{D7F67E92-0F93-471F-BC94-CBCD9F54C2A7}</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1186-41F0-A283-3310FAF8C7F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{86FA7ACA-BB88-42E3-8D8A-1D6C59E4BB3E}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186-41F0-A283-3310FAF8C7F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{0F4E0E55-8C25-4931-8051-2E302951B362}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186-41F0-A283-3310FAF8C7F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{7C61AC67-032C-47DA-ABE4-FC80178DDA5F}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186-41F0-A283-3310FAF8C7F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{E1938CE8-C557-4AD2-892E-E67643F9B93C}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186-41F0-A283-3310FAF8C7F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{C88028FF-6F71-44EA-B5E7-AA08A1523ECC}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186-41F0-A283-3310FAF8C7FC}"/>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{7608871B-9405-4841-906A-ADD7A5F9D487}</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1186-41F0-A283-3310FAF8C7F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-2.7777412612233632</c:v>
                </c:pt>
                <c:pt idx="1">
                  <c:v>0.44910179640718562</c:v>
                </c:pt>
                <c:pt idx="2">
                  <c:v>-1.5151515151515151</c:v>
                </c:pt>
                <c:pt idx="3">
                  <c:v>-5.7212713936430317</c:v>
                </c:pt>
                <c:pt idx="4">
                  <c:v>-7.81462971376647</c:v>
                </c:pt>
                <c:pt idx="5">
                  <c:v>-6.8190333458224055</c:v>
                </c:pt>
                <c:pt idx="6">
                  <c:v>0.23715415019762845</c:v>
                </c:pt>
                <c:pt idx="7">
                  <c:v>-1.3732833957553059</c:v>
                </c:pt>
                <c:pt idx="8">
                  <c:v>-1.2604079138339317</c:v>
                </c:pt>
                <c:pt idx="9">
                  <c:v>0.30709101060859856</c:v>
                </c:pt>
                <c:pt idx="10">
                  <c:v>-8.6559012111137505</c:v>
                </c:pt>
                <c:pt idx="11">
                  <c:v>3.6418816388467374</c:v>
                </c:pt>
                <c:pt idx="12">
                  <c:v>-0.77399380804953566</c:v>
                </c:pt>
                <c:pt idx="13">
                  <c:v>-3.1382279959130055</c:v>
                </c:pt>
                <c:pt idx="14">
                  <c:v>-3.6875926841324764</c:v>
                </c:pt>
                <c:pt idx="15">
                  <c:v>-7.2124756335282649</c:v>
                </c:pt>
                <c:pt idx="16">
                  <c:v>0.18885741265344666</c:v>
                </c:pt>
                <c:pt idx="17">
                  <c:v>2.0035885167464116</c:v>
                </c:pt>
                <c:pt idx="18">
                  <c:v>1.0492130901823633</c:v>
                </c:pt>
                <c:pt idx="19">
                  <c:v>-0.13997760358342665</c:v>
                </c:pt>
                <c:pt idx="20">
                  <c:v>-3.8849701573521433</c:v>
                </c:pt>
                <c:pt idx="21">
                  <c:v>0</c:v>
                </c:pt>
                <c:pt idx="23">
                  <c:v>0.44910179640718562</c:v>
                </c:pt>
                <c:pt idx="24">
                  <c:v>-4.1369324645775158</c:v>
                </c:pt>
                <c:pt idx="25">
                  <c:v>-2.6121616893094584</c:v>
                </c:pt>
              </c:numCache>
            </c:numRef>
          </c:val>
          <c:extLst>
            <c:ext xmlns:c16="http://schemas.microsoft.com/office/drawing/2014/chart" uri="{C3380CC4-5D6E-409C-BE32-E72D297353CC}">
              <c16:uniqueId val="{00000020-1186-41F0-A283-3310FAF8C7F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{8BC95026-6899-4AF8-97EC-A898C906395A}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186-41F0-A283-3310FAF8C7F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{E353FD05-CDD1-45D2-8E1A-D8C6B66F2B91}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186-41F0-A283-3310FAF8C7F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{AE4B1718-A179-4253-9706-21EF0894E4BF}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186-41F0-A283-3310FAF8C7F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{E9EBB8CF-77A3-4C4F-9974-7CDBF23FA87F}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186-41F0-A283-3310FAF8C7F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{46B079B5-9A2E-46AD-8BC8-7AA80B9A4677}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186-41F0-A283-3310FAF8C7F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{7BA8C96E-1EB8-48FE-AA97-CFB8E6D1B036}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186-41F0-A283-3310FAF8C7F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{09F51C00-A724-4628-AE66-E1268997DB2D}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186-41F0-A283-3310FAF8C7F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{182367E2-90C2-428C-8848-C2F631B56432}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186-41F0-A283-3310FAF8C7F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{F631F468-80B4-4C49-82C4-5CEDCDFD30F4}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186-41F0-A283-3310FAF8C7F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{3BAFB539-242F-4100-80B5-0A2F4C57CE00}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186-41F0-A283-3310FAF8C7F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{982A3180-0A32-4690-8392-CC8371F18B74}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186-41F0-A283-3310FAF8C7F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{DD2A8E73-4F28-40EC-AF6F-B84E85DCD027}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186-41F0-A283-3310FAF8C7F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{67093DB3-CC86-4EF0-B8DB-D34083BBAA4F}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186-41F0-A283-3310FAF8C7F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{653912EC-F699-4573-BF00-EF889C412622}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186-41F0-A283-3310FAF8C7F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{AD51EF53-059F-453A-8CAB-059E7B81E6FE}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186-41F0-A283-3310FAF8C7F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{2FA65E43-A894-4976-A10B-BDA4A59ECB0D}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186-41F0-A283-3310FAF8C7F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{41753B15-C9C8-484E-A38A-BF9077EA609F}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186-41F0-A283-3310FAF8C7F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{3B12BCB2-380B-4F59-8D78-07AA5AD88877}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186-41F0-A283-3310FAF8C7F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{9F8D9028-0926-495D-82B1-CB172595E7BC}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186-41F0-A283-3310FAF8C7F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{619F6D97-9E83-4BCE-9CFE-C22E106AA803}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186-41F0-A283-3310FAF8C7F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{8215F7AF-5294-4851-9EC1-408E510BA586}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186-41F0-A283-3310FAF8C7F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{3A81D3D1-F220-4A91-8C48-FA7819CA649E}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186-41F0-A283-3310FAF8C7F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{5715D594-F768-4704-B115-332A9F0B5FBB}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186-41F0-A283-3310FAF8C7F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{272BCE86-954D-4EDC-8578-809A63CBB69D}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186-41F0-A283-3310FAF8C7F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{98C876FE-F2F0-464B-952A-9366CFC9AC71}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186-41F0-A283-3310FAF8C7F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{9AF60F3F-3BC2-4F48-822C-0CB0FA4B2A66}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186-41F0-A283-3310FAF8C7F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{2C915E3D-71CA-4F58-A698-2469E4C57AA8}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186-41F0-A283-3310FAF8C7F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{E4A60A99-56AE-49D1-B00D-4E8E146E3362}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186-41F0-A283-3310FAF8C7F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{CD305FAD-1BC0-4EB8-8056-66D9225F6329}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186-41F0-A283-3310FAF8C7F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{3B0D6C4D-DAAA-4C96-9398-FD6748FC441F}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186-41F0-A283-3310FAF8C7F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{7E8A66BB-E8A9-4DC7-B080-EFD9A4929F28}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186-41F0-A283-3310FAF8C7F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{FA84F414-38DE-49D5-A8B9-8EE242370F5D}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186-41F0-A283-3310FAF8C7F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186-41F0-A283-3310FAF8C7F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186-41F0-A283-3310FAF8C7F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{E6853BE4-32F1-4420-BE6F-2CADD9384AB2}</c15:txfldGUID>
                      <c15:f>Diagramm!$I$46</c15:f>
                      <c15:dlblFieldTableCache>
                        <c:ptCount val="1"/>
                      </c15:dlblFieldTableCache>
                    </c15:dlblFTEntry>
                  </c15:dlblFieldTable>
                  <c15:showDataLabelsRange val="0"/>
                </c:ext>
                <c:ext xmlns:c16="http://schemas.microsoft.com/office/drawing/2014/chart" uri="{C3380CC4-5D6E-409C-BE32-E72D297353CC}">
                  <c16:uniqueId val="{00000000-C127-41D8-A646-C1C2B082D60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{01FBCE0F-CCC2-47D3-AD32-085C92DC5FDA}</c15:txfldGUID>
                      <c15:f>Diagramm!$I$47</c15:f>
                      <c15:dlblFieldTableCache>
                        <c:ptCount val="1"/>
                      </c15:dlblFieldTableCache>
                    </c15:dlblFTEntry>
                  </c15:dlblFieldTable>
                  <c15:showDataLabelsRange val="0"/>
                </c:ext>
                <c:ext xmlns:c16="http://schemas.microsoft.com/office/drawing/2014/chart" uri="{C3380CC4-5D6E-409C-BE32-E72D297353CC}">
                  <c16:uniqueId val="{00000001-C127-41D8-A646-C1C2B082D60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{94019E30-0A5E-41E2-835D-2A3221CAD8DF}</c15:txfldGUID>
                      <c15:f>Diagramm!$I$48</c15:f>
                      <c15:dlblFieldTableCache>
                        <c:ptCount val="1"/>
                      </c15:dlblFieldTableCache>
                    </c15:dlblFTEntry>
                  </c15:dlblFieldTable>
                  <c15:showDataLabelsRange val="0"/>
                </c:ext>
                <c:ext xmlns:c16="http://schemas.microsoft.com/office/drawing/2014/chart" uri="{C3380CC4-5D6E-409C-BE32-E72D297353CC}">
                  <c16:uniqueId val="{00000002-C127-41D8-A646-C1C2B082D60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{78BA9592-AC22-4A93-8B90-AA9A369FD3F7}</c15:txfldGUID>
                      <c15:f>Diagramm!$I$49</c15:f>
                      <c15:dlblFieldTableCache>
                        <c:ptCount val="1"/>
                      </c15:dlblFieldTableCache>
                    </c15:dlblFTEntry>
                  </c15:dlblFieldTable>
                  <c15:showDataLabelsRange val="0"/>
                </c:ext>
                <c:ext xmlns:c16="http://schemas.microsoft.com/office/drawing/2014/chart" uri="{C3380CC4-5D6E-409C-BE32-E72D297353CC}">
                  <c16:uniqueId val="{00000003-C127-41D8-A646-C1C2B082D60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{E22D157D-9FDB-48FC-BEC9-7E461EFAE188}</c15:txfldGUID>
                      <c15:f>Diagramm!$I$50</c15:f>
                      <c15:dlblFieldTableCache>
                        <c:ptCount val="1"/>
                      </c15:dlblFieldTableCache>
                    </c15:dlblFTEntry>
                  </c15:dlblFieldTable>
                  <c15:showDataLabelsRange val="0"/>
                </c:ext>
                <c:ext xmlns:c16="http://schemas.microsoft.com/office/drawing/2014/chart" uri="{C3380CC4-5D6E-409C-BE32-E72D297353CC}">
                  <c16:uniqueId val="{00000004-C127-41D8-A646-C1C2B082D60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{1872A3BA-7640-4899-9181-3EB12B289196}</c15:txfldGUID>
                      <c15:f>Diagramm!$I$51</c15:f>
                      <c15:dlblFieldTableCache>
                        <c:ptCount val="1"/>
                      </c15:dlblFieldTableCache>
                    </c15:dlblFTEntry>
                  </c15:dlblFieldTable>
                  <c15:showDataLabelsRange val="0"/>
                </c:ext>
                <c:ext xmlns:c16="http://schemas.microsoft.com/office/drawing/2014/chart" uri="{C3380CC4-5D6E-409C-BE32-E72D297353CC}">
                  <c16:uniqueId val="{00000005-C127-41D8-A646-C1C2B082D60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{98B72A5B-C084-48F6-891C-BB69F22822F0}</c15:txfldGUID>
                      <c15:f>Diagramm!$I$52</c15:f>
                      <c15:dlblFieldTableCache>
                        <c:ptCount val="1"/>
                      </c15:dlblFieldTableCache>
                    </c15:dlblFTEntry>
                  </c15:dlblFieldTable>
                  <c15:showDataLabelsRange val="0"/>
                </c:ext>
                <c:ext xmlns:c16="http://schemas.microsoft.com/office/drawing/2014/chart" uri="{C3380CC4-5D6E-409C-BE32-E72D297353CC}">
                  <c16:uniqueId val="{00000006-C127-41D8-A646-C1C2B082D60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{D78BA801-23AE-4014-9E4F-AD998AF9326F}</c15:txfldGUID>
                      <c15:f>Diagramm!$I$53</c15:f>
                      <c15:dlblFieldTableCache>
                        <c:ptCount val="1"/>
                      </c15:dlblFieldTableCache>
                    </c15:dlblFTEntry>
                  </c15:dlblFieldTable>
                  <c15:showDataLabelsRange val="0"/>
                </c:ext>
                <c:ext xmlns:c16="http://schemas.microsoft.com/office/drawing/2014/chart" uri="{C3380CC4-5D6E-409C-BE32-E72D297353CC}">
                  <c16:uniqueId val="{00000007-C127-41D8-A646-C1C2B082D60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{BB9270D7-3FE3-4DB7-9C21-1C53ED84CE8E}</c15:txfldGUID>
                      <c15:f>Diagramm!$I$54</c15:f>
                      <c15:dlblFieldTableCache>
                        <c:ptCount val="1"/>
                      </c15:dlblFieldTableCache>
                    </c15:dlblFTEntry>
                  </c15:dlblFieldTable>
                  <c15:showDataLabelsRange val="0"/>
                </c:ext>
                <c:ext xmlns:c16="http://schemas.microsoft.com/office/drawing/2014/chart" uri="{C3380CC4-5D6E-409C-BE32-E72D297353CC}">
                  <c16:uniqueId val="{00000008-C127-41D8-A646-C1C2B082D60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{10668D71-9202-4798-A057-0FC6CB47B9D9}</c15:txfldGUID>
                      <c15:f>Diagramm!$I$55</c15:f>
                      <c15:dlblFieldTableCache>
                        <c:ptCount val="1"/>
                      </c15:dlblFieldTableCache>
                    </c15:dlblFTEntry>
                  </c15:dlblFieldTable>
                  <c15:showDataLabelsRange val="0"/>
                </c:ext>
                <c:ext xmlns:c16="http://schemas.microsoft.com/office/drawing/2014/chart" uri="{C3380CC4-5D6E-409C-BE32-E72D297353CC}">
                  <c16:uniqueId val="{00000009-C127-41D8-A646-C1C2B082D60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{BC1EA4A6-8DD6-4CEE-80B5-DB1165A4F579}</c15:txfldGUID>
                      <c15:f>Diagramm!$I$56</c15:f>
                      <c15:dlblFieldTableCache>
                        <c:ptCount val="1"/>
                      </c15:dlblFieldTableCache>
                    </c15:dlblFTEntry>
                  </c15:dlblFieldTable>
                  <c15:showDataLabelsRange val="0"/>
                </c:ext>
                <c:ext xmlns:c16="http://schemas.microsoft.com/office/drawing/2014/chart" uri="{C3380CC4-5D6E-409C-BE32-E72D297353CC}">
                  <c16:uniqueId val="{0000000A-C127-41D8-A646-C1C2B082D60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{69431954-FE90-414E-AE6F-ABA33039D369}</c15:txfldGUID>
                      <c15:f>Diagramm!$I$57</c15:f>
                      <c15:dlblFieldTableCache>
                        <c:ptCount val="1"/>
                      </c15:dlblFieldTableCache>
                    </c15:dlblFTEntry>
                  </c15:dlblFieldTable>
                  <c15:showDataLabelsRange val="0"/>
                </c:ext>
                <c:ext xmlns:c16="http://schemas.microsoft.com/office/drawing/2014/chart" uri="{C3380CC4-5D6E-409C-BE32-E72D297353CC}">
                  <c16:uniqueId val="{0000000B-C127-41D8-A646-C1C2B082D60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{09F6E4B8-3912-4D74-8FDE-E3B9A8B5AD4B}</c15:txfldGUID>
                      <c15:f>Diagramm!$I$58</c15:f>
                      <c15:dlblFieldTableCache>
                        <c:ptCount val="1"/>
                      </c15:dlblFieldTableCache>
                    </c15:dlblFTEntry>
                  </c15:dlblFieldTable>
                  <c15:showDataLabelsRange val="0"/>
                </c:ext>
                <c:ext xmlns:c16="http://schemas.microsoft.com/office/drawing/2014/chart" uri="{C3380CC4-5D6E-409C-BE32-E72D297353CC}">
                  <c16:uniqueId val="{0000000C-C127-41D8-A646-C1C2B082D60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{7B5B48D8-85EF-4C23-809C-9D0B2459B007}</c15:txfldGUID>
                      <c15:f>Diagramm!$I$59</c15:f>
                      <c15:dlblFieldTableCache>
                        <c:ptCount val="1"/>
                      </c15:dlblFieldTableCache>
                    </c15:dlblFTEntry>
                  </c15:dlblFieldTable>
                  <c15:showDataLabelsRange val="0"/>
                </c:ext>
                <c:ext xmlns:c16="http://schemas.microsoft.com/office/drawing/2014/chart" uri="{C3380CC4-5D6E-409C-BE32-E72D297353CC}">
                  <c16:uniqueId val="{0000000D-C127-41D8-A646-C1C2B082D60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{6CE5E8C7-A4B2-4523-A52C-4EA9BB95689C}</c15:txfldGUID>
                      <c15:f>Diagramm!$I$60</c15:f>
                      <c15:dlblFieldTableCache>
                        <c:ptCount val="1"/>
                      </c15:dlblFieldTableCache>
                    </c15:dlblFTEntry>
                  </c15:dlblFieldTable>
                  <c15:showDataLabelsRange val="0"/>
                </c:ext>
                <c:ext xmlns:c16="http://schemas.microsoft.com/office/drawing/2014/chart" uri="{C3380CC4-5D6E-409C-BE32-E72D297353CC}">
                  <c16:uniqueId val="{0000000E-C127-41D8-A646-C1C2B082D60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{06257043-3103-49C2-996E-BAFED708D1BF}</c15:txfldGUID>
                      <c15:f>Diagramm!$I$61</c15:f>
                      <c15:dlblFieldTableCache>
                        <c:ptCount val="1"/>
                      </c15:dlblFieldTableCache>
                    </c15:dlblFTEntry>
                  </c15:dlblFieldTable>
                  <c15:showDataLabelsRange val="0"/>
                </c:ext>
                <c:ext xmlns:c16="http://schemas.microsoft.com/office/drawing/2014/chart" uri="{C3380CC4-5D6E-409C-BE32-E72D297353CC}">
                  <c16:uniqueId val="{0000000F-C127-41D8-A646-C1C2B082D60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{B6ABC4D9-22A7-4E17-9E45-FC962204C1DE}</c15:txfldGUID>
                      <c15:f>Diagramm!$I$62</c15:f>
                      <c15:dlblFieldTableCache>
                        <c:ptCount val="1"/>
                      </c15:dlblFieldTableCache>
                    </c15:dlblFTEntry>
                  </c15:dlblFieldTable>
                  <c15:showDataLabelsRange val="0"/>
                </c:ext>
                <c:ext xmlns:c16="http://schemas.microsoft.com/office/drawing/2014/chart" uri="{C3380CC4-5D6E-409C-BE32-E72D297353CC}">
                  <c16:uniqueId val="{00000010-C127-41D8-A646-C1C2B082D60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{80D100AE-8BD8-4F6B-931A-3B084DA81070}</c15:txfldGUID>
                      <c15:f>Diagramm!$I$63</c15:f>
                      <c15:dlblFieldTableCache>
                        <c:ptCount val="1"/>
                      </c15:dlblFieldTableCache>
                    </c15:dlblFTEntry>
                  </c15:dlblFieldTable>
                  <c15:showDataLabelsRange val="0"/>
                </c:ext>
                <c:ext xmlns:c16="http://schemas.microsoft.com/office/drawing/2014/chart" uri="{C3380CC4-5D6E-409C-BE32-E72D297353CC}">
                  <c16:uniqueId val="{00000011-C127-41D8-A646-C1C2B082D60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{7482F815-0C7A-4088-8EE2-BBC5052D4856}</c15:txfldGUID>
                      <c15:f>Diagramm!$I$64</c15:f>
                      <c15:dlblFieldTableCache>
                        <c:ptCount val="1"/>
                      </c15:dlblFieldTableCache>
                    </c15:dlblFTEntry>
                  </c15:dlblFieldTable>
                  <c15:showDataLabelsRange val="0"/>
                </c:ext>
                <c:ext xmlns:c16="http://schemas.microsoft.com/office/drawing/2014/chart" uri="{C3380CC4-5D6E-409C-BE32-E72D297353CC}">
                  <c16:uniqueId val="{00000012-C127-41D8-A646-C1C2B082D60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{B67D1631-090E-4C08-8F20-9624DD66D6D8}</c15:txfldGUID>
                      <c15:f>Diagramm!$I$65</c15:f>
                      <c15:dlblFieldTableCache>
                        <c:ptCount val="1"/>
                      </c15:dlblFieldTableCache>
                    </c15:dlblFTEntry>
                  </c15:dlblFieldTable>
                  <c15:showDataLabelsRange val="0"/>
                </c:ext>
                <c:ext xmlns:c16="http://schemas.microsoft.com/office/drawing/2014/chart" uri="{C3380CC4-5D6E-409C-BE32-E72D297353CC}">
                  <c16:uniqueId val="{00000013-C127-41D8-A646-C1C2B082D60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{CE5F32F7-D979-4753-B808-FB00B45CD9DA}</c15:txfldGUID>
                      <c15:f>Diagramm!$I$66</c15:f>
                      <c15:dlblFieldTableCache>
                        <c:ptCount val="1"/>
                      </c15:dlblFieldTableCache>
                    </c15:dlblFTEntry>
                  </c15:dlblFieldTable>
                  <c15:showDataLabelsRange val="0"/>
                </c:ext>
                <c:ext xmlns:c16="http://schemas.microsoft.com/office/drawing/2014/chart" uri="{C3380CC4-5D6E-409C-BE32-E72D297353CC}">
                  <c16:uniqueId val="{00000014-C127-41D8-A646-C1C2B082D60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{AA3AD99C-D470-4936-919A-779FEBCA068D}</c15:txfldGUID>
                      <c15:f>Diagramm!$I$67</c15:f>
                      <c15:dlblFieldTableCache>
                        <c:ptCount val="1"/>
                      </c15:dlblFieldTableCache>
                    </c15:dlblFTEntry>
                  </c15:dlblFieldTable>
                  <c15:showDataLabelsRange val="0"/>
                </c:ext>
                <c:ext xmlns:c16="http://schemas.microsoft.com/office/drawing/2014/chart" uri="{C3380CC4-5D6E-409C-BE32-E72D297353CC}">
                  <c16:uniqueId val="{00000015-C127-41D8-A646-C1C2B082D6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27-41D8-A646-C1C2B082D60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{03DAD923-BC0F-44B5-AF0B-695C4D68338C}</c15:txfldGUID>
                      <c15:f>Diagramm!$K$46</c15:f>
                      <c15:dlblFieldTableCache>
                        <c:ptCount val="1"/>
                      </c15:dlblFieldTableCache>
                    </c15:dlblFTEntry>
                  </c15:dlblFieldTable>
                  <c15:showDataLabelsRange val="0"/>
                </c:ext>
                <c:ext xmlns:c16="http://schemas.microsoft.com/office/drawing/2014/chart" uri="{C3380CC4-5D6E-409C-BE32-E72D297353CC}">
                  <c16:uniqueId val="{00000017-C127-41D8-A646-C1C2B082D60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{CE1949EF-B753-4F1D-B864-5A3A363AE0D2}</c15:txfldGUID>
                      <c15:f>Diagramm!$K$47</c15:f>
                      <c15:dlblFieldTableCache>
                        <c:ptCount val="1"/>
                      </c15:dlblFieldTableCache>
                    </c15:dlblFTEntry>
                  </c15:dlblFieldTable>
                  <c15:showDataLabelsRange val="0"/>
                </c:ext>
                <c:ext xmlns:c16="http://schemas.microsoft.com/office/drawing/2014/chart" uri="{C3380CC4-5D6E-409C-BE32-E72D297353CC}">
                  <c16:uniqueId val="{00000018-C127-41D8-A646-C1C2B082D60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{6E485696-2416-40C9-8DAA-EFF3C54EBD97}</c15:txfldGUID>
                      <c15:f>Diagramm!$K$48</c15:f>
                      <c15:dlblFieldTableCache>
                        <c:ptCount val="1"/>
                      </c15:dlblFieldTableCache>
                    </c15:dlblFTEntry>
                  </c15:dlblFieldTable>
                  <c15:showDataLabelsRange val="0"/>
                </c:ext>
                <c:ext xmlns:c16="http://schemas.microsoft.com/office/drawing/2014/chart" uri="{C3380CC4-5D6E-409C-BE32-E72D297353CC}">
                  <c16:uniqueId val="{00000019-C127-41D8-A646-C1C2B082D60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{4F019C20-3C20-404F-899F-3EB982D777FF}</c15:txfldGUID>
                      <c15:f>Diagramm!$K$49</c15:f>
                      <c15:dlblFieldTableCache>
                        <c:ptCount val="1"/>
                      </c15:dlblFieldTableCache>
                    </c15:dlblFTEntry>
                  </c15:dlblFieldTable>
                  <c15:showDataLabelsRange val="0"/>
                </c:ext>
                <c:ext xmlns:c16="http://schemas.microsoft.com/office/drawing/2014/chart" uri="{C3380CC4-5D6E-409C-BE32-E72D297353CC}">
                  <c16:uniqueId val="{0000001A-C127-41D8-A646-C1C2B082D60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{FDE4C681-EDF4-4376-A63D-83D78B762FF9}</c15:txfldGUID>
                      <c15:f>Diagramm!$K$50</c15:f>
                      <c15:dlblFieldTableCache>
                        <c:ptCount val="1"/>
                      </c15:dlblFieldTableCache>
                    </c15:dlblFTEntry>
                  </c15:dlblFieldTable>
                  <c15:showDataLabelsRange val="0"/>
                </c:ext>
                <c:ext xmlns:c16="http://schemas.microsoft.com/office/drawing/2014/chart" uri="{C3380CC4-5D6E-409C-BE32-E72D297353CC}">
                  <c16:uniqueId val="{0000001B-C127-41D8-A646-C1C2B082D60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{BB1B1656-8CC2-4613-A1D9-79020AE0DC6D}</c15:txfldGUID>
                      <c15:f>Diagramm!$K$51</c15:f>
                      <c15:dlblFieldTableCache>
                        <c:ptCount val="1"/>
                      </c15:dlblFieldTableCache>
                    </c15:dlblFTEntry>
                  </c15:dlblFieldTable>
                  <c15:showDataLabelsRange val="0"/>
                </c:ext>
                <c:ext xmlns:c16="http://schemas.microsoft.com/office/drawing/2014/chart" uri="{C3380CC4-5D6E-409C-BE32-E72D297353CC}">
                  <c16:uniqueId val="{0000001C-C127-41D8-A646-C1C2B082D60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{B2775E25-B9D4-4B1D-9314-0CE63B478DBB}</c15:txfldGUID>
                      <c15:f>Diagramm!$K$52</c15:f>
                      <c15:dlblFieldTableCache>
                        <c:ptCount val="1"/>
                      </c15:dlblFieldTableCache>
                    </c15:dlblFTEntry>
                  </c15:dlblFieldTable>
                  <c15:showDataLabelsRange val="0"/>
                </c:ext>
                <c:ext xmlns:c16="http://schemas.microsoft.com/office/drawing/2014/chart" uri="{C3380CC4-5D6E-409C-BE32-E72D297353CC}">
                  <c16:uniqueId val="{0000001D-C127-41D8-A646-C1C2B082D60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{2ECB8ED9-4382-405B-838A-F6D97A6C87D6}</c15:txfldGUID>
                      <c15:f>Diagramm!$K$53</c15:f>
                      <c15:dlblFieldTableCache>
                        <c:ptCount val="1"/>
                      </c15:dlblFieldTableCache>
                    </c15:dlblFTEntry>
                  </c15:dlblFieldTable>
                  <c15:showDataLabelsRange val="0"/>
                </c:ext>
                <c:ext xmlns:c16="http://schemas.microsoft.com/office/drawing/2014/chart" uri="{C3380CC4-5D6E-409C-BE32-E72D297353CC}">
                  <c16:uniqueId val="{0000001E-C127-41D8-A646-C1C2B082D60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{1CE56891-650D-4B61-A389-5F211458242F}</c15:txfldGUID>
                      <c15:f>Diagramm!$K$54</c15:f>
                      <c15:dlblFieldTableCache>
                        <c:ptCount val="1"/>
                      </c15:dlblFieldTableCache>
                    </c15:dlblFTEntry>
                  </c15:dlblFieldTable>
                  <c15:showDataLabelsRange val="0"/>
                </c:ext>
                <c:ext xmlns:c16="http://schemas.microsoft.com/office/drawing/2014/chart" uri="{C3380CC4-5D6E-409C-BE32-E72D297353CC}">
                  <c16:uniqueId val="{0000001F-C127-41D8-A646-C1C2B082D60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{F215AC09-8F92-406D-A5E5-0E752EAF09DE}</c15:txfldGUID>
                      <c15:f>Diagramm!$K$55</c15:f>
                      <c15:dlblFieldTableCache>
                        <c:ptCount val="1"/>
                      </c15:dlblFieldTableCache>
                    </c15:dlblFTEntry>
                  </c15:dlblFieldTable>
                  <c15:showDataLabelsRange val="0"/>
                </c:ext>
                <c:ext xmlns:c16="http://schemas.microsoft.com/office/drawing/2014/chart" uri="{C3380CC4-5D6E-409C-BE32-E72D297353CC}">
                  <c16:uniqueId val="{00000020-C127-41D8-A646-C1C2B082D60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{58EF20AA-8A2A-479F-8C2F-CFADFFFB3422}</c15:txfldGUID>
                      <c15:f>Diagramm!$K$56</c15:f>
                      <c15:dlblFieldTableCache>
                        <c:ptCount val="1"/>
                      </c15:dlblFieldTableCache>
                    </c15:dlblFTEntry>
                  </c15:dlblFieldTable>
                  <c15:showDataLabelsRange val="0"/>
                </c:ext>
                <c:ext xmlns:c16="http://schemas.microsoft.com/office/drawing/2014/chart" uri="{C3380CC4-5D6E-409C-BE32-E72D297353CC}">
                  <c16:uniqueId val="{00000021-C127-41D8-A646-C1C2B082D60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{7C4B70E2-9AA4-4F42-AD0A-BBA0C7255D6A}</c15:txfldGUID>
                      <c15:f>Diagramm!$K$57</c15:f>
                      <c15:dlblFieldTableCache>
                        <c:ptCount val="1"/>
                      </c15:dlblFieldTableCache>
                    </c15:dlblFTEntry>
                  </c15:dlblFieldTable>
                  <c15:showDataLabelsRange val="0"/>
                </c:ext>
                <c:ext xmlns:c16="http://schemas.microsoft.com/office/drawing/2014/chart" uri="{C3380CC4-5D6E-409C-BE32-E72D297353CC}">
                  <c16:uniqueId val="{00000022-C127-41D8-A646-C1C2B082D60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{0DF3DAEF-F0FD-4696-9BE4-7FBF779920BF}</c15:txfldGUID>
                      <c15:f>Diagramm!$K$58</c15:f>
                      <c15:dlblFieldTableCache>
                        <c:ptCount val="1"/>
                      </c15:dlblFieldTableCache>
                    </c15:dlblFTEntry>
                  </c15:dlblFieldTable>
                  <c15:showDataLabelsRange val="0"/>
                </c:ext>
                <c:ext xmlns:c16="http://schemas.microsoft.com/office/drawing/2014/chart" uri="{C3380CC4-5D6E-409C-BE32-E72D297353CC}">
                  <c16:uniqueId val="{00000023-C127-41D8-A646-C1C2B082D60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{85C46F8D-3E71-4260-8282-03D1CCB90ADB}</c15:txfldGUID>
                      <c15:f>Diagramm!$K$59</c15:f>
                      <c15:dlblFieldTableCache>
                        <c:ptCount val="1"/>
                      </c15:dlblFieldTableCache>
                    </c15:dlblFTEntry>
                  </c15:dlblFieldTable>
                  <c15:showDataLabelsRange val="0"/>
                </c:ext>
                <c:ext xmlns:c16="http://schemas.microsoft.com/office/drawing/2014/chart" uri="{C3380CC4-5D6E-409C-BE32-E72D297353CC}">
                  <c16:uniqueId val="{00000024-C127-41D8-A646-C1C2B082D60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{D31D550D-AE36-425D-9E1F-54EBD8CE330A}</c15:txfldGUID>
                      <c15:f>Diagramm!$K$60</c15:f>
                      <c15:dlblFieldTableCache>
                        <c:ptCount val="1"/>
                      </c15:dlblFieldTableCache>
                    </c15:dlblFTEntry>
                  </c15:dlblFieldTable>
                  <c15:showDataLabelsRange val="0"/>
                </c:ext>
                <c:ext xmlns:c16="http://schemas.microsoft.com/office/drawing/2014/chart" uri="{C3380CC4-5D6E-409C-BE32-E72D297353CC}">
                  <c16:uniqueId val="{00000025-C127-41D8-A646-C1C2B082D60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{A1466F50-F7AC-44B1-89EF-B981137F306F}</c15:txfldGUID>
                      <c15:f>Diagramm!$K$61</c15:f>
                      <c15:dlblFieldTableCache>
                        <c:ptCount val="1"/>
                      </c15:dlblFieldTableCache>
                    </c15:dlblFTEntry>
                  </c15:dlblFieldTable>
                  <c15:showDataLabelsRange val="0"/>
                </c:ext>
                <c:ext xmlns:c16="http://schemas.microsoft.com/office/drawing/2014/chart" uri="{C3380CC4-5D6E-409C-BE32-E72D297353CC}">
                  <c16:uniqueId val="{00000026-C127-41D8-A646-C1C2B082D60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{A0ED3740-91DF-4BE1-9E14-6A41FE31CBE1}</c15:txfldGUID>
                      <c15:f>Diagramm!$K$62</c15:f>
                      <c15:dlblFieldTableCache>
                        <c:ptCount val="1"/>
                      </c15:dlblFieldTableCache>
                    </c15:dlblFTEntry>
                  </c15:dlblFieldTable>
                  <c15:showDataLabelsRange val="0"/>
                </c:ext>
                <c:ext xmlns:c16="http://schemas.microsoft.com/office/drawing/2014/chart" uri="{C3380CC4-5D6E-409C-BE32-E72D297353CC}">
                  <c16:uniqueId val="{00000027-C127-41D8-A646-C1C2B082D60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{32351A02-2CB6-43FF-B267-998E787F5B91}</c15:txfldGUID>
                      <c15:f>Diagramm!$K$63</c15:f>
                      <c15:dlblFieldTableCache>
                        <c:ptCount val="1"/>
                      </c15:dlblFieldTableCache>
                    </c15:dlblFTEntry>
                  </c15:dlblFieldTable>
                  <c15:showDataLabelsRange val="0"/>
                </c:ext>
                <c:ext xmlns:c16="http://schemas.microsoft.com/office/drawing/2014/chart" uri="{C3380CC4-5D6E-409C-BE32-E72D297353CC}">
                  <c16:uniqueId val="{00000028-C127-41D8-A646-C1C2B082D60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{D04A9572-8D75-46C3-B21B-E637B48E89FC}</c15:txfldGUID>
                      <c15:f>Diagramm!$K$64</c15:f>
                      <c15:dlblFieldTableCache>
                        <c:ptCount val="1"/>
                      </c15:dlblFieldTableCache>
                    </c15:dlblFTEntry>
                  </c15:dlblFieldTable>
                  <c15:showDataLabelsRange val="0"/>
                </c:ext>
                <c:ext xmlns:c16="http://schemas.microsoft.com/office/drawing/2014/chart" uri="{C3380CC4-5D6E-409C-BE32-E72D297353CC}">
                  <c16:uniqueId val="{00000029-C127-41D8-A646-C1C2B082D60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{768A588C-95ED-480A-BC02-6F3951B3A089}</c15:txfldGUID>
                      <c15:f>Diagramm!$K$65</c15:f>
                      <c15:dlblFieldTableCache>
                        <c:ptCount val="1"/>
                      </c15:dlblFieldTableCache>
                    </c15:dlblFTEntry>
                  </c15:dlblFieldTable>
                  <c15:showDataLabelsRange val="0"/>
                </c:ext>
                <c:ext xmlns:c16="http://schemas.microsoft.com/office/drawing/2014/chart" uri="{C3380CC4-5D6E-409C-BE32-E72D297353CC}">
                  <c16:uniqueId val="{0000002A-C127-41D8-A646-C1C2B082D60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{8793C6ED-738B-473D-A291-6F8D53026773}</c15:txfldGUID>
                      <c15:f>Diagramm!$K$66</c15:f>
                      <c15:dlblFieldTableCache>
                        <c:ptCount val="1"/>
                      </c15:dlblFieldTableCache>
                    </c15:dlblFTEntry>
                  </c15:dlblFieldTable>
                  <c15:showDataLabelsRange val="0"/>
                </c:ext>
                <c:ext xmlns:c16="http://schemas.microsoft.com/office/drawing/2014/chart" uri="{C3380CC4-5D6E-409C-BE32-E72D297353CC}">
                  <c16:uniqueId val="{0000002B-C127-41D8-A646-C1C2B082D60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{8C2FDF74-9FB4-4FD9-AC22-B7DFB040A59C}</c15:txfldGUID>
                      <c15:f>Diagramm!$K$67</c15:f>
                      <c15:dlblFieldTableCache>
                        <c:ptCount val="1"/>
                      </c15:dlblFieldTableCache>
                    </c15:dlblFTEntry>
                  </c15:dlblFieldTable>
                  <c15:showDataLabelsRange val="0"/>
                </c:ext>
                <c:ext xmlns:c16="http://schemas.microsoft.com/office/drawing/2014/chart" uri="{C3380CC4-5D6E-409C-BE32-E72D297353CC}">
                  <c16:uniqueId val="{0000002C-C127-41D8-A646-C1C2B082D6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27-41D8-A646-C1C2B082D60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{D2374E50-EA92-4609-828E-05BF9EAA5A0A}</c15:txfldGUID>
                      <c15:f>Diagramm!$J$46</c15:f>
                      <c15:dlblFieldTableCache>
                        <c:ptCount val="1"/>
                      </c15:dlblFieldTableCache>
                    </c15:dlblFTEntry>
                  </c15:dlblFieldTable>
                  <c15:showDataLabelsRange val="0"/>
                </c:ext>
                <c:ext xmlns:c16="http://schemas.microsoft.com/office/drawing/2014/chart" uri="{C3380CC4-5D6E-409C-BE32-E72D297353CC}">
                  <c16:uniqueId val="{0000002E-C127-41D8-A646-C1C2B082D60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{0A83DC65-C625-4DC6-96F7-81D2111F9317}</c15:txfldGUID>
                      <c15:f>Diagramm!$J$47</c15:f>
                      <c15:dlblFieldTableCache>
                        <c:ptCount val="1"/>
                      </c15:dlblFieldTableCache>
                    </c15:dlblFTEntry>
                  </c15:dlblFieldTable>
                  <c15:showDataLabelsRange val="0"/>
                </c:ext>
                <c:ext xmlns:c16="http://schemas.microsoft.com/office/drawing/2014/chart" uri="{C3380CC4-5D6E-409C-BE32-E72D297353CC}">
                  <c16:uniqueId val="{0000002F-C127-41D8-A646-C1C2B082D60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{7DEDEBD4-5AA2-468A-BA8E-3FA94BFC711F}</c15:txfldGUID>
                      <c15:f>Diagramm!$J$48</c15:f>
                      <c15:dlblFieldTableCache>
                        <c:ptCount val="1"/>
                      </c15:dlblFieldTableCache>
                    </c15:dlblFTEntry>
                  </c15:dlblFieldTable>
                  <c15:showDataLabelsRange val="0"/>
                </c:ext>
                <c:ext xmlns:c16="http://schemas.microsoft.com/office/drawing/2014/chart" uri="{C3380CC4-5D6E-409C-BE32-E72D297353CC}">
                  <c16:uniqueId val="{00000030-C127-41D8-A646-C1C2B082D60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{855BFC63-B2E0-46CA-B875-D4B6823F7D2F}</c15:txfldGUID>
                      <c15:f>Diagramm!$J$49</c15:f>
                      <c15:dlblFieldTableCache>
                        <c:ptCount val="1"/>
                      </c15:dlblFieldTableCache>
                    </c15:dlblFTEntry>
                  </c15:dlblFieldTable>
                  <c15:showDataLabelsRange val="0"/>
                </c:ext>
                <c:ext xmlns:c16="http://schemas.microsoft.com/office/drawing/2014/chart" uri="{C3380CC4-5D6E-409C-BE32-E72D297353CC}">
                  <c16:uniqueId val="{00000031-C127-41D8-A646-C1C2B082D60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{943315C2-355A-4F38-87BC-38B6F256E82D}</c15:txfldGUID>
                      <c15:f>Diagramm!$J$50</c15:f>
                      <c15:dlblFieldTableCache>
                        <c:ptCount val="1"/>
                      </c15:dlblFieldTableCache>
                    </c15:dlblFTEntry>
                  </c15:dlblFieldTable>
                  <c15:showDataLabelsRange val="0"/>
                </c:ext>
                <c:ext xmlns:c16="http://schemas.microsoft.com/office/drawing/2014/chart" uri="{C3380CC4-5D6E-409C-BE32-E72D297353CC}">
                  <c16:uniqueId val="{00000032-C127-41D8-A646-C1C2B082D60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{ADF50BBF-384E-4BBF-9365-A01E6BA6236C}</c15:txfldGUID>
                      <c15:f>Diagramm!$J$51</c15:f>
                      <c15:dlblFieldTableCache>
                        <c:ptCount val="1"/>
                      </c15:dlblFieldTableCache>
                    </c15:dlblFTEntry>
                  </c15:dlblFieldTable>
                  <c15:showDataLabelsRange val="0"/>
                </c:ext>
                <c:ext xmlns:c16="http://schemas.microsoft.com/office/drawing/2014/chart" uri="{C3380CC4-5D6E-409C-BE32-E72D297353CC}">
                  <c16:uniqueId val="{00000033-C127-41D8-A646-C1C2B082D60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{789304EC-8944-44F8-AE2B-CB9B8E338E9A}</c15:txfldGUID>
                      <c15:f>Diagramm!$J$52</c15:f>
                      <c15:dlblFieldTableCache>
                        <c:ptCount val="1"/>
                      </c15:dlblFieldTableCache>
                    </c15:dlblFTEntry>
                  </c15:dlblFieldTable>
                  <c15:showDataLabelsRange val="0"/>
                </c:ext>
                <c:ext xmlns:c16="http://schemas.microsoft.com/office/drawing/2014/chart" uri="{C3380CC4-5D6E-409C-BE32-E72D297353CC}">
                  <c16:uniqueId val="{00000034-C127-41D8-A646-C1C2B082D60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{EAE52CC1-0CA1-48E2-8DBE-FC7ECCEA48C0}</c15:txfldGUID>
                      <c15:f>Diagramm!$J$53</c15:f>
                      <c15:dlblFieldTableCache>
                        <c:ptCount val="1"/>
                      </c15:dlblFieldTableCache>
                    </c15:dlblFTEntry>
                  </c15:dlblFieldTable>
                  <c15:showDataLabelsRange val="0"/>
                </c:ext>
                <c:ext xmlns:c16="http://schemas.microsoft.com/office/drawing/2014/chart" uri="{C3380CC4-5D6E-409C-BE32-E72D297353CC}">
                  <c16:uniqueId val="{00000035-C127-41D8-A646-C1C2B082D60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{54E40240-1A0D-496C-8448-1E6153E7855F}</c15:txfldGUID>
                      <c15:f>Diagramm!$J$54</c15:f>
                      <c15:dlblFieldTableCache>
                        <c:ptCount val="1"/>
                      </c15:dlblFieldTableCache>
                    </c15:dlblFTEntry>
                  </c15:dlblFieldTable>
                  <c15:showDataLabelsRange val="0"/>
                </c:ext>
                <c:ext xmlns:c16="http://schemas.microsoft.com/office/drawing/2014/chart" uri="{C3380CC4-5D6E-409C-BE32-E72D297353CC}">
                  <c16:uniqueId val="{00000036-C127-41D8-A646-C1C2B082D60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{BD70960B-D578-41CF-AD2B-31EDEE935D57}</c15:txfldGUID>
                      <c15:f>Diagramm!$J$55</c15:f>
                      <c15:dlblFieldTableCache>
                        <c:ptCount val="1"/>
                      </c15:dlblFieldTableCache>
                    </c15:dlblFTEntry>
                  </c15:dlblFieldTable>
                  <c15:showDataLabelsRange val="0"/>
                </c:ext>
                <c:ext xmlns:c16="http://schemas.microsoft.com/office/drawing/2014/chart" uri="{C3380CC4-5D6E-409C-BE32-E72D297353CC}">
                  <c16:uniqueId val="{00000037-C127-41D8-A646-C1C2B082D60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{8E835B7F-8F0B-411B-9AEF-542CD4699E46}</c15:txfldGUID>
                      <c15:f>Diagramm!$J$56</c15:f>
                      <c15:dlblFieldTableCache>
                        <c:ptCount val="1"/>
                      </c15:dlblFieldTableCache>
                    </c15:dlblFTEntry>
                  </c15:dlblFieldTable>
                  <c15:showDataLabelsRange val="0"/>
                </c:ext>
                <c:ext xmlns:c16="http://schemas.microsoft.com/office/drawing/2014/chart" uri="{C3380CC4-5D6E-409C-BE32-E72D297353CC}">
                  <c16:uniqueId val="{00000038-C127-41D8-A646-C1C2B082D60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{652841FF-22FA-4C81-B2C0-C303D5CA4CDD}</c15:txfldGUID>
                      <c15:f>Diagramm!$J$57</c15:f>
                      <c15:dlblFieldTableCache>
                        <c:ptCount val="1"/>
                      </c15:dlblFieldTableCache>
                    </c15:dlblFTEntry>
                  </c15:dlblFieldTable>
                  <c15:showDataLabelsRange val="0"/>
                </c:ext>
                <c:ext xmlns:c16="http://schemas.microsoft.com/office/drawing/2014/chart" uri="{C3380CC4-5D6E-409C-BE32-E72D297353CC}">
                  <c16:uniqueId val="{00000039-C127-41D8-A646-C1C2B082D60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{E33F0532-4EEF-48BF-8075-4360DAE361F6}</c15:txfldGUID>
                      <c15:f>Diagramm!$J$58</c15:f>
                      <c15:dlblFieldTableCache>
                        <c:ptCount val="1"/>
                      </c15:dlblFieldTableCache>
                    </c15:dlblFTEntry>
                  </c15:dlblFieldTable>
                  <c15:showDataLabelsRange val="0"/>
                </c:ext>
                <c:ext xmlns:c16="http://schemas.microsoft.com/office/drawing/2014/chart" uri="{C3380CC4-5D6E-409C-BE32-E72D297353CC}">
                  <c16:uniqueId val="{0000003A-C127-41D8-A646-C1C2B082D60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{775981B1-88A6-4717-8540-FAE768712EF8}</c15:txfldGUID>
                      <c15:f>Diagramm!$J$59</c15:f>
                      <c15:dlblFieldTableCache>
                        <c:ptCount val="1"/>
                      </c15:dlblFieldTableCache>
                    </c15:dlblFTEntry>
                  </c15:dlblFieldTable>
                  <c15:showDataLabelsRange val="0"/>
                </c:ext>
                <c:ext xmlns:c16="http://schemas.microsoft.com/office/drawing/2014/chart" uri="{C3380CC4-5D6E-409C-BE32-E72D297353CC}">
                  <c16:uniqueId val="{0000003B-C127-41D8-A646-C1C2B082D60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{F23E94A7-2C77-43CB-AC99-E484094F9464}</c15:txfldGUID>
                      <c15:f>Diagramm!$J$60</c15:f>
                      <c15:dlblFieldTableCache>
                        <c:ptCount val="1"/>
                      </c15:dlblFieldTableCache>
                    </c15:dlblFTEntry>
                  </c15:dlblFieldTable>
                  <c15:showDataLabelsRange val="0"/>
                </c:ext>
                <c:ext xmlns:c16="http://schemas.microsoft.com/office/drawing/2014/chart" uri="{C3380CC4-5D6E-409C-BE32-E72D297353CC}">
                  <c16:uniqueId val="{0000003C-C127-41D8-A646-C1C2B082D60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{304AB5AC-FD2C-4475-A5A3-5F5DAE3B4788}</c15:txfldGUID>
                      <c15:f>Diagramm!$J$61</c15:f>
                      <c15:dlblFieldTableCache>
                        <c:ptCount val="1"/>
                      </c15:dlblFieldTableCache>
                    </c15:dlblFTEntry>
                  </c15:dlblFieldTable>
                  <c15:showDataLabelsRange val="0"/>
                </c:ext>
                <c:ext xmlns:c16="http://schemas.microsoft.com/office/drawing/2014/chart" uri="{C3380CC4-5D6E-409C-BE32-E72D297353CC}">
                  <c16:uniqueId val="{0000003D-C127-41D8-A646-C1C2B082D60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{BBD1533C-30D3-460A-816E-1C99B88396C1}</c15:txfldGUID>
                      <c15:f>Diagramm!$J$62</c15:f>
                      <c15:dlblFieldTableCache>
                        <c:ptCount val="1"/>
                      </c15:dlblFieldTableCache>
                    </c15:dlblFTEntry>
                  </c15:dlblFieldTable>
                  <c15:showDataLabelsRange val="0"/>
                </c:ext>
                <c:ext xmlns:c16="http://schemas.microsoft.com/office/drawing/2014/chart" uri="{C3380CC4-5D6E-409C-BE32-E72D297353CC}">
                  <c16:uniqueId val="{0000003E-C127-41D8-A646-C1C2B082D60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{1A7DD3B8-56BE-42EA-AEAC-F7A940CA67FF}</c15:txfldGUID>
                      <c15:f>Diagramm!$J$63</c15:f>
                      <c15:dlblFieldTableCache>
                        <c:ptCount val="1"/>
                      </c15:dlblFieldTableCache>
                    </c15:dlblFTEntry>
                  </c15:dlblFieldTable>
                  <c15:showDataLabelsRange val="0"/>
                </c:ext>
                <c:ext xmlns:c16="http://schemas.microsoft.com/office/drawing/2014/chart" uri="{C3380CC4-5D6E-409C-BE32-E72D297353CC}">
                  <c16:uniqueId val="{0000003F-C127-41D8-A646-C1C2B082D60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{2C57ED6C-7D28-4EAF-85B8-B042492CB2DB}</c15:txfldGUID>
                      <c15:f>Diagramm!$J$64</c15:f>
                      <c15:dlblFieldTableCache>
                        <c:ptCount val="1"/>
                      </c15:dlblFieldTableCache>
                    </c15:dlblFTEntry>
                  </c15:dlblFieldTable>
                  <c15:showDataLabelsRange val="0"/>
                </c:ext>
                <c:ext xmlns:c16="http://schemas.microsoft.com/office/drawing/2014/chart" uri="{C3380CC4-5D6E-409C-BE32-E72D297353CC}">
                  <c16:uniqueId val="{00000040-C127-41D8-A646-C1C2B082D60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{C6DB00EB-633E-4BAD-BBC5-1C9673E1B604}</c15:txfldGUID>
                      <c15:f>Diagramm!$J$65</c15:f>
                      <c15:dlblFieldTableCache>
                        <c:ptCount val="1"/>
                      </c15:dlblFieldTableCache>
                    </c15:dlblFTEntry>
                  </c15:dlblFieldTable>
                  <c15:showDataLabelsRange val="0"/>
                </c:ext>
                <c:ext xmlns:c16="http://schemas.microsoft.com/office/drawing/2014/chart" uri="{C3380CC4-5D6E-409C-BE32-E72D297353CC}">
                  <c16:uniqueId val="{00000041-C127-41D8-A646-C1C2B082D60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{68BD9016-E121-40B6-93B4-0C728F06F433}</c15:txfldGUID>
                      <c15:f>Diagramm!$J$66</c15:f>
                      <c15:dlblFieldTableCache>
                        <c:ptCount val="1"/>
                      </c15:dlblFieldTableCache>
                    </c15:dlblFTEntry>
                  </c15:dlblFieldTable>
                  <c15:showDataLabelsRange val="0"/>
                </c:ext>
                <c:ext xmlns:c16="http://schemas.microsoft.com/office/drawing/2014/chart" uri="{C3380CC4-5D6E-409C-BE32-E72D297353CC}">
                  <c16:uniqueId val="{00000042-C127-41D8-A646-C1C2B082D60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{F2AA0B35-BD2F-4ED4-B19B-F03F3B66BB4C}</c15:txfldGUID>
                      <c15:f>Diagramm!$J$67</c15:f>
                      <c15:dlblFieldTableCache>
                        <c:ptCount val="1"/>
                      </c15:dlblFieldTableCache>
                    </c15:dlblFTEntry>
                  </c15:dlblFieldTable>
                  <c15:showDataLabelsRange val="0"/>
                </c:ext>
                <c:ext xmlns:c16="http://schemas.microsoft.com/office/drawing/2014/chart" uri="{C3380CC4-5D6E-409C-BE32-E72D297353CC}">
                  <c16:uniqueId val="{00000043-C127-41D8-A646-C1C2B082D6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27-41D8-A646-C1C2B082D60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74-45F4-BF7A-EBB5213D3C2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74-45F4-BF7A-EBB5213D3C2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74-45F4-BF7A-EBB5213D3C2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74-45F4-BF7A-EBB5213D3C2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74-45F4-BF7A-EBB5213D3C2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74-45F4-BF7A-EBB5213D3C2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74-45F4-BF7A-EBB5213D3C2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74-45F4-BF7A-EBB5213D3C2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74-45F4-BF7A-EBB5213D3C2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74-45F4-BF7A-EBB5213D3C2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174-45F4-BF7A-EBB5213D3C2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174-45F4-BF7A-EBB5213D3C2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174-45F4-BF7A-EBB5213D3C2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174-45F4-BF7A-EBB5213D3C2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174-45F4-BF7A-EBB5213D3C2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174-45F4-BF7A-EBB5213D3C2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174-45F4-BF7A-EBB5213D3C2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174-45F4-BF7A-EBB5213D3C2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174-45F4-BF7A-EBB5213D3C2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174-45F4-BF7A-EBB5213D3C2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174-45F4-BF7A-EBB5213D3C2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174-45F4-BF7A-EBB5213D3C2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174-45F4-BF7A-EBB5213D3C2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174-45F4-BF7A-EBB5213D3C2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174-45F4-BF7A-EBB5213D3C2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174-45F4-BF7A-EBB5213D3C2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174-45F4-BF7A-EBB5213D3C2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174-45F4-BF7A-EBB5213D3C2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174-45F4-BF7A-EBB5213D3C2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174-45F4-BF7A-EBB5213D3C2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174-45F4-BF7A-EBB5213D3C2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174-45F4-BF7A-EBB5213D3C2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174-45F4-BF7A-EBB5213D3C2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174-45F4-BF7A-EBB5213D3C2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174-45F4-BF7A-EBB5213D3C2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174-45F4-BF7A-EBB5213D3C2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174-45F4-BF7A-EBB5213D3C2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174-45F4-BF7A-EBB5213D3C2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174-45F4-BF7A-EBB5213D3C2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174-45F4-BF7A-EBB5213D3C2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174-45F4-BF7A-EBB5213D3C2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174-45F4-BF7A-EBB5213D3C2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174-45F4-BF7A-EBB5213D3C2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174-45F4-BF7A-EBB5213D3C2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174-45F4-BF7A-EBB5213D3C2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174-45F4-BF7A-EBB5213D3C2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174-45F4-BF7A-EBB5213D3C2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174-45F4-BF7A-EBB5213D3C2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174-45F4-BF7A-EBB5213D3C2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174-45F4-BF7A-EBB5213D3C2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174-45F4-BF7A-EBB5213D3C2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174-45F4-BF7A-EBB5213D3C2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174-45F4-BF7A-EBB5213D3C2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174-45F4-BF7A-EBB5213D3C2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174-45F4-BF7A-EBB5213D3C2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174-45F4-BF7A-EBB5213D3C2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174-45F4-BF7A-EBB5213D3C2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174-45F4-BF7A-EBB5213D3C2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174-45F4-BF7A-EBB5213D3C2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174-45F4-BF7A-EBB5213D3C2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174-45F4-BF7A-EBB5213D3C2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174-45F4-BF7A-EBB5213D3C2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174-45F4-BF7A-EBB5213D3C2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174-45F4-BF7A-EBB5213D3C2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174-45F4-BF7A-EBB5213D3C2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174-45F4-BF7A-EBB5213D3C2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174-45F4-BF7A-EBB5213D3C2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174-45F4-BF7A-EBB5213D3C2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174-45F4-BF7A-EBB5213D3C2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100.6701519794957</c:v>
                </c:pt>
                <c:pt idx="2">
                  <c:v>102.17231135809629</c:v>
                </c:pt>
                <c:pt idx="3">
                  <c:v>101.73886803100727</c:v>
                </c:pt>
                <c:pt idx="4">
                  <c:v>101.75023318153673</c:v>
                </c:pt>
                <c:pt idx="5">
                  <c:v>102.32201782369124</c:v>
                </c:pt>
                <c:pt idx="6">
                  <c:v>104.34775793013176</c:v>
                </c:pt>
                <c:pt idx="7">
                  <c:v>104.61777823064202</c:v>
                </c:pt>
                <c:pt idx="8">
                  <c:v>104.57780425291772</c:v>
                </c:pt>
                <c:pt idx="9">
                  <c:v>105.59008645352436</c:v>
                </c:pt>
                <c:pt idx="10">
                  <c:v>107.41242955566182</c:v>
                </c:pt>
                <c:pt idx="11">
                  <c:v>107.12320606977418</c:v>
                </c:pt>
                <c:pt idx="12">
                  <c:v>107.53744621148587</c:v>
                </c:pt>
                <c:pt idx="13">
                  <c:v>108.02458007728302</c:v>
                </c:pt>
                <c:pt idx="14">
                  <c:v>110.20747278242399</c:v>
                </c:pt>
                <c:pt idx="15">
                  <c:v>109.99075111887949</c:v>
                </c:pt>
                <c:pt idx="16">
                  <c:v>110.33797606264157</c:v>
                </c:pt>
                <c:pt idx="17">
                  <c:v>110.93484241630938</c:v>
                </c:pt>
                <c:pt idx="18">
                  <c:v>112.87828315684692</c:v>
                </c:pt>
                <c:pt idx="19">
                  <c:v>112.29513336416295</c:v>
                </c:pt>
                <c:pt idx="20">
                  <c:v>112.32648550355455</c:v>
                </c:pt>
                <c:pt idx="21">
                  <c:v>112.35627003597659</c:v>
                </c:pt>
                <c:pt idx="22">
                  <c:v>114.13080112554181</c:v>
                </c:pt>
                <c:pt idx="23">
                  <c:v>113.64876198239577</c:v>
                </c:pt>
                <c:pt idx="24">
                  <c:v>113.67110038171229</c:v>
                </c:pt>
              </c:numCache>
            </c:numRef>
          </c:val>
          <c:smooth val="0"/>
          <c:extLst>
            <c:ext xmlns:c16="http://schemas.microsoft.com/office/drawing/2014/chart" uri="{C3380CC4-5D6E-409C-BE32-E72D297353CC}">
              <c16:uniqueId val="{00000000-AFC4-4B37-B19A-A9B386583A5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102.34888568221902</c:v>
                </c:pt>
                <c:pt idx="2">
                  <c:v>106.10068943402278</c:v>
                </c:pt>
                <c:pt idx="3">
                  <c:v>105.7559724226391</c:v>
                </c:pt>
                <c:pt idx="4">
                  <c:v>103.4151034151034</c:v>
                </c:pt>
                <c:pt idx="5">
                  <c:v>105.42328042328042</c:v>
                </c:pt>
                <c:pt idx="6">
                  <c:v>108.20907487574154</c:v>
                </c:pt>
                <c:pt idx="7">
                  <c:v>107.91646624979958</c:v>
                </c:pt>
                <c:pt idx="8">
                  <c:v>106.68991502324836</c:v>
                </c:pt>
                <c:pt idx="9">
                  <c:v>108.44556677890012</c:v>
                </c:pt>
                <c:pt idx="10">
                  <c:v>111.10710277376945</c:v>
                </c:pt>
                <c:pt idx="11">
                  <c:v>110.87061087061088</c:v>
                </c:pt>
                <c:pt idx="12">
                  <c:v>109.64405964405965</c:v>
                </c:pt>
                <c:pt idx="13">
                  <c:v>112.92287958954626</c:v>
                </c:pt>
                <c:pt idx="14">
                  <c:v>116.00929934263266</c:v>
                </c:pt>
                <c:pt idx="15">
                  <c:v>116.88311688311688</c:v>
                </c:pt>
                <c:pt idx="16">
                  <c:v>115.72470739137405</c:v>
                </c:pt>
                <c:pt idx="17">
                  <c:v>118.13371813371813</c:v>
                </c:pt>
                <c:pt idx="18">
                  <c:v>120.67099567099567</c:v>
                </c:pt>
                <c:pt idx="19">
                  <c:v>120.14991181657848</c:v>
                </c:pt>
                <c:pt idx="20">
                  <c:v>119.1638608305275</c:v>
                </c:pt>
                <c:pt idx="21">
                  <c:v>120.4064454064454</c:v>
                </c:pt>
                <c:pt idx="22">
                  <c:v>123.14013147346481</c:v>
                </c:pt>
                <c:pt idx="23">
                  <c:v>123.21228154561487</c:v>
                </c:pt>
                <c:pt idx="24">
                  <c:v>118.92736892736893</c:v>
                </c:pt>
              </c:numCache>
            </c:numRef>
          </c:val>
          <c:smooth val="0"/>
          <c:extLst>
            <c:ext xmlns:c16="http://schemas.microsoft.com/office/drawing/2014/chart" uri="{C3380CC4-5D6E-409C-BE32-E72D297353CC}">
              <c16:uniqueId val="{00000001-AFC4-4B37-B19A-A9B386583A5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103.13823604735919</c:v>
                </c:pt>
                <c:pt idx="2">
                  <c:v>101.15048954906325</c:v>
                </c:pt>
                <c:pt idx="3">
                  <c:v>101.60753334252675</c:v>
                </c:pt>
                <c:pt idx="4">
                  <c:v>97.915722700498407</c:v>
                </c:pt>
                <c:pt idx="5">
                  <c:v>99.946809558519334</c:v>
                </c:pt>
                <c:pt idx="6">
                  <c:v>97.616280215125784</c:v>
                </c:pt>
                <c:pt idx="7">
                  <c:v>97.474439037844022</c:v>
                </c:pt>
                <c:pt idx="8">
                  <c:v>95.902365989637715</c:v>
                </c:pt>
                <c:pt idx="9">
                  <c:v>98.364886428557355</c:v>
                </c:pt>
                <c:pt idx="10">
                  <c:v>95.914186087744525</c:v>
                </c:pt>
                <c:pt idx="11">
                  <c:v>96.889344181556709</c:v>
                </c:pt>
                <c:pt idx="12">
                  <c:v>94.976458304603923</c:v>
                </c:pt>
                <c:pt idx="13">
                  <c:v>97.119836094639595</c:v>
                </c:pt>
                <c:pt idx="14">
                  <c:v>95.18725005417545</c:v>
                </c:pt>
                <c:pt idx="15">
                  <c:v>95.535942948326465</c:v>
                </c:pt>
                <c:pt idx="16">
                  <c:v>93.372864994779462</c:v>
                </c:pt>
                <c:pt idx="17">
                  <c:v>95.886605858828631</c:v>
                </c:pt>
                <c:pt idx="18">
                  <c:v>92.783830105789875</c:v>
                </c:pt>
                <c:pt idx="19">
                  <c:v>93.089182640215924</c:v>
                </c:pt>
                <c:pt idx="20">
                  <c:v>91.290557711629006</c:v>
                </c:pt>
                <c:pt idx="21">
                  <c:v>93.030082149681846</c:v>
                </c:pt>
                <c:pt idx="22">
                  <c:v>90.134158113512342</c:v>
                </c:pt>
                <c:pt idx="23">
                  <c:v>90.930044719371168</c:v>
                </c:pt>
                <c:pt idx="24">
                  <c:v>87.24414412639625</c:v>
                </c:pt>
              </c:numCache>
            </c:numRef>
          </c:val>
          <c:smooth val="0"/>
          <c:extLst>
            <c:ext xmlns:c16="http://schemas.microsoft.com/office/drawing/2014/chart" uri="{C3380CC4-5D6E-409C-BE32-E72D297353CC}">
              <c16:uniqueId val="{00000002-AFC4-4B37-B19A-A9B386583A5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FC4-4B37-B19A-A9B386583A5A}"/>
                </c:ext>
              </c:extLst>
            </c:dLbl>
            <c:dLbl>
              <c:idx val="1"/>
              <c:delete val="1"/>
              <c:extLst>
                <c:ext xmlns:c15="http://schemas.microsoft.com/office/drawing/2012/chart" uri="{CE6537A1-D6FC-4f65-9D91-7224C49458BB}"/>
                <c:ext xmlns:c16="http://schemas.microsoft.com/office/drawing/2014/chart" uri="{C3380CC4-5D6E-409C-BE32-E72D297353CC}">
                  <c16:uniqueId val="{00000004-AFC4-4B37-B19A-A9B386583A5A}"/>
                </c:ext>
              </c:extLst>
            </c:dLbl>
            <c:dLbl>
              <c:idx val="2"/>
              <c:delete val="1"/>
              <c:extLst>
                <c:ext xmlns:c15="http://schemas.microsoft.com/office/drawing/2012/chart" uri="{CE6537A1-D6FC-4f65-9D91-7224C49458BB}"/>
                <c:ext xmlns:c16="http://schemas.microsoft.com/office/drawing/2014/chart" uri="{C3380CC4-5D6E-409C-BE32-E72D297353CC}">
                  <c16:uniqueId val="{00000005-AFC4-4B37-B19A-A9B386583A5A}"/>
                </c:ext>
              </c:extLst>
            </c:dLbl>
            <c:dLbl>
              <c:idx val="3"/>
              <c:delete val="1"/>
              <c:extLst>
                <c:ext xmlns:c15="http://schemas.microsoft.com/office/drawing/2012/chart" uri="{CE6537A1-D6FC-4f65-9D91-7224C49458BB}"/>
                <c:ext xmlns:c16="http://schemas.microsoft.com/office/drawing/2014/chart" uri="{C3380CC4-5D6E-409C-BE32-E72D297353CC}">
                  <c16:uniqueId val="{00000006-AFC4-4B37-B19A-A9B386583A5A}"/>
                </c:ext>
              </c:extLst>
            </c:dLbl>
            <c:dLbl>
              <c:idx val="4"/>
              <c:delete val="1"/>
              <c:extLst>
                <c:ext xmlns:c15="http://schemas.microsoft.com/office/drawing/2012/chart" uri="{CE6537A1-D6FC-4f65-9D91-7224C49458BB}"/>
                <c:ext xmlns:c16="http://schemas.microsoft.com/office/drawing/2014/chart" uri="{C3380CC4-5D6E-409C-BE32-E72D297353CC}">
                  <c16:uniqueId val="{00000007-AFC4-4B37-B19A-A9B386583A5A}"/>
                </c:ext>
              </c:extLst>
            </c:dLbl>
            <c:dLbl>
              <c:idx val="5"/>
              <c:delete val="1"/>
              <c:extLst>
                <c:ext xmlns:c15="http://schemas.microsoft.com/office/drawing/2012/chart" uri="{CE6537A1-D6FC-4f65-9D91-7224C49458BB}"/>
                <c:ext xmlns:c16="http://schemas.microsoft.com/office/drawing/2014/chart" uri="{C3380CC4-5D6E-409C-BE32-E72D297353CC}">
                  <c16:uniqueId val="{00000008-AFC4-4B37-B19A-A9B386583A5A}"/>
                </c:ext>
              </c:extLst>
            </c:dLbl>
            <c:dLbl>
              <c:idx val="6"/>
              <c:delete val="1"/>
              <c:extLst>
                <c:ext xmlns:c15="http://schemas.microsoft.com/office/drawing/2012/chart" uri="{CE6537A1-D6FC-4f65-9D91-7224C49458BB}"/>
                <c:ext xmlns:c16="http://schemas.microsoft.com/office/drawing/2014/chart" uri="{C3380CC4-5D6E-409C-BE32-E72D297353CC}">
                  <c16:uniqueId val="{00000009-AFC4-4B37-B19A-A9B386583A5A}"/>
                </c:ext>
              </c:extLst>
            </c:dLbl>
            <c:dLbl>
              <c:idx val="7"/>
              <c:delete val="1"/>
              <c:extLst>
                <c:ext xmlns:c15="http://schemas.microsoft.com/office/drawing/2012/chart" uri="{CE6537A1-D6FC-4f65-9D91-7224C49458BB}"/>
                <c:ext xmlns:c16="http://schemas.microsoft.com/office/drawing/2014/chart" uri="{C3380CC4-5D6E-409C-BE32-E72D297353CC}">
                  <c16:uniqueId val="{0000000A-AFC4-4B37-B19A-A9B386583A5A}"/>
                </c:ext>
              </c:extLst>
            </c:dLbl>
            <c:dLbl>
              <c:idx val="8"/>
              <c:delete val="1"/>
              <c:extLst>
                <c:ext xmlns:c15="http://schemas.microsoft.com/office/drawing/2012/chart" uri="{CE6537A1-D6FC-4f65-9D91-7224C49458BB}"/>
                <c:ext xmlns:c16="http://schemas.microsoft.com/office/drawing/2014/chart" uri="{C3380CC4-5D6E-409C-BE32-E72D297353CC}">
                  <c16:uniqueId val="{0000000B-AFC4-4B37-B19A-A9B386583A5A}"/>
                </c:ext>
              </c:extLst>
            </c:dLbl>
            <c:dLbl>
              <c:idx val="9"/>
              <c:delete val="1"/>
              <c:extLst>
                <c:ext xmlns:c15="http://schemas.microsoft.com/office/drawing/2012/chart" uri="{CE6537A1-D6FC-4f65-9D91-7224C49458BB}"/>
                <c:ext xmlns:c16="http://schemas.microsoft.com/office/drawing/2014/chart" uri="{C3380CC4-5D6E-409C-BE32-E72D297353CC}">
                  <c16:uniqueId val="{0000000C-AFC4-4B37-B19A-A9B386583A5A}"/>
                </c:ext>
              </c:extLst>
            </c:dLbl>
            <c:dLbl>
              <c:idx val="10"/>
              <c:delete val="1"/>
              <c:extLst>
                <c:ext xmlns:c15="http://schemas.microsoft.com/office/drawing/2012/chart" uri="{CE6537A1-D6FC-4f65-9D91-7224C49458BB}"/>
                <c:ext xmlns:c16="http://schemas.microsoft.com/office/drawing/2014/chart" uri="{C3380CC4-5D6E-409C-BE32-E72D297353CC}">
                  <c16:uniqueId val="{0000000D-AFC4-4B37-B19A-A9B386583A5A}"/>
                </c:ext>
              </c:extLst>
            </c:dLbl>
            <c:dLbl>
              <c:idx val="11"/>
              <c:delete val="1"/>
              <c:extLst>
                <c:ext xmlns:c15="http://schemas.microsoft.com/office/drawing/2012/chart" uri="{CE6537A1-D6FC-4f65-9D91-7224C49458BB}"/>
                <c:ext xmlns:c16="http://schemas.microsoft.com/office/drawing/2014/chart" uri="{C3380CC4-5D6E-409C-BE32-E72D297353CC}">
                  <c16:uniqueId val="{0000000E-AFC4-4B37-B19A-A9B386583A5A}"/>
                </c:ext>
              </c:extLst>
            </c:dLbl>
            <c:dLbl>
              <c:idx val="12"/>
              <c:delete val="1"/>
              <c:extLst>
                <c:ext xmlns:c15="http://schemas.microsoft.com/office/drawing/2012/chart" uri="{CE6537A1-D6FC-4f65-9D91-7224C49458BB}"/>
                <c:ext xmlns:c16="http://schemas.microsoft.com/office/drawing/2014/chart" uri="{C3380CC4-5D6E-409C-BE32-E72D297353CC}">
                  <c16:uniqueId val="{0000000F-AFC4-4B37-B19A-A9B386583A5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FC4-4B37-B19A-A9B386583A5A}"/>
                </c:ext>
              </c:extLst>
            </c:dLbl>
            <c:dLbl>
              <c:idx val="14"/>
              <c:delete val="1"/>
              <c:extLst>
                <c:ext xmlns:c15="http://schemas.microsoft.com/office/drawing/2012/chart" uri="{CE6537A1-D6FC-4f65-9D91-7224C49458BB}"/>
                <c:ext xmlns:c16="http://schemas.microsoft.com/office/drawing/2014/chart" uri="{C3380CC4-5D6E-409C-BE32-E72D297353CC}">
                  <c16:uniqueId val="{00000011-AFC4-4B37-B19A-A9B386583A5A}"/>
                </c:ext>
              </c:extLst>
            </c:dLbl>
            <c:dLbl>
              <c:idx val="15"/>
              <c:delete val="1"/>
              <c:extLst>
                <c:ext xmlns:c15="http://schemas.microsoft.com/office/drawing/2012/chart" uri="{CE6537A1-D6FC-4f65-9D91-7224C49458BB}"/>
                <c:ext xmlns:c16="http://schemas.microsoft.com/office/drawing/2014/chart" uri="{C3380CC4-5D6E-409C-BE32-E72D297353CC}">
                  <c16:uniqueId val="{00000012-AFC4-4B37-B19A-A9B386583A5A}"/>
                </c:ext>
              </c:extLst>
            </c:dLbl>
            <c:dLbl>
              <c:idx val="16"/>
              <c:delete val="1"/>
              <c:extLst>
                <c:ext xmlns:c15="http://schemas.microsoft.com/office/drawing/2012/chart" uri="{CE6537A1-D6FC-4f65-9D91-7224C49458BB}"/>
                <c:ext xmlns:c16="http://schemas.microsoft.com/office/drawing/2014/chart" uri="{C3380CC4-5D6E-409C-BE32-E72D297353CC}">
                  <c16:uniqueId val="{00000013-AFC4-4B37-B19A-A9B386583A5A}"/>
                </c:ext>
              </c:extLst>
            </c:dLbl>
            <c:dLbl>
              <c:idx val="17"/>
              <c:delete val="1"/>
              <c:extLst>
                <c:ext xmlns:c15="http://schemas.microsoft.com/office/drawing/2012/chart" uri="{CE6537A1-D6FC-4f65-9D91-7224C49458BB}"/>
                <c:ext xmlns:c16="http://schemas.microsoft.com/office/drawing/2014/chart" uri="{C3380CC4-5D6E-409C-BE32-E72D297353CC}">
                  <c16:uniqueId val="{00000014-AFC4-4B37-B19A-A9B386583A5A}"/>
                </c:ext>
              </c:extLst>
            </c:dLbl>
            <c:dLbl>
              <c:idx val="18"/>
              <c:delete val="1"/>
              <c:extLst>
                <c:ext xmlns:c15="http://schemas.microsoft.com/office/drawing/2012/chart" uri="{CE6537A1-D6FC-4f65-9D91-7224C49458BB}"/>
                <c:ext xmlns:c16="http://schemas.microsoft.com/office/drawing/2014/chart" uri="{C3380CC4-5D6E-409C-BE32-E72D297353CC}">
                  <c16:uniqueId val="{00000015-AFC4-4B37-B19A-A9B386583A5A}"/>
                </c:ext>
              </c:extLst>
            </c:dLbl>
            <c:dLbl>
              <c:idx val="19"/>
              <c:delete val="1"/>
              <c:extLst>
                <c:ext xmlns:c15="http://schemas.microsoft.com/office/drawing/2012/chart" uri="{CE6537A1-D6FC-4f65-9D91-7224C49458BB}"/>
                <c:ext xmlns:c16="http://schemas.microsoft.com/office/drawing/2014/chart" uri="{C3380CC4-5D6E-409C-BE32-E72D297353CC}">
                  <c16:uniqueId val="{00000016-AFC4-4B37-B19A-A9B386583A5A}"/>
                </c:ext>
              </c:extLst>
            </c:dLbl>
            <c:dLbl>
              <c:idx val="20"/>
              <c:delete val="1"/>
              <c:extLst>
                <c:ext xmlns:c15="http://schemas.microsoft.com/office/drawing/2012/chart" uri="{CE6537A1-D6FC-4f65-9D91-7224C49458BB}"/>
                <c:ext xmlns:c16="http://schemas.microsoft.com/office/drawing/2014/chart" uri="{C3380CC4-5D6E-409C-BE32-E72D297353CC}">
                  <c16:uniqueId val="{00000017-AFC4-4B37-B19A-A9B386583A5A}"/>
                </c:ext>
              </c:extLst>
            </c:dLbl>
            <c:dLbl>
              <c:idx val="21"/>
              <c:delete val="1"/>
              <c:extLst>
                <c:ext xmlns:c15="http://schemas.microsoft.com/office/drawing/2012/chart" uri="{CE6537A1-D6FC-4f65-9D91-7224C49458BB}"/>
                <c:ext xmlns:c16="http://schemas.microsoft.com/office/drawing/2014/chart" uri="{C3380CC4-5D6E-409C-BE32-E72D297353CC}">
                  <c16:uniqueId val="{00000018-AFC4-4B37-B19A-A9B386583A5A}"/>
                </c:ext>
              </c:extLst>
            </c:dLbl>
            <c:dLbl>
              <c:idx val="22"/>
              <c:delete val="1"/>
              <c:extLst>
                <c:ext xmlns:c15="http://schemas.microsoft.com/office/drawing/2012/chart" uri="{CE6537A1-D6FC-4f65-9D91-7224C49458BB}"/>
                <c:ext xmlns:c16="http://schemas.microsoft.com/office/drawing/2014/chart" uri="{C3380CC4-5D6E-409C-BE32-E72D297353CC}">
                  <c16:uniqueId val="{00000019-AFC4-4B37-B19A-A9B386583A5A}"/>
                </c:ext>
              </c:extLst>
            </c:dLbl>
            <c:dLbl>
              <c:idx val="23"/>
              <c:delete val="1"/>
              <c:extLst>
                <c:ext xmlns:c15="http://schemas.microsoft.com/office/drawing/2012/chart" uri="{CE6537A1-D6FC-4f65-9D91-7224C49458BB}"/>
                <c:ext xmlns:c16="http://schemas.microsoft.com/office/drawing/2014/chart" uri="{C3380CC4-5D6E-409C-BE32-E72D297353CC}">
                  <c16:uniqueId val="{0000001A-AFC4-4B37-B19A-A9B386583A5A}"/>
                </c:ext>
              </c:extLst>
            </c:dLbl>
            <c:dLbl>
              <c:idx val="24"/>
              <c:delete val="1"/>
              <c:extLst>
                <c:ext xmlns:c15="http://schemas.microsoft.com/office/drawing/2012/chart" uri="{CE6537A1-D6FC-4f65-9D91-7224C49458BB}"/>
                <c:ext xmlns:c16="http://schemas.microsoft.com/office/drawing/2014/chart" uri="{C3380CC4-5D6E-409C-BE32-E72D297353CC}">
                  <c16:uniqueId val="{0000001B-AFC4-4B37-B19A-A9B386583A5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FC4-4B37-B19A-A9B386583A5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Darmstadt (415)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290050</v>
      </c>
      <c r="F11" s="238">
        <v>289993</v>
      </c>
      <c r="G11" s="238">
        <v>291223</v>
      </c>
      <c r="H11" s="238">
        <v>286695</v>
      </c>
      <c r="I11" s="265">
        <v>286619</v>
      </c>
      <c r="J11" s="263">
        <v>3431</v>
      </c>
      <c r="K11" s="266">
        <v>1.197059511058234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15.970005171522152</v>
      </c>
      <c r="E13" s="115">
        <v>46321</v>
      </c>
      <c r="F13" s="114">
        <v>45996</v>
      </c>
      <c r="G13" s="114">
        <v>46731</v>
      </c>
      <c r="H13" s="114">
        <v>46121</v>
      </c>
      <c r="I13" s="140">
        <v>45521</v>
      </c>
      <c r="J13" s="115">
        <v>800</v>
      </c>
      <c r="K13" s="116">
        <v>1.7574306364095693</v>
      </c>
    </row>
    <row r="14" spans="1:255" ht="14.1" customHeight="1" x14ac:dyDescent="0.2">
      <c r="A14" s="306" t="s">
        <v>230</v>
      </c>
      <c r="B14" s="307"/>
      <c r="C14" s="308"/>
      <c r="D14" s="113">
        <v>54.989829339769003</v>
      </c>
      <c r="E14" s="115">
        <v>159498</v>
      </c>
      <c r="F14" s="114">
        <v>160104</v>
      </c>
      <c r="G14" s="114">
        <v>161079</v>
      </c>
      <c r="H14" s="114">
        <v>158169</v>
      </c>
      <c r="I14" s="140">
        <v>158756</v>
      </c>
      <c r="J14" s="115">
        <v>742</v>
      </c>
      <c r="K14" s="116">
        <v>0.46738390989946837</v>
      </c>
    </row>
    <row r="15" spans="1:255" ht="14.1" customHeight="1" x14ac:dyDescent="0.2">
      <c r="A15" s="306" t="s">
        <v>231</v>
      </c>
      <c r="B15" s="307"/>
      <c r="C15" s="308"/>
      <c r="D15" s="113">
        <v>13.043268401999656</v>
      </c>
      <c r="E15" s="115">
        <v>37832</v>
      </c>
      <c r="F15" s="114">
        <v>37721</v>
      </c>
      <c r="G15" s="114">
        <v>37605</v>
      </c>
      <c r="H15" s="114">
        <v>37202</v>
      </c>
      <c r="I15" s="140">
        <v>37306</v>
      </c>
      <c r="J15" s="115">
        <v>526</v>
      </c>
      <c r="K15" s="116">
        <v>1.4099608642041495</v>
      </c>
    </row>
    <row r="16" spans="1:255" ht="14.1" customHeight="1" x14ac:dyDescent="0.2">
      <c r="A16" s="306" t="s">
        <v>232</v>
      </c>
      <c r="B16" s="307"/>
      <c r="C16" s="308"/>
      <c r="D16" s="113">
        <v>15.604206171349768</v>
      </c>
      <c r="E16" s="115">
        <v>45260</v>
      </c>
      <c r="F16" s="114">
        <v>45031</v>
      </c>
      <c r="G16" s="114">
        <v>44670</v>
      </c>
      <c r="H16" s="114">
        <v>44091</v>
      </c>
      <c r="I16" s="140">
        <v>43903</v>
      </c>
      <c r="J16" s="115">
        <v>1357</v>
      </c>
      <c r="K16" s="116">
        <v>3.0909049495478671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0.67057403895880019</v>
      </c>
      <c r="E18" s="115">
        <v>1945</v>
      </c>
      <c r="F18" s="114">
        <v>1878</v>
      </c>
      <c r="G18" s="114">
        <v>2158</v>
      </c>
      <c r="H18" s="114">
        <v>2074</v>
      </c>
      <c r="I18" s="140">
        <v>1909</v>
      </c>
      <c r="J18" s="115">
        <v>36</v>
      </c>
      <c r="K18" s="116">
        <v>1.8858040859088527</v>
      </c>
    </row>
    <row r="19" spans="1:255" ht="14.1" customHeight="1" x14ac:dyDescent="0.2">
      <c r="A19" s="306" t="s">
        <v>235</v>
      </c>
      <c r="B19" s="307" t="s">
        <v>236</v>
      </c>
      <c r="C19" s="308"/>
      <c r="D19" s="113">
        <v>0.39855197379762108</v>
      </c>
      <c r="E19" s="115">
        <v>1156</v>
      </c>
      <c r="F19" s="114">
        <v>1106</v>
      </c>
      <c r="G19" s="114">
        <v>1383</v>
      </c>
      <c r="H19" s="114">
        <v>1332</v>
      </c>
      <c r="I19" s="140">
        <v>1159</v>
      </c>
      <c r="J19" s="115">
        <v>-3</v>
      </c>
      <c r="K19" s="116">
        <v>-0.25884383088869717</v>
      </c>
    </row>
    <row r="20" spans="1:255" ht="14.1" customHeight="1" x14ac:dyDescent="0.2">
      <c r="A20" s="306">
        <v>12</v>
      </c>
      <c r="B20" s="307" t="s">
        <v>237</v>
      </c>
      <c r="C20" s="308"/>
      <c r="D20" s="113">
        <v>0.72366833304602651</v>
      </c>
      <c r="E20" s="115">
        <v>2099</v>
      </c>
      <c r="F20" s="114">
        <v>2042</v>
      </c>
      <c r="G20" s="114">
        <v>2162</v>
      </c>
      <c r="H20" s="114">
        <v>2127</v>
      </c>
      <c r="I20" s="140">
        <v>2009</v>
      </c>
      <c r="J20" s="115">
        <v>90</v>
      </c>
      <c r="K20" s="116">
        <v>4.4798407167745147</v>
      </c>
    </row>
    <row r="21" spans="1:255" ht="14.1" customHeight="1" x14ac:dyDescent="0.2">
      <c r="A21" s="306">
        <v>21</v>
      </c>
      <c r="B21" s="307" t="s">
        <v>238</v>
      </c>
      <c r="C21" s="308"/>
      <c r="D21" s="113">
        <v>0.19065678331322186</v>
      </c>
      <c r="E21" s="115">
        <v>553</v>
      </c>
      <c r="F21" s="114">
        <v>513</v>
      </c>
      <c r="G21" s="114">
        <v>542</v>
      </c>
      <c r="H21" s="114">
        <v>529</v>
      </c>
      <c r="I21" s="140">
        <v>520</v>
      </c>
      <c r="J21" s="115">
        <v>33</v>
      </c>
      <c r="K21" s="116">
        <v>6.3461538461538458</v>
      </c>
    </row>
    <row r="22" spans="1:255" ht="14.1" customHeight="1" x14ac:dyDescent="0.2">
      <c r="A22" s="306">
        <v>22</v>
      </c>
      <c r="B22" s="307" t="s">
        <v>239</v>
      </c>
      <c r="C22" s="308"/>
      <c r="D22" s="113">
        <v>2.7598689881054992</v>
      </c>
      <c r="E22" s="115">
        <v>8005</v>
      </c>
      <c r="F22" s="114">
        <v>8143</v>
      </c>
      <c r="G22" s="114">
        <v>8249</v>
      </c>
      <c r="H22" s="114">
        <v>8247</v>
      </c>
      <c r="I22" s="140">
        <v>8350</v>
      </c>
      <c r="J22" s="115">
        <v>-345</v>
      </c>
      <c r="K22" s="116">
        <v>-4.1317365269461082</v>
      </c>
    </row>
    <row r="23" spans="1:255" ht="14.1" customHeight="1" x14ac:dyDescent="0.2">
      <c r="A23" s="306">
        <v>23</v>
      </c>
      <c r="B23" s="307" t="s">
        <v>240</v>
      </c>
      <c r="C23" s="308"/>
      <c r="D23" s="113">
        <v>0.63747629719013965</v>
      </c>
      <c r="E23" s="115">
        <v>1849</v>
      </c>
      <c r="F23" s="114">
        <v>1904</v>
      </c>
      <c r="G23" s="114">
        <v>1921</v>
      </c>
      <c r="H23" s="114">
        <v>1978</v>
      </c>
      <c r="I23" s="140">
        <v>2021</v>
      </c>
      <c r="J23" s="115">
        <v>-172</v>
      </c>
      <c r="K23" s="116">
        <v>-8.5106382978723403</v>
      </c>
    </row>
    <row r="24" spans="1:255" ht="14.1" customHeight="1" x14ac:dyDescent="0.2">
      <c r="A24" s="306">
        <v>24</v>
      </c>
      <c r="B24" s="307" t="s">
        <v>241</v>
      </c>
      <c r="C24" s="308"/>
      <c r="D24" s="113">
        <v>2.0861920358558868</v>
      </c>
      <c r="E24" s="115">
        <v>6051</v>
      </c>
      <c r="F24" s="114">
        <v>6197</v>
      </c>
      <c r="G24" s="114">
        <v>6392</v>
      </c>
      <c r="H24" s="114">
        <v>6310</v>
      </c>
      <c r="I24" s="140">
        <v>6357</v>
      </c>
      <c r="J24" s="115">
        <v>-306</v>
      </c>
      <c r="K24" s="116">
        <v>-4.8135913166588011</v>
      </c>
    </row>
    <row r="25" spans="1:255" ht="14.1" customHeight="1" x14ac:dyDescent="0.2">
      <c r="A25" s="306">
        <v>25</v>
      </c>
      <c r="B25" s="307" t="s">
        <v>242</v>
      </c>
      <c r="C25" s="308"/>
      <c r="D25" s="113">
        <v>4.3254611273918293</v>
      </c>
      <c r="E25" s="115">
        <v>12546</v>
      </c>
      <c r="F25" s="114">
        <v>12467</v>
      </c>
      <c r="G25" s="114">
        <v>12658</v>
      </c>
      <c r="H25" s="114">
        <v>12525</v>
      </c>
      <c r="I25" s="140">
        <v>12551</v>
      </c>
      <c r="J25" s="115">
        <v>-5</v>
      </c>
      <c r="K25" s="116">
        <v>-3.9837463150346586E-2</v>
      </c>
    </row>
    <row r="26" spans="1:255" ht="14.1" customHeight="1" x14ac:dyDescent="0.2">
      <c r="A26" s="306">
        <v>26</v>
      </c>
      <c r="B26" s="307" t="s">
        <v>243</v>
      </c>
      <c r="C26" s="308"/>
      <c r="D26" s="113">
        <v>3.8517496983278745</v>
      </c>
      <c r="E26" s="115">
        <v>11172</v>
      </c>
      <c r="F26" s="114">
        <v>11194</v>
      </c>
      <c r="G26" s="114">
        <v>11219</v>
      </c>
      <c r="H26" s="114">
        <v>11004</v>
      </c>
      <c r="I26" s="140">
        <v>11038</v>
      </c>
      <c r="J26" s="115">
        <v>134</v>
      </c>
      <c r="K26" s="116">
        <v>1.2139880413118318</v>
      </c>
    </row>
    <row r="27" spans="1:255" ht="14.1" customHeight="1" x14ac:dyDescent="0.2">
      <c r="A27" s="306">
        <v>27</v>
      </c>
      <c r="B27" s="307" t="s">
        <v>244</v>
      </c>
      <c r="C27" s="308"/>
      <c r="D27" s="113">
        <v>4.2916738493363216</v>
      </c>
      <c r="E27" s="115">
        <v>12448</v>
      </c>
      <c r="F27" s="114">
        <v>12386</v>
      </c>
      <c r="G27" s="114">
        <v>12345</v>
      </c>
      <c r="H27" s="114">
        <v>12305</v>
      </c>
      <c r="I27" s="140">
        <v>12225</v>
      </c>
      <c r="J27" s="115">
        <v>223</v>
      </c>
      <c r="K27" s="116">
        <v>1.8241308793456033</v>
      </c>
    </row>
    <row r="28" spans="1:255" ht="14.1" customHeight="1" x14ac:dyDescent="0.2">
      <c r="A28" s="306">
        <v>28</v>
      </c>
      <c r="B28" s="307" t="s">
        <v>245</v>
      </c>
      <c r="C28" s="308"/>
      <c r="D28" s="113">
        <v>0.22927081537665919</v>
      </c>
      <c r="E28" s="115">
        <v>665</v>
      </c>
      <c r="F28" s="114">
        <v>669</v>
      </c>
      <c r="G28" s="114">
        <v>672</v>
      </c>
      <c r="H28" s="114">
        <v>671</v>
      </c>
      <c r="I28" s="140">
        <v>673</v>
      </c>
      <c r="J28" s="115">
        <v>-8</v>
      </c>
      <c r="K28" s="116">
        <v>-1.1887072808320951</v>
      </c>
    </row>
    <row r="29" spans="1:255" ht="14.1" customHeight="1" x14ac:dyDescent="0.2">
      <c r="A29" s="306">
        <v>29</v>
      </c>
      <c r="B29" s="307" t="s">
        <v>246</v>
      </c>
      <c r="C29" s="308"/>
      <c r="D29" s="113">
        <v>2.3023616617824514</v>
      </c>
      <c r="E29" s="115">
        <v>6678</v>
      </c>
      <c r="F29" s="114">
        <v>6659</v>
      </c>
      <c r="G29" s="114">
        <v>6740</v>
      </c>
      <c r="H29" s="114">
        <v>6664</v>
      </c>
      <c r="I29" s="140">
        <v>6669</v>
      </c>
      <c r="J29" s="115">
        <v>9</v>
      </c>
      <c r="K29" s="116">
        <v>0.1349527665317139</v>
      </c>
    </row>
    <row r="30" spans="1:255" ht="14.1" customHeight="1" x14ac:dyDescent="0.2">
      <c r="A30" s="306" t="s">
        <v>247</v>
      </c>
      <c r="B30" s="307" t="s">
        <v>248</v>
      </c>
      <c r="C30" s="308"/>
      <c r="D30" s="113">
        <v>0.75814514738838135</v>
      </c>
      <c r="E30" s="115">
        <v>2199</v>
      </c>
      <c r="F30" s="114">
        <v>2109</v>
      </c>
      <c r="G30" s="114">
        <v>2136</v>
      </c>
      <c r="H30" s="114">
        <v>2129</v>
      </c>
      <c r="I30" s="140">
        <v>2163</v>
      </c>
      <c r="J30" s="115">
        <v>36</v>
      </c>
      <c r="K30" s="116">
        <v>1.6643550624133148</v>
      </c>
    </row>
    <row r="31" spans="1:255" ht="14.1" customHeight="1" x14ac:dyDescent="0.2">
      <c r="A31" s="306" t="s">
        <v>249</v>
      </c>
      <c r="B31" s="307" t="s">
        <v>250</v>
      </c>
      <c r="C31" s="308"/>
      <c r="D31" s="113">
        <v>1.3873470091363558</v>
      </c>
      <c r="E31" s="115">
        <v>4024</v>
      </c>
      <c r="F31" s="114">
        <v>4111</v>
      </c>
      <c r="G31" s="114">
        <v>4161</v>
      </c>
      <c r="H31" s="114">
        <v>4089</v>
      </c>
      <c r="I31" s="140">
        <v>4080</v>
      </c>
      <c r="J31" s="115">
        <v>-56</v>
      </c>
      <c r="K31" s="116">
        <v>-1.3725490196078431</v>
      </c>
    </row>
    <row r="32" spans="1:255" ht="14.1" customHeight="1" x14ac:dyDescent="0.2">
      <c r="A32" s="306">
        <v>31</v>
      </c>
      <c r="B32" s="307" t="s">
        <v>251</v>
      </c>
      <c r="C32" s="308"/>
      <c r="D32" s="113">
        <v>1.2511635924840545</v>
      </c>
      <c r="E32" s="115">
        <v>3629</v>
      </c>
      <c r="F32" s="114">
        <v>3633</v>
      </c>
      <c r="G32" s="114">
        <v>3591</v>
      </c>
      <c r="H32" s="114">
        <v>3519</v>
      </c>
      <c r="I32" s="140">
        <v>3472</v>
      </c>
      <c r="J32" s="115">
        <v>157</v>
      </c>
      <c r="K32" s="116">
        <v>4.5218894009216593</v>
      </c>
    </row>
    <row r="33" spans="1:11" ht="14.1" customHeight="1" x14ac:dyDescent="0.2">
      <c r="A33" s="306">
        <v>32</v>
      </c>
      <c r="B33" s="307" t="s">
        <v>252</v>
      </c>
      <c r="C33" s="308"/>
      <c r="D33" s="113">
        <v>1.8976038614032062</v>
      </c>
      <c r="E33" s="115">
        <v>5504</v>
      </c>
      <c r="F33" s="114">
        <v>5345</v>
      </c>
      <c r="G33" s="114">
        <v>5690</v>
      </c>
      <c r="H33" s="114">
        <v>5620</v>
      </c>
      <c r="I33" s="140">
        <v>5352</v>
      </c>
      <c r="J33" s="115">
        <v>152</v>
      </c>
      <c r="K33" s="116">
        <v>2.8400597907324365</v>
      </c>
    </row>
    <row r="34" spans="1:11" ht="14.1" customHeight="1" x14ac:dyDescent="0.2">
      <c r="A34" s="306">
        <v>33</v>
      </c>
      <c r="B34" s="307" t="s">
        <v>253</v>
      </c>
      <c r="C34" s="308"/>
      <c r="D34" s="113">
        <v>1.0277538355455955</v>
      </c>
      <c r="E34" s="115">
        <v>2981</v>
      </c>
      <c r="F34" s="114">
        <v>2933</v>
      </c>
      <c r="G34" s="114">
        <v>3037</v>
      </c>
      <c r="H34" s="114">
        <v>2956</v>
      </c>
      <c r="I34" s="140">
        <v>2929</v>
      </c>
      <c r="J34" s="115">
        <v>52</v>
      </c>
      <c r="K34" s="116">
        <v>1.7753499487879822</v>
      </c>
    </row>
    <row r="35" spans="1:11" ht="14.1" customHeight="1" x14ac:dyDescent="0.2">
      <c r="A35" s="306">
        <v>34</v>
      </c>
      <c r="B35" s="307" t="s">
        <v>254</v>
      </c>
      <c r="C35" s="308"/>
      <c r="D35" s="113">
        <v>2.1575590415445611</v>
      </c>
      <c r="E35" s="115">
        <v>6258</v>
      </c>
      <c r="F35" s="114">
        <v>6285</v>
      </c>
      <c r="G35" s="114">
        <v>6286</v>
      </c>
      <c r="H35" s="114">
        <v>6378</v>
      </c>
      <c r="I35" s="140">
        <v>6462</v>
      </c>
      <c r="J35" s="115">
        <v>-204</v>
      </c>
      <c r="K35" s="116">
        <v>-3.1569173630454967</v>
      </c>
    </row>
    <row r="36" spans="1:11" ht="14.1" customHeight="1" x14ac:dyDescent="0.2">
      <c r="A36" s="306">
        <v>41</v>
      </c>
      <c r="B36" s="307" t="s">
        <v>255</v>
      </c>
      <c r="C36" s="308"/>
      <c r="D36" s="113">
        <v>2.4968108946733323</v>
      </c>
      <c r="E36" s="115">
        <v>7242</v>
      </c>
      <c r="F36" s="114">
        <v>7252</v>
      </c>
      <c r="G36" s="114">
        <v>7249</v>
      </c>
      <c r="H36" s="114">
        <v>7137</v>
      </c>
      <c r="I36" s="140">
        <v>7160</v>
      </c>
      <c r="J36" s="115">
        <v>82</v>
      </c>
      <c r="K36" s="116">
        <v>1.1452513966480447</v>
      </c>
    </row>
    <row r="37" spans="1:11" ht="14.1" customHeight="1" x14ac:dyDescent="0.2">
      <c r="A37" s="306">
        <v>42</v>
      </c>
      <c r="B37" s="307" t="s">
        <v>256</v>
      </c>
      <c r="C37" s="308"/>
      <c r="D37" s="113">
        <v>0.18789863816583346</v>
      </c>
      <c r="E37" s="115">
        <v>545</v>
      </c>
      <c r="F37" s="114">
        <v>535</v>
      </c>
      <c r="G37" s="114">
        <v>535</v>
      </c>
      <c r="H37" s="114">
        <v>530</v>
      </c>
      <c r="I37" s="140">
        <v>525</v>
      </c>
      <c r="J37" s="115">
        <v>20</v>
      </c>
      <c r="K37" s="116">
        <v>3.8095238095238093</v>
      </c>
    </row>
    <row r="38" spans="1:11" ht="14.1" customHeight="1" x14ac:dyDescent="0.2">
      <c r="A38" s="306">
        <v>43</v>
      </c>
      <c r="B38" s="307" t="s">
        <v>257</v>
      </c>
      <c r="C38" s="308"/>
      <c r="D38" s="113">
        <v>3.0025857610756765</v>
      </c>
      <c r="E38" s="115">
        <v>8709</v>
      </c>
      <c r="F38" s="114">
        <v>8639</v>
      </c>
      <c r="G38" s="114">
        <v>8639</v>
      </c>
      <c r="H38" s="114">
        <v>8543</v>
      </c>
      <c r="I38" s="140">
        <v>8477</v>
      </c>
      <c r="J38" s="115">
        <v>232</v>
      </c>
      <c r="K38" s="116">
        <v>2.7368172702607056</v>
      </c>
    </row>
    <row r="39" spans="1:11" ht="14.1" customHeight="1" x14ac:dyDescent="0.2">
      <c r="A39" s="306">
        <v>51</v>
      </c>
      <c r="B39" s="307" t="s">
        <v>258</v>
      </c>
      <c r="C39" s="308"/>
      <c r="D39" s="113">
        <v>5.6931563523530428</v>
      </c>
      <c r="E39" s="115">
        <v>16513</v>
      </c>
      <c r="F39" s="114">
        <v>16575</v>
      </c>
      <c r="G39" s="114">
        <v>16726</v>
      </c>
      <c r="H39" s="114">
        <v>15974</v>
      </c>
      <c r="I39" s="140">
        <v>15979</v>
      </c>
      <c r="J39" s="115">
        <v>534</v>
      </c>
      <c r="K39" s="116">
        <v>3.3418862256711934</v>
      </c>
    </row>
    <row r="40" spans="1:11" ht="14.1" customHeight="1" x14ac:dyDescent="0.2">
      <c r="A40" s="306" t="s">
        <v>259</v>
      </c>
      <c r="B40" s="307" t="s">
        <v>260</v>
      </c>
      <c r="C40" s="308"/>
      <c r="D40" s="113">
        <v>4.8388208929494914</v>
      </c>
      <c r="E40" s="115">
        <v>14035</v>
      </c>
      <c r="F40" s="114">
        <v>14061</v>
      </c>
      <c r="G40" s="114">
        <v>14238</v>
      </c>
      <c r="H40" s="114">
        <v>13903</v>
      </c>
      <c r="I40" s="140">
        <v>13927</v>
      </c>
      <c r="J40" s="115">
        <v>108</v>
      </c>
      <c r="K40" s="116">
        <v>0.77547210454512816</v>
      </c>
    </row>
    <row r="41" spans="1:11" ht="14.1" customHeight="1" x14ac:dyDescent="0.2">
      <c r="A41" s="306"/>
      <c r="B41" s="307" t="s">
        <v>261</v>
      </c>
      <c r="C41" s="308"/>
      <c r="D41" s="113">
        <v>3.9782796069643167</v>
      </c>
      <c r="E41" s="115">
        <v>11539</v>
      </c>
      <c r="F41" s="114">
        <v>11506</v>
      </c>
      <c r="G41" s="114">
        <v>11798</v>
      </c>
      <c r="H41" s="114">
        <v>11509</v>
      </c>
      <c r="I41" s="140">
        <v>11541</v>
      </c>
      <c r="J41" s="115">
        <v>-2</v>
      </c>
      <c r="K41" s="116">
        <v>-1.7329520838748808E-2</v>
      </c>
    </row>
    <row r="42" spans="1:11" ht="14.1" customHeight="1" x14ac:dyDescent="0.2">
      <c r="A42" s="306">
        <v>52</v>
      </c>
      <c r="B42" s="307" t="s">
        <v>262</v>
      </c>
      <c r="C42" s="308"/>
      <c r="D42" s="113">
        <v>2.5840372349594896</v>
      </c>
      <c r="E42" s="115">
        <v>7495</v>
      </c>
      <c r="F42" s="114">
        <v>7491</v>
      </c>
      <c r="G42" s="114">
        <v>7565</v>
      </c>
      <c r="H42" s="114">
        <v>7467</v>
      </c>
      <c r="I42" s="140">
        <v>7358</v>
      </c>
      <c r="J42" s="115">
        <v>137</v>
      </c>
      <c r="K42" s="116">
        <v>1.8619189997281871</v>
      </c>
    </row>
    <row r="43" spans="1:11" ht="14.1" customHeight="1" x14ac:dyDescent="0.2">
      <c r="A43" s="306" t="s">
        <v>263</v>
      </c>
      <c r="B43" s="307" t="s">
        <v>264</v>
      </c>
      <c r="C43" s="308"/>
      <c r="D43" s="113">
        <v>2.2709877607309084</v>
      </c>
      <c r="E43" s="115">
        <v>6587</v>
      </c>
      <c r="F43" s="114">
        <v>6590</v>
      </c>
      <c r="G43" s="114">
        <v>6669</v>
      </c>
      <c r="H43" s="114">
        <v>6548</v>
      </c>
      <c r="I43" s="140">
        <v>6433</v>
      </c>
      <c r="J43" s="115">
        <v>154</v>
      </c>
      <c r="K43" s="116">
        <v>2.3939064200217626</v>
      </c>
    </row>
    <row r="44" spans="1:11" ht="14.1" customHeight="1" x14ac:dyDescent="0.2">
      <c r="A44" s="306">
        <v>53</v>
      </c>
      <c r="B44" s="307" t="s">
        <v>265</v>
      </c>
      <c r="C44" s="308"/>
      <c r="D44" s="113">
        <v>0.77228064126874674</v>
      </c>
      <c r="E44" s="115">
        <v>2240</v>
      </c>
      <c r="F44" s="114">
        <v>2279</v>
      </c>
      <c r="G44" s="114">
        <v>2331</v>
      </c>
      <c r="H44" s="114">
        <v>2288</v>
      </c>
      <c r="I44" s="140">
        <v>2270</v>
      </c>
      <c r="J44" s="115">
        <v>-30</v>
      </c>
      <c r="K44" s="116">
        <v>-1.3215859030837005</v>
      </c>
    </row>
    <row r="45" spans="1:11" ht="14.1" customHeight="1" x14ac:dyDescent="0.2">
      <c r="A45" s="306" t="s">
        <v>266</v>
      </c>
      <c r="B45" s="307" t="s">
        <v>267</v>
      </c>
      <c r="C45" s="308"/>
      <c r="D45" s="113">
        <v>0.68539906912601278</v>
      </c>
      <c r="E45" s="115">
        <v>1988</v>
      </c>
      <c r="F45" s="114">
        <v>2022</v>
      </c>
      <c r="G45" s="114">
        <v>2073</v>
      </c>
      <c r="H45" s="114">
        <v>2035</v>
      </c>
      <c r="I45" s="140">
        <v>2012</v>
      </c>
      <c r="J45" s="115">
        <v>-24</v>
      </c>
      <c r="K45" s="116">
        <v>-1.1928429423459244</v>
      </c>
    </row>
    <row r="46" spans="1:11" ht="14.1" customHeight="1" x14ac:dyDescent="0.2">
      <c r="A46" s="306">
        <v>54</v>
      </c>
      <c r="B46" s="307" t="s">
        <v>268</v>
      </c>
      <c r="C46" s="308"/>
      <c r="D46" s="113">
        <v>2.8336493707981383</v>
      </c>
      <c r="E46" s="115">
        <v>8219</v>
      </c>
      <c r="F46" s="114">
        <v>8191</v>
      </c>
      <c r="G46" s="114">
        <v>8173</v>
      </c>
      <c r="H46" s="114">
        <v>8009</v>
      </c>
      <c r="I46" s="140">
        <v>7984</v>
      </c>
      <c r="J46" s="115">
        <v>235</v>
      </c>
      <c r="K46" s="116">
        <v>2.9433867735470942</v>
      </c>
    </row>
    <row r="47" spans="1:11" ht="14.1" customHeight="1" x14ac:dyDescent="0.2">
      <c r="A47" s="306">
        <v>61</v>
      </c>
      <c r="B47" s="307" t="s">
        <v>269</v>
      </c>
      <c r="C47" s="308"/>
      <c r="D47" s="113">
        <v>3.4463023616617825</v>
      </c>
      <c r="E47" s="115">
        <v>9996</v>
      </c>
      <c r="F47" s="114">
        <v>9968</v>
      </c>
      <c r="G47" s="114">
        <v>10010</v>
      </c>
      <c r="H47" s="114">
        <v>9776</v>
      </c>
      <c r="I47" s="140">
        <v>9874</v>
      </c>
      <c r="J47" s="115">
        <v>122</v>
      </c>
      <c r="K47" s="116">
        <v>1.2355681588008913</v>
      </c>
    </row>
    <row r="48" spans="1:11" ht="14.1" customHeight="1" x14ac:dyDescent="0.2">
      <c r="A48" s="306">
        <v>62</v>
      </c>
      <c r="B48" s="307" t="s">
        <v>270</v>
      </c>
      <c r="C48" s="308"/>
      <c r="D48" s="113">
        <v>6.4575073263230474</v>
      </c>
      <c r="E48" s="115">
        <v>18730</v>
      </c>
      <c r="F48" s="114">
        <v>18794</v>
      </c>
      <c r="G48" s="114">
        <v>18862</v>
      </c>
      <c r="H48" s="114">
        <v>18766</v>
      </c>
      <c r="I48" s="140">
        <v>18831</v>
      </c>
      <c r="J48" s="115">
        <v>-101</v>
      </c>
      <c r="K48" s="116">
        <v>-0.53634963623811804</v>
      </c>
    </row>
    <row r="49" spans="1:11" ht="14.1" customHeight="1" x14ac:dyDescent="0.2">
      <c r="A49" s="306">
        <v>63</v>
      </c>
      <c r="B49" s="307" t="s">
        <v>271</v>
      </c>
      <c r="C49" s="308"/>
      <c r="D49" s="113">
        <v>2.0393035683502845</v>
      </c>
      <c r="E49" s="115">
        <v>5915</v>
      </c>
      <c r="F49" s="114">
        <v>6055</v>
      </c>
      <c r="G49" s="114">
        <v>6184</v>
      </c>
      <c r="H49" s="114">
        <v>6093</v>
      </c>
      <c r="I49" s="140">
        <v>6012</v>
      </c>
      <c r="J49" s="115">
        <v>-97</v>
      </c>
      <c r="K49" s="116">
        <v>-1.6134397870924817</v>
      </c>
    </row>
    <row r="50" spans="1:11" ht="14.1" customHeight="1" x14ac:dyDescent="0.2">
      <c r="A50" s="306" t="s">
        <v>272</v>
      </c>
      <c r="B50" s="307" t="s">
        <v>273</v>
      </c>
      <c r="C50" s="308"/>
      <c r="D50" s="113">
        <v>0.37510774004481984</v>
      </c>
      <c r="E50" s="115">
        <v>1088</v>
      </c>
      <c r="F50" s="114">
        <v>1155</v>
      </c>
      <c r="G50" s="114">
        <v>1184</v>
      </c>
      <c r="H50" s="114">
        <v>1123</v>
      </c>
      <c r="I50" s="140">
        <v>1117</v>
      </c>
      <c r="J50" s="115">
        <v>-29</v>
      </c>
      <c r="K50" s="116">
        <v>-2.5962399283795881</v>
      </c>
    </row>
    <row r="51" spans="1:11" ht="14.1" customHeight="1" x14ac:dyDescent="0.2">
      <c r="A51" s="306" t="s">
        <v>274</v>
      </c>
      <c r="B51" s="307" t="s">
        <v>275</v>
      </c>
      <c r="C51" s="308"/>
      <c r="D51" s="113">
        <v>1.4297534907774521</v>
      </c>
      <c r="E51" s="115">
        <v>4147</v>
      </c>
      <c r="F51" s="114">
        <v>4200</v>
      </c>
      <c r="G51" s="114">
        <v>4270</v>
      </c>
      <c r="H51" s="114">
        <v>4263</v>
      </c>
      <c r="I51" s="140">
        <v>4194</v>
      </c>
      <c r="J51" s="115">
        <v>-47</v>
      </c>
      <c r="K51" s="116">
        <v>-1.1206485455412494</v>
      </c>
    </row>
    <row r="52" spans="1:11" ht="14.1" customHeight="1" x14ac:dyDescent="0.2">
      <c r="A52" s="306">
        <v>71</v>
      </c>
      <c r="B52" s="307" t="s">
        <v>276</v>
      </c>
      <c r="C52" s="308"/>
      <c r="D52" s="113">
        <v>13.82209963799345</v>
      </c>
      <c r="E52" s="115">
        <v>40091</v>
      </c>
      <c r="F52" s="114">
        <v>40106</v>
      </c>
      <c r="G52" s="114">
        <v>40066</v>
      </c>
      <c r="H52" s="114">
        <v>39516</v>
      </c>
      <c r="I52" s="140">
        <v>39712</v>
      </c>
      <c r="J52" s="115">
        <v>379</v>
      </c>
      <c r="K52" s="116">
        <v>0.95437147461724414</v>
      </c>
    </row>
    <row r="53" spans="1:11" ht="14.1" customHeight="1" x14ac:dyDescent="0.2">
      <c r="A53" s="306" t="s">
        <v>277</v>
      </c>
      <c r="B53" s="307" t="s">
        <v>278</v>
      </c>
      <c r="C53" s="308"/>
      <c r="D53" s="113">
        <v>5.7855542147905537</v>
      </c>
      <c r="E53" s="115">
        <v>16781</v>
      </c>
      <c r="F53" s="114">
        <v>16749</v>
      </c>
      <c r="G53" s="114">
        <v>16662</v>
      </c>
      <c r="H53" s="114">
        <v>16411</v>
      </c>
      <c r="I53" s="140">
        <v>16526</v>
      </c>
      <c r="J53" s="115">
        <v>255</v>
      </c>
      <c r="K53" s="116">
        <v>1.5430231150913711</v>
      </c>
    </row>
    <row r="54" spans="1:11" ht="14.1" customHeight="1" x14ac:dyDescent="0.2">
      <c r="A54" s="306" t="s">
        <v>279</v>
      </c>
      <c r="B54" s="307" t="s">
        <v>280</v>
      </c>
      <c r="C54" s="308"/>
      <c r="D54" s="113">
        <v>6.5147388381313567</v>
      </c>
      <c r="E54" s="115">
        <v>18896</v>
      </c>
      <c r="F54" s="114">
        <v>18974</v>
      </c>
      <c r="G54" s="114">
        <v>19044</v>
      </c>
      <c r="H54" s="114">
        <v>18823</v>
      </c>
      <c r="I54" s="140">
        <v>18903</v>
      </c>
      <c r="J54" s="115">
        <v>-7</v>
      </c>
      <c r="K54" s="116">
        <v>-3.7031159075279055E-2</v>
      </c>
    </row>
    <row r="55" spans="1:11" ht="14.1" customHeight="1" x14ac:dyDescent="0.2">
      <c r="A55" s="306">
        <v>72</v>
      </c>
      <c r="B55" s="307" t="s">
        <v>281</v>
      </c>
      <c r="C55" s="308"/>
      <c r="D55" s="113">
        <v>3.4904326840199964</v>
      </c>
      <c r="E55" s="115">
        <v>10124</v>
      </c>
      <c r="F55" s="114">
        <v>10192</v>
      </c>
      <c r="G55" s="114">
        <v>10235</v>
      </c>
      <c r="H55" s="114">
        <v>10087</v>
      </c>
      <c r="I55" s="140">
        <v>10151</v>
      </c>
      <c r="J55" s="115">
        <v>-27</v>
      </c>
      <c r="K55" s="116">
        <v>-0.2659836469313368</v>
      </c>
    </row>
    <row r="56" spans="1:11" ht="14.1" customHeight="1" x14ac:dyDescent="0.2">
      <c r="A56" s="306" t="s">
        <v>282</v>
      </c>
      <c r="B56" s="307" t="s">
        <v>283</v>
      </c>
      <c r="C56" s="308"/>
      <c r="D56" s="113">
        <v>1.6024823306326494</v>
      </c>
      <c r="E56" s="115">
        <v>4648</v>
      </c>
      <c r="F56" s="114">
        <v>4698</v>
      </c>
      <c r="G56" s="114">
        <v>4738</v>
      </c>
      <c r="H56" s="114">
        <v>4701</v>
      </c>
      <c r="I56" s="140">
        <v>4750</v>
      </c>
      <c r="J56" s="115">
        <v>-102</v>
      </c>
      <c r="K56" s="116">
        <v>-2.1473684210526316</v>
      </c>
    </row>
    <row r="57" spans="1:11" ht="14.1" customHeight="1" x14ac:dyDescent="0.2">
      <c r="A57" s="306" t="s">
        <v>284</v>
      </c>
      <c r="B57" s="307" t="s">
        <v>285</v>
      </c>
      <c r="C57" s="308"/>
      <c r="D57" s="113">
        <v>1.3683847612480606</v>
      </c>
      <c r="E57" s="115">
        <v>3969</v>
      </c>
      <c r="F57" s="114">
        <v>3942</v>
      </c>
      <c r="G57" s="114">
        <v>3946</v>
      </c>
      <c r="H57" s="114">
        <v>3895</v>
      </c>
      <c r="I57" s="140">
        <v>3887</v>
      </c>
      <c r="J57" s="115">
        <v>82</v>
      </c>
      <c r="K57" s="116">
        <v>2.1095960895291999</v>
      </c>
    </row>
    <row r="58" spans="1:11" ht="14.1" customHeight="1" x14ac:dyDescent="0.2">
      <c r="A58" s="306">
        <v>73</v>
      </c>
      <c r="B58" s="307" t="s">
        <v>286</v>
      </c>
      <c r="C58" s="308"/>
      <c r="D58" s="113">
        <v>3.2921910015514566</v>
      </c>
      <c r="E58" s="115">
        <v>9549</v>
      </c>
      <c r="F58" s="114">
        <v>9596</v>
      </c>
      <c r="G58" s="114">
        <v>9580</v>
      </c>
      <c r="H58" s="114">
        <v>9409</v>
      </c>
      <c r="I58" s="140">
        <v>9348</v>
      </c>
      <c r="J58" s="115">
        <v>201</v>
      </c>
      <c r="K58" s="116">
        <v>2.1501925545571243</v>
      </c>
    </row>
    <row r="59" spans="1:11" ht="14.1" customHeight="1" x14ac:dyDescent="0.2">
      <c r="A59" s="306" t="s">
        <v>287</v>
      </c>
      <c r="B59" s="307" t="s">
        <v>288</v>
      </c>
      <c r="C59" s="308"/>
      <c r="D59" s="113">
        <v>2.5816238579555248</v>
      </c>
      <c r="E59" s="115">
        <v>7488</v>
      </c>
      <c r="F59" s="114">
        <v>7461</v>
      </c>
      <c r="G59" s="114">
        <v>7437</v>
      </c>
      <c r="H59" s="114">
        <v>7299</v>
      </c>
      <c r="I59" s="140">
        <v>7241</v>
      </c>
      <c r="J59" s="115">
        <v>247</v>
      </c>
      <c r="K59" s="116">
        <v>3.4111310592459607</v>
      </c>
    </row>
    <row r="60" spans="1:11" ht="14.1" customHeight="1" x14ac:dyDescent="0.2">
      <c r="A60" s="306">
        <v>81</v>
      </c>
      <c r="B60" s="307" t="s">
        <v>289</v>
      </c>
      <c r="C60" s="308"/>
      <c r="D60" s="113">
        <v>7.3132218583002935</v>
      </c>
      <c r="E60" s="115">
        <v>21212</v>
      </c>
      <c r="F60" s="114">
        <v>20974</v>
      </c>
      <c r="G60" s="114">
        <v>20799</v>
      </c>
      <c r="H60" s="114">
        <v>20412</v>
      </c>
      <c r="I60" s="140">
        <v>20597</v>
      </c>
      <c r="J60" s="115">
        <v>615</v>
      </c>
      <c r="K60" s="116">
        <v>2.9858717288925574</v>
      </c>
    </row>
    <row r="61" spans="1:11" ht="14.1" customHeight="1" x14ac:dyDescent="0.2">
      <c r="A61" s="306" t="s">
        <v>290</v>
      </c>
      <c r="B61" s="307" t="s">
        <v>291</v>
      </c>
      <c r="C61" s="308"/>
      <c r="D61" s="113">
        <v>1.982416824685399</v>
      </c>
      <c r="E61" s="115">
        <v>5750</v>
      </c>
      <c r="F61" s="114">
        <v>5779</v>
      </c>
      <c r="G61" s="114">
        <v>5815</v>
      </c>
      <c r="H61" s="114">
        <v>5587</v>
      </c>
      <c r="I61" s="140">
        <v>5647</v>
      </c>
      <c r="J61" s="115">
        <v>103</v>
      </c>
      <c r="K61" s="116">
        <v>1.8239773330972198</v>
      </c>
    </row>
    <row r="62" spans="1:11" ht="14.1" customHeight="1" x14ac:dyDescent="0.2">
      <c r="A62" s="306" t="s">
        <v>292</v>
      </c>
      <c r="B62" s="307" t="s">
        <v>293</v>
      </c>
      <c r="C62" s="308"/>
      <c r="D62" s="113">
        <v>3.1997931391139458</v>
      </c>
      <c r="E62" s="115">
        <v>9281</v>
      </c>
      <c r="F62" s="114">
        <v>9058</v>
      </c>
      <c r="G62" s="114">
        <v>8876</v>
      </c>
      <c r="H62" s="114">
        <v>8775</v>
      </c>
      <c r="I62" s="140">
        <v>8861</v>
      </c>
      <c r="J62" s="115">
        <v>420</v>
      </c>
      <c r="K62" s="116">
        <v>4.7398713463491706</v>
      </c>
    </row>
    <row r="63" spans="1:11" ht="14.1" customHeight="1" x14ac:dyDescent="0.2">
      <c r="A63" s="306"/>
      <c r="B63" s="307" t="s">
        <v>294</v>
      </c>
      <c r="C63" s="308"/>
      <c r="D63" s="113">
        <v>2.7698672642647821</v>
      </c>
      <c r="E63" s="115">
        <v>8034</v>
      </c>
      <c r="F63" s="114">
        <v>7822</v>
      </c>
      <c r="G63" s="114">
        <v>7663</v>
      </c>
      <c r="H63" s="114">
        <v>7613</v>
      </c>
      <c r="I63" s="140">
        <v>7703</v>
      </c>
      <c r="J63" s="115">
        <v>331</v>
      </c>
      <c r="K63" s="116">
        <v>4.2970271322861224</v>
      </c>
    </row>
    <row r="64" spans="1:11" ht="14.1" customHeight="1" x14ac:dyDescent="0.2">
      <c r="A64" s="306" t="s">
        <v>295</v>
      </c>
      <c r="B64" s="307" t="s">
        <v>296</v>
      </c>
      <c r="C64" s="308"/>
      <c r="D64" s="113">
        <v>0.65988622651267026</v>
      </c>
      <c r="E64" s="115">
        <v>1914</v>
      </c>
      <c r="F64" s="114">
        <v>1905</v>
      </c>
      <c r="G64" s="114">
        <v>1910</v>
      </c>
      <c r="H64" s="114">
        <v>1889</v>
      </c>
      <c r="I64" s="140">
        <v>1874</v>
      </c>
      <c r="J64" s="115">
        <v>40</v>
      </c>
      <c r="K64" s="116">
        <v>2.134471718249733</v>
      </c>
    </row>
    <row r="65" spans="1:11" ht="14.1" customHeight="1" x14ac:dyDescent="0.2">
      <c r="A65" s="306" t="s">
        <v>297</v>
      </c>
      <c r="B65" s="307" t="s">
        <v>298</v>
      </c>
      <c r="C65" s="308"/>
      <c r="D65" s="113">
        <v>0.56059300120668853</v>
      </c>
      <c r="E65" s="115">
        <v>1626</v>
      </c>
      <c r="F65" s="114">
        <v>1605</v>
      </c>
      <c r="G65" s="114">
        <v>1572</v>
      </c>
      <c r="H65" s="114">
        <v>1574</v>
      </c>
      <c r="I65" s="140">
        <v>1590</v>
      </c>
      <c r="J65" s="115">
        <v>36</v>
      </c>
      <c r="K65" s="116">
        <v>2.2641509433962264</v>
      </c>
    </row>
    <row r="66" spans="1:11" ht="14.1" customHeight="1" x14ac:dyDescent="0.2">
      <c r="A66" s="306">
        <v>82</v>
      </c>
      <c r="B66" s="307" t="s">
        <v>299</v>
      </c>
      <c r="C66" s="308"/>
      <c r="D66" s="113">
        <v>2.8922599551801413</v>
      </c>
      <c r="E66" s="115">
        <v>8389</v>
      </c>
      <c r="F66" s="114">
        <v>8404</v>
      </c>
      <c r="G66" s="114">
        <v>8336</v>
      </c>
      <c r="H66" s="114">
        <v>8057</v>
      </c>
      <c r="I66" s="140">
        <v>7949</v>
      </c>
      <c r="J66" s="115">
        <v>440</v>
      </c>
      <c r="K66" s="116">
        <v>5.5352874575418296</v>
      </c>
    </row>
    <row r="67" spans="1:11" ht="14.1" customHeight="1" x14ac:dyDescent="0.2">
      <c r="A67" s="306" t="s">
        <v>300</v>
      </c>
      <c r="B67" s="307" t="s">
        <v>301</v>
      </c>
      <c r="C67" s="308"/>
      <c r="D67" s="113">
        <v>1.8014135493880366</v>
      </c>
      <c r="E67" s="115">
        <v>5225</v>
      </c>
      <c r="F67" s="114">
        <v>5232</v>
      </c>
      <c r="G67" s="114">
        <v>5142</v>
      </c>
      <c r="H67" s="114">
        <v>4957</v>
      </c>
      <c r="I67" s="140">
        <v>4856</v>
      </c>
      <c r="J67" s="115">
        <v>369</v>
      </c>
      <c r="K67" s="116">
        <v>7.598846787479407</v>
      </c>
    </row>
    <row r="68" spans="1:11" ht="14.1" customHeight="1" x14ac:dyDescent="0.2">
      <c r="A68" s="306" t="s">
        <v>302</v>
      </c>
      <c r="B68" s="307" t="s">
        <v>303</v>
      </c>
      <c r="C68" s="308"/>
      <c r="D68" s="113">
        <v>0.58748491639372524</v>
      </c>
      <c r="E68" s="115">
        <v>1704</v>
      </c>
      <c r="F68" s="114">
        <v>1728</v>
      </c>
      <c r="G68" s="114">
        <v>1749</v>
      </c>
      <c r="H68" s="114">
        <v>1696</v>
      </c>
      <c r="I68" s="140">
        <v>1685</v>
      </c>
      <c r="J68" s="115">
        <v>19</v>
      </c>
      <c r="K68" s="116">
        <v>1.1275964391691395</v>
      </c>
    </row>
    <row r="69" spans="1:11" ht="14.1" customHeight="1" x14ac:dyDescent="0.2">
      <c r="A69" s="306">
        <v>83</v>
      </c>
      <c r="B69" s="307" t="s">
        <v>304</v>
      </c>
      <c r="C69" s="308"/>
      <c r="D69" s="113">
        <v>5.8720910187898641</v>
      </c>
      <c r="E69" s="115">
        <v>17032</v>
      </c>
      <c r="F69" s="114">
        <v>17044</v>
      </c>
      <c r="G69" s="114">
        <v>16880</v>
      </c>
      <c r="H69" s="114">
        <v>16482</v>
      </c>
      <c r="I69" s="140">
        <v>16519</v>
      </c>
      <c r="J69" s="115">
        <v>513</v>
      </c>
      <c r="K69" s="116">
        <v>3.1055148616744357</v>
      </c>
    </row>
    <row r="70" spans="1:11" ht="14.1" customHeight="1" x14ac:dyDescent="0.2">
      <c r="A70" s="306" t="s">
        <v>305</v>
      </c>
      <c r="B70" s="307" t="s">
        <v>306</v>
      </c>
      <c r="C70" s="308"/>
      <c r="D70" s="113">
        <v>5.0525771418720913</v>
      </c>
      <c r="E70" s="115">
        <v>14655</v>
      </c>
      <c r="F70" s="114">
        <v>14699</v>
      </c>
      <c r="G70" s="114">
        <v>14555</v>
      </c>
      <c r="H70" s="114">
        <v>14171</v>
      </c>
      <c r="I70" s="140">
        <v>14211</v>
      </c>
      <c r="J70" s="115">
        <v>444</v>
      </c>
      <c r="K70" s="116">
        <v>3.1243402997677854</v>
      </c>
    </row>
    <row r="71" spans="1:11" ht="14.1" customHeight="1" x14ac:dyDescent="0.2">
      <c r="A71" s="306"/>
      <c r="B71" s="307" t="s">
        <v>307</v>
      </c>
      <c r="C71" s="308"/>
      <c r="D71" s="113">
        <v>2.7322875366316151</v>
      </c>
      <c r="E71" s="115">
        <v>7925</v>
      </c>
      <c r="F71" s="114">
        <v>8034</v>
      </c>
      <c r="G71" s="114">
        <v>7976</v>
      </c>
      <c r="H71" s="114">
        <v>7749</v>
      </c>
      <c r="I71" s="140">
        <v>7759</v>
      </c>
      <c r="J71" s="115">
        <v>166</v>
      </c>
      <c r="K71" s="116">
        <v>2.1394509601752802</v>
      </c>
    </row>
    <row r="72" spans="1:11" ht="14.1" customHeight="1" x14ac:dyDescent="0.2">
      <c r="A72" s="306">
        <v>84</v>
      </c>
      <c r="B72" s="307" t="s">
        <v>308</v>
      </c>
      <c r="C72" s="308"/>
      <c r="D72" s="113">
        <v>2.7188415790380969</v>
      </c>
      <c r="E72" s="115">
        <v>7886</v>
      </c>
      <c r="F72" s="114">
        <v>7980</v>
      </c>
      <c r="G72" s="114">
        <v>7714</v>
      </c>
      <c r="H72" s="114">
        <v>7634</v>
      </c>
      <c r="I72" s="140">
        <v>7668</v>
      </c>
      <c r="J72" s="115">
        <v>218</v>
      </c>
      <c r="K72" s="116">
        <v>2.8429838288993219</v>
      </c>
    </row>
    <row r="73" spans="1:11" ht="14.1" customHeight="1" x14ac:dyDescent="0.2">
      <c r="A73" s="306" t="s">
        <v>309</v>
      </c>
      <c r="B73" s="307" t="s">
        <v>310</v>
      </c>
      <c r="C73" s="308"/>
      <c r="D73" s="113">
        <v>0.57024650922254783</v>
      </c>
      <c r="E73" s="115">
        <v>1654</v>
      </c>
      <c r="F73" s="114">
        <v>1654</v>
      </c>
      <c r="G73" s="114">
        <v>1597</v>
      </c>
      <c r="H73" s="114">
        <v>1489</v>
      </c>
      <c r="I73" s="140">
        <v>1613</v>
      </c>
      <c r="J73" s="115">
        <v>41</v>
      </c>
      <c r="K73" s="116">
        <v>2.5418474891506508</v>
      </c>
    </row>
    <row r="74" spans="1:11" ht="14.1" customHeight="1" x14ac:dyDescent="0.2">
      <c r="A74" s="306" t="s">
        <v>311</v>
      </c>
      <c r="B74" s="307" t="s">
        <v>312</v>
      </c>
      <c r="C74" s="308"/>
      <c r="D74" s="113">
        <v>0.18169281158420961</v>
      </c>
      <c r="E74" s="115">
        <v>527</v>
      </c>
      <c r="F74" s="114">
        <v>528</v>
      </c>
      <c r="G74" s="114">
        <v>533</v>
      </c>
      <c r="H74" s="114">
        <v>524</v>
      </c>
      <c r="I74" s="140">
        <v>536</v>
      </c>
      <c r="J74" s="115">
        <v>-9</v>
      </c>
      <c r="K74" s="116">
        <v>-1.6791044776119404</v>
      </c>
    </row>
    <row r="75" spans="1:11" ht="14.1" customHeight="1" x14ac:dyDescent="0.2">
      <c r="A75" s="306" t="s">
        <v>313</v>
      </c>
      <c r="B75" s="307" t="s">
        <v>314</v>
      </c>
      <c r="C75" s="308"/>
      <c r="D75" s="113">
        <v>1.5428374418203759</v>
      </c>
      <c r="E75" s="115">
        <v>4475</v>
      </c>
      <c r="F75" s="114">
        <v>4569</v>
      </c>
      <c r="G75" s="114">
        <v>4370</v>
      </c>
      <c r="H75" s="114">
        <v>4471</v>
      </c>
      <c r="I75" s="140">
        <v>4374</v>
      </c>
      <c r="J75" s="115">
        <v>101</v>
      </c>
      <c r="K75" s="116">
        <v>2.3090992226794698</v>
      </c>
    </row>
    <row r="76" spans="1:11" ht="14.1" customHeight="1" x14ac:dyDescent="0.2">
      <c r="A76" s="306">
        <v>91</v>
      </c>
      <c r="B76" s="307" t="s">
        <v>315</v>
      </c>
      <c r="C76" s="308"/>
      <c r="D76" s="113">
        <v>0.29477676262713326</v>
      </c>
      <c r="E76" s="115">
        <v>855</v>
      </c>
      <c r="F76" s="114">
        <v>717</v>
      </c>
      <c r="G76" s="114">
        <v>717</v>
      </c>
      <c r="H76" s="114">
        <v>688</v>
      </c>
      <c r="I76" s="140">
        <v>692</v>
      </c>
      <c r="J76" s="115">
        <v>163</v>
      </c>
      <c r="K76" s="116">
        <v>23.554913294797689</v>
      </c>
    </row>
    <row r="77" spans="1:11" ht="14.1" customHeight="1" x14ac:dyDescent="0.2">
      <c r="A77" s="306">
        <v>92</v>
      </c>
      <c r="B77" s="307" t="s">
        <v>316</v>
      </c>
      <c r="C77" s="308"/>
      <c r="D77" s="113">
        <v>1.5500775728322702</v>
      </c>
      <c r="E77" s="115">
        <v>4496</v>
      </c>
      <c r="F77" s="114">
        <v>4488</v>
      </c>
      <c r="G77" s="114">
        <v>4495</v>
      </c>
      <c r="H77" s="114">
        <v>4532</v>
      </c>
      <c r="I77" s="140">
        <v>4529</v>
      </c>
      <c r="J77" s="115">
        <v>-33</v>
      </c>
      <c r="K77" s="116">
        <v>-0.7286376683594612</v>
      </c>
    </row>
    <row r="78" spans="1:11" ht="14.1" customHeight="1" x14ac:dyDescent="0.2">
      <c r="A78" s="306">
        <v>93</v>
      </c>
      <c r="B78" s="307" t="s">
        <v>317</v>
      </c>
      <c r="C78" s="308"/>
      <c r="D78" s="113">
        <v>0.17893466643682124</v>
      </c>
      <c r="E78" s="115">
        <v>519</v>
      </c>
      <c r="F78" s="114">
        <v>523</v>
      </c>
      <c r="G78" s="114">
        <v>525</v>
      </c>
      <c r="H78" s="114">
        <v>514</v>
      </c>
      <c r="I78" s="140">
        <v>529</v>
      </c>
      <c r="J78" s="115">
        <v>-10</v>
      </c>
      <c r="K78" s="116">
        <v>-1.890359168241966</v>
      </c>
    </row>
    <row r="79" spans="1:11" ht="14.1" customHeight="1" x14ac:dyDescent="0.2">
      <c r="A79" s="306">
        <v>94</v>
      </c>
      <c r="B79" s="307" t="s">
        <v>318</v>
      </c>
      <c r="C79" s="308"/>
      <c r="D79" s="113">
        <v>0.26374762971901394</v>
      </c>
      <c r="E79" s="115">
        <v>765</v>
      </c>
      <c r="F79" s="114">
        <v>796</v>
      </c>
      <c r="G79" s="114">
        <v>795</v>
      </c>
      <c r="H79" s="114">
        <v>754</v>
      </c>
      <c r="I79" s="140">
        <v>778</v>
      </c>
      <c r="J79" s="115">
        <v>-13</v>
      </c>
      <c r="K79" s="116">
        <v>-1.6709511568123394</v>
      </c>
    </row>
    <row r="80" spans="1:11" ht="14.1" customHeight="1" x14ac:dyDescent="0.2">
      <c r="A80" s="306" t="s">
        <v>319</v>
      </c>
      <c r="B80" s="307" t="s">
        <v>320</v>
      </c>
      <c r="C80" s="308"/>
      <c r="D80" s="113">
        <v>2.0686088605412858E-3</v>
      </c>
      <c r="E80" s="115">
        <v>6</v>
      </c>
      <c r="F80" s="114">
        <v>5</v>
      </c>
      <c r="G80" s="114">
        <v>7</v>
      </c>
      <c r="H80" s="114">
        <v>8</v>
      </c>
      <c r="I80" s="140">
        <v>7</v>
      </c>
      <c r="J80" s="115">
        <v>-1</v>
      </c>
      <c r="K80" s="116">
        <v>-14.285714285714286</v>
      </c>
    </row>
    <row r="81" spans="1:11" ht="14.1" customHeight="1" x14ac:dyDescent="0.2">
      <c r="A81" s="310" t="s">
        <v>321</v>
      </c>
      <c r="B81" s="311" t="s">
        <v>224</v>
      </c>
      <c r="C81" s="312"/>
      <c r="D81" s="125">
        <v>0.3926909153594208</v>
      </c>
      <c r="E81" s="143">
        <v>1139</v>
      </c>
      <c r="F81" s="144">
        <v>1141</v>
      </c>
      <c r="G81" s="144">
        <v>1138</v>
      </c>
      <c r="H81" s="144">
        <v>1112</v>
      </c>
      <c r="I81" s="145">
        <v>1133</v>
      </c>
      <c r="J81" s="143">
        <v>6</v>
      </c>
      <c r="K81" s="146">
        <v>0.52956751985878203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73956</v>
      </c>
      <c r="E12" s="114">
        <v>76896</v>
      </c>
      <c r="F12" s="114">
        <v>76474</v>
      </c>
      <c r="G12" s="114">
        <v>77262</v>
      </c>
      <c r="H12" s="140">
        <v>76069</v>
      </c>
      <c r="I12" s="115">
        <v>-2113</v>
      </c>
      <c r="J12" s="116">
        <v>-2.7777412612233632</v>
      </c>
      <c r="K12"/>
      <c r="L12"/>
      <c r="M12"/>
      <c r="N12"/>
      <c r="O12"/>
      <c r="P12"/>
    </row>
    <row r="13" spans="1:16" s="110" customFormat="1" ht="14.45" customHeight="1" x14ac:dyDescent="0.2">
      <c r="A13" s="120" t="s">
        <v>105</v>
      </c>
      <c r="B13" s="119" t="s">
        <v>106</v>
      </c>
      <c r="C13" s="113">
        <v>41.626102006598515</v>
      </c>
      <c r="D13" s="115">
        <v>30785</v>
      </c>
      <c r="E13" s="114">
        <v>31806</v>
      </c>
      <c r="F13" s="114">
        <v>31560</v>
      </c>
      <c r="G13" s="114">
        <v>31682</v>
      </c>
      <c r="H13" s="140">
        <v>31115</v>
      </c>
      <c r="I13" s="115">
        <v>-330</v>
      </c>
      <c r="J13" s="116">
        <v>-1.0605817130001607</v>
      </c>
      <c r="K13"/>
      <c r="L13"/>
      <c r="M13"/>
      <c r="N13"/>
      <c r="O13"/>
      <c r="P13"/>
    </row>
    <row r="14" spans="1:16" s="110" customFormat="1" ht="14.45" customHeight="1" x14ac:dyDescent="0.2">
      <c r="A14" s="120"/>
      <c r="B14" s="119" t="s">
        <v>107</v>
      </c>
      <c r="C14" s="113">
        <v>58.373897993401485</v>
      </c>
      <c r="D14" s="115">
        <v>43171</v>
      </c>
      <c r="E14" s="114">
        <v>45090</v>
      </c>
      <c r="F14" s="114">
        <v>44914</v>
      </c>
      <c r="G14" s="114">
        <v>45580</v>
      </c>
      <c r="H14" s="140">
        <v>44954</v>
      </c>
      <c r="I14" s="115">
        <v>-1783</v>
      </c>
      <c r="J14" s="116">
        <v>-3.9662766383414159</v>
      </c>
      <c r="K14"/>
      <c r="L14"/>
      <c r="M14"/>
      <c r="N14"/>
      <c r="O14"/>
      <c r="P14"/>
    </row>
    <row r="15" spans="1:16" s="110" customFormat="1" ht="14.45" customHeight="1" x14ac:dyDescent="0.2">
      <c r="A15" s="118" t="s">
        <v>105</v>
      </c>
      <c r="B15" s="121" t="s">
        <v>108</v>
      </c>
      <c r="C15" s="113">
        <v>18.536697495808319</v>
      </c>
      <c r="D15" s="115">
        <v>13709</v>
      </c>
      <c r="E15" s="114">
        <v>14676</v>
      </c>
      <c r="F15" s="114">
        <v>14257</v>
      </c>
      <c r="G15" s="114">
        <v>14955</v>
      </c>
      <c r="H15" s="140">
        <v>14032</v>
      </c>
      <c r="I15" s="115">
        <v>-323</v>
      </c>
      <c r="J15" s="116">
        <v>-2.3018814139110604</v>
      </c>
      <c r="K15"/>
      <c r="L15"/>
      <c r="M15"/>
      <c r="N15"/>
      <c r="O15"/>
      <c r="P15"/>
    </row>
    <row r="16" spans="1:16" s="110" customFormat="1" ht="14.45" customHeight="1" x14ac:dyDescent="0.2">
      <c r="A16" s="118"/>
      <c r="B16" s="121" t="s">
        <v>109</v>
      </c>
      <c r="C16" s="113">
        <v>49.252258099410462</v>
      </c>
      <c r="D16" s="115">
        <v>36425</v>
      </c>
      <c r="E16" s="114">
        <v>38005</v>
      </c>
      <c r="F16" s="114">
        <v>38037</v>
      </c>
      <c r="G16" s="114">
        <v>38261</v>
      </c>
      <c r="H16" s="140">
        <v>38319</v>
      </c>
      <c r="I16" s="115">
        <v>-1894</v>
      </c>
      <c r="J16" s="116">
        <v>-4.9427177118400794</v>
      </c>
      <c r="K16"/>
      <c r="L16"/>
      <c r="M16"/>
      <c r="N16"/>
      <c r="O16"/>
      <c r="P16"/>
    </row>
    <row r="17" spans="1:16" s="110" customFormat="1" ht="14.45" customHeight="1" x14ac:dyDescent="0.2">
      <c r="A17" s="118"/>
      <c r="B17" s="121" t="s">
        <v>110</v>
      </c>
      <c r="C17" s="113">
        <v>17.864676294012657</v>
      </c>
      <c r="D17" s="115">
        <v>13212</v>
      </c>
      <c r="E17" s="114">
        <v>13391</v>
      </c>
      <c r="F17" s="114">
        <v>13371</v>
      </c>
      <c r="G17" s="114">
        <v>13361</v>
      </c>
      <c r="H17" s="140">
        <v>13252</v>
      </c>
      <c r="I17" s="115">
        <v>-40</v>
      </c>
      <c r="J17" s="116">
        <v>-0.30184123151222458</v>
      </c>
      <c r="K17"/>
      <c r="L17"/>
      <c r="M17"/>
      <c r="N17"/>
      <c r="O17"/>
      <c r="P17"/>
    </row>
    <row r="18" spans="1:16" s="110" customFormat="1" ht="14.45" customHeight="1" x14ac:dyDescent="0.2">
      <c r="A18" s="120"/>
      <c r="B18" s="121" t="s">
        <v>111</v>
      </c>
      <c r="C18" s="113">
        <v>14.346368110768566</v>
      </c>
      <c r="D18" s="115">
        <v>10610</v>
      </c>
      <c r="E18" s="114">
        <v>10824</v>
      </c>
      <c r="F18" s="114">
        <v>10809</v>
      </c>
      <c r="G18" s="114">
        <v>10685</v>
      </c>
      <c r="H18" s="140">
        <v>10466</v>
      </c>
      <c r="I18" s="115">
        <v>144</v>
      </c>
      <c r="J18" s="116">
        <v>1.3758838142556851</v>
      </c>
      <c r="K18"/>
      <c r="L18"/>
      <c r="M18"/>
      <c r="N18"/>
      <c r="O18"/>
      <c r="P18"/>
    </row>
    <row r="19" spans="1:16" s="110" customFormat="1" ht="14.45" customHeight="1" x14ac:dyDescent="0.2">
      <c r="A19" s="120"/>
      <c r="B19" s="121" t="s">
        <v>112</v>
      </c>
      <c r="C19" s="113">
        <v>1.2940126561739413</v>
      </c>
      <c r="D19" s="115">
        <v>957</v>
      </c>
      <c r="E19" s="114">
        <v>956</v>
      </c>
      <c r="F19" s="114">
        <v>1030</v>
      </c>
      <c r="G19" s="114">
        <v>895</v>
      </c>
      <c r="H19" s="140">
        <v>850</v>
      </c>
      <c r="I19" s="115">
        <v>107</v>
      </c>
      <c r="J19" s="116">
        <v>12.588235294117647</v>
      </c>
      <c r="K19"/>
      <c r="L19"/>
      <c r="M19"/>
      <c r="N19"/>
      <c r="O19"/>
      <c r="P19"/>
    </row>
    <row r="20" spans="1:16" s="110" customFormat="1" ht="14.45" customHeight="1" x14ac:dyDescent="0.2">
      <c r="A20" s="120" t="s">
        <v>113</v>
      </c>
      <c r="B20" s="119" t="s">
        <v>116</v>
      </c>
      <c r="C20" s="113">
        <v>81.506571474931036</v>
      </c>
      <c r="D20" s="115">
        <v>60279</v>
      </c>
      <c r="E20" s="114">
        <v>62804</v>
      </c>
      <c r="F20" s="114">
        <v>62514</v>
      </c>
      <c r="G20" s="114">
        <v>63385</v>
      </c>
      <c r="H20" s="140">
        <v>62312</v>
      </c>
      <c r="I20" s="115">
        <v>-2033</v>
      </c>
      <c r="J20" s="116">
        <v>-3.2626139427397614</v>
      </c>
      <c r="K20"/>
      <c r="L20"/>
      <c r="M20"/>
      <c r="N20"/>
      <c r="O20"/>
      <c r="P20"/>
    </row>
    <row r="21" spans="1:16" s="110" customFormat="1" ht="14.45" customHeight="1" x14ac:dyDescent="0.2">
      <c r="A21" s="123"/>
      <c r="B21" s="124" t="s">
        <v>117</v>
      </c>
      <c r="C21" s="125">
        <v>18.252744875331278</v>
      </c>
      <c r="D21" s="143">
        <v>13499</v>
      </c>
      <c r="E21" s="144">
        <v>13898</v>
      </c>
      <c r="F21" s="144">
        <v>13763</v>
      </c>
      <c r="G21" s="144">
        <v>13683</v>
      </c>
      <c r="H21" s="145">
        <v>13569</v>
      </c>
      <c r="I21" s="143">
        <v>-70</v>
      </c>
      <c r="J21" s="146">
        <v>-0.51588178937283513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76090</v>
      </c>
      <c r="E56" s="114">
        <v>79413</v>
      </c>
      <c r="F56" s="114">
        <v>78969</v>
      </c>
      <c r="G56" s="114">
        <v>79761</v>
      </c>
      <c r="H56" s="140">
        <v>78618</v>
      </c>
      <c r="I56" s="115">
        <v>-2528</v>
      </c>
      <c r="J56" s="116">
        <v>-3.2155486021013</v>
      </c>
      <c r="K56"/>
      <c r="L56"/>
      <c r="M56"/>
      <c r="N56"/>
      <c r="O56"/>
      <c r="P56"/>
    </row>
    <row r="57" spans="1:16" s="110" customFormat="1" ht="14.45" customHeight="1" x14ac:dyDescent="0.2">
      <c r="A57" s="120" t="s">
        <v>105</v>
      </c>
      <c r="B57" s="119" t="s">
        <v>106</v>
      </c>
      <c r="C57" s="113">
        <v>41.257721119726639</v>
      </c>
      <c r="D57" s="115">
        <v>31393</v>
      </c>
      <c r="E57" s="114">
        <v>32754</v>
      </c>
      <c r="F57" s="114">
        <v>32479</v>
      </c>
      <c r="G57" s="114">
        <v>32622</v>
      </c>
      <c r="H57" s="140">
        <v>32124</v>
      </c>
      <c r="I57" s="115">
        <v>-731</v>
      </c>
      <c r="J57" s="116">
        <v>-2.2755572157888184</v>
      </c>
    </row>
    <row r="58" spans="1:16" s="110" customFormat="1" ht="14.45" customHeight="1" x14ac:dyDescent="0.2">
      <c r="A58" s="120"/>
      <c r="B58" s="119" t="s">
        <v>107</v>
      </c>
      <c r="C58" s="113">
        <v>58.742278880273361</v>
      </c>
      <c r="D58" s="115">
        <v>44697</v>
      </c>
      <c r="E58" s="114">
        <v>46659</v>
      </c>
      <c r="F58" s="114">
        <v>46490</v>
      </c>
      <c r="G58" s="114">
        <v>47139</v>
      </c>
      <c r="H58" s="140">
        <v>46494</v>
      </c>
      <c r="I58" s="115">
        <v>-1797</v>
      </c>
      <c r="J58" s="116">
        <v>-3.8650148406245965</v>
      </c>
    </row>
    <row r="59" spans="1:16" s="110" customFormat="1" ht="14.45" customHeight="1" x14ac:dyDescent="0.2">
      <c r="A59" s="118" t="s">
        <v>105</v>
      </c>
      <c r="B59" s="121" t="s">
        <v>108</v>
      </c>
      <c r="C59" s="113">
        <v>18.752792745433041</v>
      </c>
      <c r="D59" s="115">
        <v>14269</v>
      </c>
      <c r="E59" s="114">
        <v>15319</v>
      </c>
      <c r="F59" s="114">
        <v>14919</v>
      </c>
      <c r="G59" s="114">
        <v>15611</v>
      </c>
      <c r="H59" s="140">
        <v>14764</v>
      </c>
      <c r="I59" s="115">
        <v>-495</v>
      </c>
      <c r="J59" s="116">
        <v>-3.3527499322676779</v>
      </c>
    </row>
    <row r="60" spans="1:16" s="110" customFormat="1" ht="14.45" customHeight="1" x14ac:dyDescent="0.2">
      <c r="A60" s="118"/>
      <c r="B60" s="121" t="s">
        <v>109</v>
      </c>
      <c r="C60" s="113">
        <v>48.630569062951764</v>
      </c>
      <c r="D60" s="115">
        <v>37003</v>
      </c>
      <c r="E60" s="114">
        <v>38782</v>
      </c>
      <c r="F60" s="114">
        <v>38807</v>
      </c>
      <c r="G60" s="114">
        <v>39056</v>
      </c>
      <c r="H60" s="140">
        <v>39065</v>
      </c>
      <c r="I60" s="115">
        <v>-2062</v>
      </c>
      <c r="J60" s="116">
        <v>-5.2783821835402538</v>
      </c>
    </row>
    <row r="61" spans="1:16" s="110" customFormat="1" ht="14.45" customHeight="1" x14ac:dyDescent="0.2">
      <c r="A61" s="118"/>
      <c r="B61" s="121" t="s">
        <v>110</v>
      </c>
      <c r="C61" s="113">
        <v>17.96293862531213</v>
      </c>
      <c r="D61" s="115">
        <v>13668</v>
      </c>
      <c r="E61" s="114">
        <v>13849</v>
      </c>
      <c r="F61" s="114">
        <v>13835</v>
      </c>
      <c r="G61" s="114">
        <v>13812</v>
      </c>
      <c r="H61" s="140">
        <v>13722</v>
      </c>
      <c r="I61" s="115">
        <v>-54</v>
      </c>
      <c r="J61" s="116">
        <v>-0.39352864013992128</v>
      </c>
    </row>
    <row r="62" spans="1:16" s="110" customFormat="1" ht="14.45" customHeight="1" x14ac:dyDescent="0.2">
      <c r="A62" s="120"/>
      <c r="B62" s="121" t="s">
        <v>111</v>
      </c>
      <c r="C62" s="113">
        <v>14.653699566303063</v>
      </c>
      <c r="D62" s="115">
        <v>11150</v>
      </c>
      <c r="E62" s="114">
        <v>11463</v>
      </c>
      <c r="F62" s="114">
        <v>11408</v>
      </c>
      <c r="G62" s="114">
        <v>11281</v>
      </c>
      <c r="H62" s="140">
        <v>11066</v>
      </c>
      <c r="I62" s="115">
        <v>84</v>
      </c>
      <c r="J62" s="116">
        <v>0.75908187240195191</v>
      </c>
    </row>
    <row r="63" spans="1:16" s="110" customFormat="1" ht="14.45" customHeight="1" x14ac:dyDescent="0.2">
      <c r="A63" s="120"/>
      <c r="B63" s="121" t="s">
        <v>112</v>
      </c>
      <c r="C63" s="113">
        <v>1.2853200157707978</v>
      </c>
      <c r="D63" s="115">
        <v>978</v>
      </c>
      <c r="E63" s="114">
        <v>1034</v>
      </c>
      <c r="F63" s="114">
        <v>1103</v>
      </c>
      <c r="G63" s="114">
        <v>960</v>
      </c>
      <c r="H63" s="140">
        <v>919</v>
      </c>
      <c r="I63" s="115">
        <v>59</v>
      </c>
      <c r="J63" s="116">
        <v>6.4200217627856366</v>
      </c>
    </row>
    <row r="64" spans="1:16" s="110" customFormat="1" ht="14.45" customHeight="1" x14ac:dyDescent="0.2">
      <c r="A64" s="120" t="s">
        <v>113</v>
      </c>
      <c r="B64" s="119" t="s">
        <v>116</v>
      </c>
      <c r="C64" s="113">
        <v>82.645551320804316</v>
      </c>
      <c r="D64" s="115">
        <v>62885</v>
      </c>
      <c r="E64" s="114">
        <v>65566</v>
      </c>
      <c r="F64" s="114">
        <v>65403</v>
      </c>
      <c r="G64" s="114">
        <v>66147</v>
      </c>
      <c r="H64" s="140">
        <v>65384</v>
      </c>
      <c r="I64" s="115">
        <v>-2499</v>
      </c>
      <c r="J64" s="116">
        <v>-3.8220359721032668</v>
      </c>
    </row>
    <row r="65" spans="1:10" s="110" customFormat="1" ht="14.45" customHeight="1" x14ac:dyDescent="0.2">
      <c r="A65" s="123"/>
      <c r="B65" s="124" t="s">
        <v>117</v>
      </c>
      <c r="C65" s="125">
        <v>17.108687081088185</v>
      </c>
      <c r="D65" s="143">
        <v>13018</v>
      </c>
      <c r="E65" s="144">
        <v>13644</v>
      </c>
      <c r="F65" s="144">
        <v>13364</v>
      </c>
      <c r="G65" s="144">
        <v>13420</v>
      </c>
      <c r="H65" s="145">
        <v>13052</v>
      </c>
      <c r="I65" s="143">
        <v>-34</v>
      </c>
      <c r="J65" s="146">
        <v>-0.26049647563591788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73956</v>
      </c>
      <c r="G11" s="114">
        <v>76896</v>
      </c>
      <c r="H11" s="114">
        <v>76474</v>
      </c>
      <c r="I11" s="114">
        <v>77262</v>
      </c>
      <c r="J11" s="140">
        <v>76069</v>
      </c>
      <c r="K11" s="114">
        <v>-2113</v>
      </c>
      <c r="L11" s="116">
        <v>-2.7777412612233632</v>
      </c>
    </row>
    <row r="12" spans="1:17" s="110" customFormat="1" ht="24" customHeight="1" x14ac:dyDescent="0.2">
      <c r="A12" s="606" t="s">
        <v>185</v>
      </c>
      <c r="B12" s="607"/>
      <c r="C12" s="607"/>
      <c r="D12" s="608"/>
      <c r="E12" s="113">
        <v>41.626102006598515</v>
      </c>
      <c r="F12" s="115">
        <v>30785</v>
      </c>
      <c r="G12" s="114">
        <v>31806</v>
      </c>
      <c r="H12" s="114">
        <v>31560</v>
      </c>
      <c r="I12" s="114">
        <v>31682</v>
      </c>
      <c r="J12" s="140">
        <v>31115</v>
      </c>
      <c r="K12" s="114">
        <v>-330</v>
      </c>
      <c r="L12" s="116">
        <v>-1.0605817130001607</v>
      </c>
    </row>
    <row r="13" spans="1:17" s="110" customFormat="1" ht="15" customHeight="1" x14ac:dyDescent="0.2">
      <c r="A13" s="120"/>
      <c r="B13" s="609" t="s">
        <v>107</v>
      </c>
      <c r="C13" s="609"/>
      <c r="E13" s="113">
        <v>58.373897993401485</v>
      </c>
      <c r="F13" s="115">
        <v>43171</v>
      </c>
      <c r="G13" s="114">
        <v>45090</v>
      </c>
      <c r="H13" s="114">
        <v>44914</v>
      </c>
      <c r="I13" s="114">
        <v>45580</v>
      </c>
      <c r="J13" s="140">
        <v>44954</v>
      </c>
      <c r="K13" s="114">
        <v>-1783</v>
      </c>
      <c r="L13" s="116">
        <v>-3.9662766383414159</v>
      </c>
    </row>
    <row r="14" spans="1:17" s="110" customFormat="1" ht="22.5" customHeight="1" x14ac:dyDescent="0.2">
      <c r="A14" s="606" t="s">
        <v>186</v>
      </c>
      <c r="B14" s="607"/>
      <c r="C14" s="607"/>
      <c r="D14" s="608"/>
      <c r="E14" s="113">
        <v>18.536697495808319</v>
      </c>
      <c r="F14" s="115">
        <v>13709</v>
      </c>
      <c r="G14" s="114">
        <v>14676</v>
      </c>
      <c r="H14" s="114">
        <v>14257</v>
      </c>
      <c r="I14" s="114">
        <v>14955</v>
      </c>
      <c r="J14" s="140">
        <v>14032</v>
      </c>
      <c r="K14" s="114">
        <v>-323</v>
      </c>
      <c r="L14" s="116">
        <v>-2.3018814139110604</v>
      </c>
    </row>
    <row r="15" spans="1:17" s="110" customFormat="1" ht="15" customHeight="1" x14ac:dyDescent="0.2">
      <c r="A15" s="120"/>
      <c r="B15" s="119"/>
      <c r="C15" s="258" t="s">
        <v>106</v>
      </c>
      <c r="E15" s="113">
        <v>50.587205485447519</v>
      </c>
      <c r="F15" s="115">
        <v>6935</v>
      </c>
      <c r="G15" s="114">
        <v>7336</v>
      </c>
      <c r="H15" s="114">
        <v>7124</v>
      </c>
      <c r="I15" s="114">
        <v>7383</v>
      </c>
      <c r="J15" s="140">
        <v>6957</v>
      </c>
      <c r="K15" s="114">
        <v>-22</v>
      </c>
      <c r="L15" s="116">
        <v>-0.31622825930717263</v>
      </c>
    </row>
    <row r="16" spans="1:17" s="110" customFormat="1" ht="15" customHeight="1" x14ac:dyDescent="0.2">
      <c r="A16" s="120"/>
      <c r="B16" s="119"/>
      <c r="C16" s="258" t="s">
        <v>107</v>
      </c>
      <c r="E16" s="113">
        <v>49.412794514552481</v>
      </c>
      <c r="F16" s="115">
        <v>6774</v>
      </c>
      <c r="G16" s="114">
        <v>7340</v>
      </c>
      <c r="H16" s="114">
        <v>7133</v>
      </c>
      <c r="I16" s="114">
        <v>7572</v>
      </c>
      <c r="J16" s="140">
        <v>7075</v>
      </c>
      <c r="K16" s="114">
        <v>-301</v>
      </c>
      <c r="L16" s="116">
        <v>-4.2544169611307421</v>
      </c>
    </row>
    <row r="17" spans="1:12" s="110" customFormat="1" ht="15" customHeight="1" x14ac:dyDescent="0.2">
      <c r="A17" s="120"/>
      <c r="B17" s="121" t="s">
        <v>109</v>
      </c>
      <c r="C17" s="258"/>
      <c r="E17" s="113">
        <v>49.252258099410462</v>
      </c>
      <c r="F17" s="115">
        <v>36425</v>
      </c>
      <c r="G17" s="114">
        <v>38005</v>
      </c>
      <c r="H17" s="114">
        <v>38037</v>
      </c>
      <c r="I17" s="114">
        <v>38261</v>
      </c>
      <c r="J17" s="140">
        <v>38319</v>
      </c>
      <c r="K17" s="114">
        <v>-1894</v>
      </c>
      <c r="L17" s="116">
        <v>-4.9427177118400794</v>
      </c>
    </row>
    <row r="18" spans="1:12" s="110" customFormat="1" ht="15" customHeight="1" x14ac:dyDescent="0.2">
      <c r="A18" s="120"/>
      <c r="B18" s="119"/>
      <c r="C18" s="258" t="s">
        <v>106</v>
      </c>
      <c r="E18" s="113">
        <v>37.984900480439258</v>
      </c>
      <c r="F18" s="115">
        <v>13836</v>
      </c>
      <c r="G18" s="114">
        <v>14360</v>
      </c>
      <c r="H18" s="114">
        <v>14281</v>
      </c>
      <c r="I18" s="114">
        <v>14215</v>
      </c>
      <c r="J18" s="140">
        <v>14264</v>
      </c>
      <c r="K18" s="114">
        <v>-428</v>
      </c>
      <c r="L18" s="116">
        <v>-3.0005608524957936</v>
      </c>
    </row>
    <row r="19" spans="1:12" s="110" customFormat="1" ht="15" customHeight="1" x14ac:dyDescent="0.2">
      <c r="A19" s="120"/>
      <c r="B19" s="119"/>
      <c r="C19" s="258" t="s">
        <v>107</v>
      </c>
      <c r="E19" s="113">
        <v>62.015099519560742</v>
      </c>
      <c r="F19" s="115">
        <v>22589</v>
      </c>
      <c r="G19" s="114">
        <v>23645</v>
      </c>
      <c r="H19" s="114">
        <v>23756</v>
      </c>
      <c r="I19" s="114">
        <v>24046</v>
      </c>
      <c r="J19" s="140">
        <v>24055</v>
      </c>
      <c r="K19" s="114">
        <v>-1466</v>
      </c>
      <c r="L19" s="116">
        <v>-6.0943670754520891</v>
      </c>
    </row>
    <row r="20" spans="1:12" s="110" customFormat="1" ht="15" customHeight="1" x14ac:dyDescent="0.2">
      <c r="A20" s="120"/>
      <c r="B20" s="121" t="s">
        <v>110</v>
      </c>
      <c r="C20" s="258"/>
      <c r="E20" s="113">
        <v>17.864676294012657</v>
      </c>
      <c r="F20" s="115">
        <v>13212</v>
      </c>
      <c r="G20" s="114">
        <v>13391</v>
      </c>
      <c r="H20" s="114">
        <v>13371</v>
      </c>
      <c r="I20" s="114">
        <v>13361</v>
      </c>
      <c r="J20" s="140">
        <v>13252</v>
      </c>
      <c r="K20" s="114">
        <v>-40</v>
      </c>
      <c r="L20" s="116">
        <v>-0.30184123151222458</v>
      </c>
    </row>
    <row r="21" spans="1:12" s="110" customFormat="1" ht="15" customHeight="1" x14ac:dyDescent="0.2">
      <c r="A21" s="120"/>
      <c r="B21" s="119"/>
      <c r="C21" s="258" t="s">
        <v>106</v>
      </c>
      <c r="E21" s="113">
        <v>34.854677565849229</v>
      </c>
      <c r="F21" s="115">
        <v>4605</v>
      </c>
      <c r="G21" s="114">
        <v>4622</v>
      </c>
      <c r="H21" s="114">
        <v>4632</v>
      </c>
      <c r="I21" s="114">
        <v>4629</v>
      </c>
      <c r="J21" s="140">
        <v>4550</v>
      </c>
      <c r="K21" s="114">
        <v>55</v>
      </c>
      <c r="L21" s="116">
        <v>1.2087912087912087</v>
      </c>
    </row>
    <row r="22" spans="1:12" s="110" customFormat="1" ht="15" customHeight="1" x14ac:dyDescent="0.2">
      <c r="A22" s="120"/>
      <c r="B22" s="119"/>
      <c r="C22" s="258" t="s">
        <v>107</v>
      </c>
      <c r="E22" s="113">
        <v>65.145322434150771</v>
      </c>
      <c r="F22" s="115">
        <v>8607</v>
      </c>
      <c r="G22" s="114">
        <v>8769</v>
      </c>
      <c r="H22" s="114">
        <v>8739</v>
      </c>
      <c r="I22" s="114">
        <v>8732</v>
      </c>
      <c r="J22" s="140">
        <v>8702</v>
      </c>
      <c r="K22" s="114">
        <v>-95</v>
      </c>
      <c r="L22" s="116">
        <v>-1.0917030567685591</v>
      </c>
    </row>
    <row r="23" spans="1:12" s="110" customFormat="1" ht="15" customHeight="1" x14ac:dyDescent="0.2">
      <c r="A23" s="120"/>
      <c r="B23" s="121" t="s">
        <v>111</v>
      </c>
      <c r="C23" s="258"/>
      <c r="E23" s="113">
        <v>14.346368110768566</v>
      </c>
      <c r="F23" s="115">
        <v>10610</v>
      </c>
      <c r="G23" s="114">
        <v>10824</v>
      </c>
      <c r="H23" s="114">
        <v>10809</v>
      </c>
      <c r="I23" s="114">
        <v>10685</v>
      </c>
      <c r="J23" s="140">
        <v>10466</v>
      </c>
      <c r="K23" s="114">
        <v>144</v>
      </c>
      <c r="L23" s="116">
        <v>1.3758838142556851</v>
      </c>
    </row>
    <row r="24" spans="1:12" s="110" customFormat="1" ht="15" customHeight="1" x14ac:dyDescent="0.2">
      <c r="A24" s="120"/>
      <c r="B24" s="119"/>
      <c r="C24" s="258" t="s">
        <v>106</v>
      </c>
      <c r="E24" s="113">
        <v>50.980207351555137</v>
      </c>
      <c r="F24" s="115">
        <v>5409</v>
      </c>
      <c r="G24" s="114">
        <v>5488</v>
      </c>
      <c r="H24" s="114">
        <v>5523</v>
      </c>
      <c r="I24" s="114">
        <v>5455</v>
      </c>
      <c r="J24" s="140">
        <v>5344</v>
      </c>
      <c r="K24" s="114">
        <v>65</v>
      </c>
      <c r="L24" s="116">
        <v>1.216317365269461</v>
      </c>
    </row>
    <row r="25" spans="1:12" s="110" customFormat="1" ht="15" customHeight="1" x14ac:dyDescent="0.2">
      <c r="A25" s="120"/>
      <c r="B25" s="119"/>
      <c r="C25" s="258" t="s">
        <v>107</v>
      </c>
      <c r="E25" s="113">
        <v>49.019792648444863</v>
      </c>
      <c r="F25" s="115">
        <v>5201</v>
      </c>
      <c r="G25" s="114">
        <v>5336</v>
      </c>
      <c r="H25" s="114">
        <v>5286</v>
      </c>
      <c r="I25" s="114">
        <v>5230</v>
      </c>
      <c r="J25" s="140">
        <v>5122</v>
      </c>
      <c r="K25" s="114">
        <v>79</v>
      </c>
      <c r="L25" s="116">
        <v>1.5423662631784458</v>
      </c>
    </row>
    <row r="26" spans="1:12" s="110" customFormat="1" ht="15" customHeight="1" x14ac:dyDescent="0.2">
      <c r="A26" s="120"/>
      <c r="C26" s="121" t="s">
        <v>187</v>
      </c>
      <c r="D26" s="110" t="s">
        <v>188</v>
      </c>
      <c r="E26" s="113">
        <v>1.2940126561739413</v>
      </c>
      <c r="F26" s="115">
        <v>957</v>
      </c>
      <c r="G26" s="114">
        <v>956</v>
      </c>
      <c r="H26" s="114">
        <v>1030</v>
      </c>
      <c r="I26" s="114">
        <v>895</v>
      </c>
      <c r="J26" s="140">
        <v>850</v>
      </c>
      <c r="K26" s="114">
        <v>107</v>
      </c>
      <c r="L26" s="116">
        <v>12.588235294117647</v>
      </c>
    </row>
    <row r="27" spans="1:12" s="110" customFormat="1" ht="15" customHeight="1" x14ac:dyDescent="0.2">
      <c r="A27" s="120"/>
      <c r="B27" s="119"/>
      <c r="D27" s="259" t="s">
        <v>106</v>
      </c>
      <c r="E27" s="113">
        <v>45.036572622779516</v>
      </c>
      <c r="F27" s="115">
        <v>431</v>
      </c>
      <c r="G27" s="114">
        <v>413</v>
      </c>
      <c r="H27" s="114">
        <v>455</v>
      </c>
      <c r="I27" s="114">
        <v>390</v>
      </c>
      <c r="J27" s="140">
        <v>386</v>
      </c>
      <c r="K27" s="114">
        <v>45</v>
      </c>
      <c r="L27" s="116">
        <v>11.658031088082902</v>
      </c>
    </row>
    <row r="28" spans="1:12" s="110" customFormat="1" ht="15" customHeight="1" x14ac:dyDescent="0.2">
      <c r="A28" s="120"/>
      <c r="B28" s="119"/>
      <c r="D28" s="259" t="s">
        <v>107</v>
      </c>
      <c r="E28" s="113">
        <v>54.963427377220484</v>
      </c>
      <c r="F28" s="115">
        <v>526</v>
      </c>
      <c r="G28" s="114">
        <v>543</v>
      </c>
      <c r="H28" s="114">
        <v>575</v>
      </c>
      <c r="I28" s="114">
        <v>505</v>
      </c>
      <c r="J28" s="140">
        <v>464</v>
      </c>
      <c r="K28" s="114">
        <v>62</v>
      </c>
      <c r="L28" s="116">
        <v>13.362068965517242</v>
      </c>
    </row>
    <row r="29" spans="1:12" s="110" customFormat="1" ht="24" customHeight="1" x14ac:dyDescent="0.2">
      <c r="A29" s="606" t="s">
        <v>189</v>
      </c>
      <c r="B29" s="607"/>
      <c r="C29" s="607"/>
      <c r="D29" s="608"/>
      <c r="E29" s="113">
        <v>81.506571474931036</v>
      </c>
      <c r="F29" s="115">
        <v>60279</v>
      </c>
      <c r="G29" s="114">
        <v>62804</v>
      </c>
      <c r="H29" s="114">
        <v>62514</v>
      </c>
      <c r="I29" s="114">
        <v>63385</v>
      </c>
      <c r="J29" s="140">
        <v>62312</v>
      </c>
      <c r="K29" s="114">
        <v>-2033</v>
      </c>
      <c r="L29" s="116">
        <v>-3.2626139427397614</v>
      </c>
    </row>
    <row r="30" spans="1:12" s="110" customFormat="1" ht="15" customHeight="1" x14ac:dyDescent="0.2">
      <c r="A30" s="120"/>
      <c r="B30" s="119"/>
      <c r="C30" s="258" t="s">
        <v>106</v>
      </c>
      <c r="E30" s="113">
        <v>41.385888949717149</v>
      </c>
      <c r="F30" s="115">
        <v>24947</v>
      </c>
      <c r="G30" s="114">
        <v>25825</v>
      </c>
      <c r="H30" s="114">
        <v>25636</v>
      </c>
      <c r="I30" s="114">
        <v>25916</v>
      </c>
      <c r="J30" s="140">
        <v>25382</v>
      </c>
      <c r="K30" s="114">
        <v>-435</v>
      </c>
      <c r="L30" s="116">
        <v>-1.7138129383027343</v>
      </c>
    </row>
    <row r="31" spans="1:12" s="110" customFormat="1" ht="15" customHeight="1" x14ac:dyDescent="0.2">
      <c r="A31" s="120"/>
      <c r="B31" s="119"/>
      <c r="C31" s="258" t="s">
        <v>107</v>
      </c>
      <c r="E31" s="113">
        <v>58.614111050282851</v>
      </c>
      <c r="F31" s="115">
        <v>35332</v>
      </c>
      <c r="G31" s="114">
        <v>36979</v>
      </c>
      <c r="H31" s="114">
        <v>36878</v>
      </c>
      <c r="I31" s="114">
        <v>37469</v>
      </c>
      <c r="J31" s="140">
        <v>36930</v>
      </c>
      <c r="K31" s="114">
        <v>-1598</v>
      </c>
      <c r="L31" s="116">
        <v>-4.3271053344164638</v>
      </c>
    </row>
    <row r="32" spans="1:12" s="110" customFormat="1" ht="15" customHeight="1" x14ac:dyDescent="0.2">
      <c r="A32" s="120"/>
      <c r="B32" s="119" t="s">
        <v>117</v>
      </c>
      <c r="C32" s="258"/>
      <c r="E32" s="113">
        <v>18.252744875331278</v>
      </c>
      <c r="F32" s="114">
        <v>13499</v>
      </c>
      <c r="G32" s="114">
        <v>13898</v>
      </c>
      <c r="H32" s="114">
        <v>13763</v>
      </c>
      <c r="I32" s="114">
        <v>13683</v>
      </c>
      <c r="J32" s="140">
        <v>13569</v>
      </c>
      <c r="K32" s="114">
        <v>-70</v>
      </c>
      <c r="L32" s="116">
        <v>-0.51588178937283513</v>
      </c>
    </row>
    <row r="33" spans="1:12" s="110" customFormat="1" ht="15" customHeight="1" x14ac:dyDescent="0.2">
      <c r="A33" s="120"/>
      <c r="B33" s="119"/>
      <c r="C33" s="258" t="s">
        <v>106</v>
      </c>
      <c r="E33" s="113">
        <v>42.803170605230015</v>
      </c>
      <c r="F33" s="114">
        <v>5778</v>
      </c>
      <c r="G33" s="114">
        <v>5918</v>
      </c>
      <c r="H33" s="114">
        <v>5856</v>
      </c>
      <c r="I33" s="114">
        <v>5708</v>
      </c>
      <c r="J33" s="140">
        <v>5679</v>
      </c>
      <c r="K33" s="114">
        <v>99</v>
      </c>
      <c r="L33" s="116">
        <v>1.7432646592709984</v>
      </c>
    </row>
    <row r="34" spans="1:12" s="110" customFormat="1" ht="15" customHeight="1" x14ac:dyDescent="0.2">
      <c r="A34" s="120"/>
      <c r="B34" s="119"/>
      <c r="C34" s="258" t="s">
        <v>107</v>
      </c>
      <c r="E34" s="113">
        <v>57.196829394769985</v>
      </c>
      <c r="F34" s="114">
        <v>7721</v>
      </c>
      <c r="G34" s="114">
        <v>7980</v>
      </c>
      <c r="H34" s="114">
        <v>7907</v>
      </c>
      <c r="I34" s="114">
        <v>7975</v>
      </c>
      <c r="J34" s="140">
        <v>7890</v>
      </c>
      <c r="K34" s="114">
        <v>-169</v>
      </c>
      <c r="L34" s="116">
        <v>-2.1419518377693283</v>
      </c>
    </row>
    <row r="35" spans="1:12" s="110" customFormat="1" ht="24" customHeight="1" x14ac:dyDescent="0.2">
      <c r="A35" s="606" t="s">
        <v>192</v>
      </c>
      <c r="B35" s="607"/>
      <c r="C35" s="607"/>
      <c r="D35" s="608"/>
      <c r="E35" s="113">
        <v>23.77765157661312</v>
      </c>
      <c r="F35" s="114">
        <v>17585</v>
      </c>
      <c r="G35" s="114">
        <v>18384</v>
      </c>
      <c r="H35" s="114">
        <v>18045</v>
      </c>
      <c r="I35" s="114">
        <v>18588</v>
      </c>
      <c r="J35" s="114">
        <v>17798</v>
      </c>
      <c r="K35" s="318">
        <v>-213</v>
      </c>
      <c r="L35" s="319">
        <v>-1.1967636813125071</v>
      </c>
    </row>
    <row r="36" spans="1:12" s="110" customFormat="1" ht="15" customHeight="1" x14ac:dyDescent="0.2">
      <c r="A36" s="120"/>
      <c r="B36" s="119"/>
      <c r="C36" s="258" t="s">
        <v>106</v>
      </c>
      <c r="E36" s="113">
        <v>46.187091270969574</v>
      </c>
      <c r="F36" s="114">
        <v>8122</v>
      </c>
      <c r="G36" s="114">
        <v>8439</v>
      </c>
      <c r="H36" s="114">
        <v>8200</v>
      </c>
      <c r="I36" s="114">
        <v>8457</v>
      </c>
      <c r="J36" s="114">
        <v>8075</v>
      </c>
      <c r="K36" s="318">
        <v>47</v>
      </c>
      <c r="L36" s="116">
        <v>0.58204334365325072</v>
      </c>
    </row>
    <row r="37" spans="1:12" s="110" customFormat="1" ht="15" customHeight="1" x14ac:dyDescent="0.2">
      <c r="A37" s="120"/>
      <c r="B37" s="119"/>
      <c r="C37" s="258" t="s">
        <v>107</v>
      </c>
      <c r="E37" s="113">
        <v>53.812908729030426</v>
      </c>
      <c r="F37" s="114">
        <v>9463</v>
      </c>
      <c r="G37" s="114">
        <v>9945</v>
      </c>
      <c r="H37" s="114">
        <v>9845</v>
      </c>
      <c r="I37" s="114">
        <v>10131</v>
      </c>
      <c r="J37" s="140">
        <v>9723</v>
      </c>
      <c r="K37" s="114">
        <v>-260</v>
      </c>
      <c r="L37" s="116">
        <v>-2.6740717885426308</v>
      </c>
    </row>
    <row r="38" spans="1:12" s="110" customFormat="1" ht="15" customHeight="1" x14ac:dyDescent="0.2">
      <c r="A38" s="120"/>
      <c r="B38" s="119" t="s">
        <v>329</v>
      </c>
      <c r="C38" s="258"/>
      <c r="E38" s="113">
        <v>48.101573908810643</v>
      </c>
      <c r="F38" s="114">
        <v>35574</v>
      </c>
      <c r="G38" s="114">
        <v>36709</v>
      </c>
      <c r="H38" s="114">
        <v>36703</v>
      </c>
      <c r="I38" s="114">
        <v>36741</v>
      </c>
      <c r="J38" s="140">
        <v>36375</v>
      </c>
      <c r="K38" s="114">
        <v>-801</v>
      </c>
      <c r="L38" s="116">
        <v>-2.2020618556701033</v>
      </c>
    </row>
    <row r="39" spans="1:12" s="110" customFormat="1" ht="15" customHeight="1" x14ac:dyDescent="0.2">
      <c r="A39" s="120"/>
      <c r="B39" s="119"/>
      <c r="C39" s="258" t="s">
        <v>106</v>
      </c>
      <c r="E39" s="113">
        <v>40.459324225557992</v>
      </c>
      <c r="F39" s="115">
        <v>14393</v>
      </c>
      <c r="G39" s="114">
        <v>14697</v>
      </c>
      <c r="H39" s="114">
        <v>14704</v>
      </c>
      <c r="I39" s="114">
        <v>14597</v>
      </c>
      <c r="J39" s="140">
        <v>14429</v>
      </c>
      <c r="K39" s="114">
        <v>-36</v>
      </c>
      <c r="L39" s="116">
        <v>-0.2494975396770393</v>
      </c>
    </row>
    <row r="40" spans="1:12" s="110" customFormat="1" ht="15" customHeight="1" x14ac:dyDescent="0.2">
      <c r="A40" s="120"/>
      <c r="B40" s="119"/>
      <c r="C40" s="258" t="s">
        <v>107</v>
      </c>
      <c r="E40" s="113">
        <v>59.540675774442008</v>
      </c>
      <c r="F40" s="115">
        <v>21181</v>
      </c>
      <c r="G40" s="114">
        <v>22012</v>
      </c>
      <c r="H40" s="114">
        <v>21999</v>
      </c>
      <c r="I40" s="114">
        <v>22144</v>
      </c>
      <c r="J40" s="140">
        <v>21946</v>
      </c>
      <c r="K40" s="114">
        <v>-765</v>
      </c>
      <c r="L40" s="116">
        <v>-3.4858288526382939</v>
      </c>
    </row>
    <row r="41" spans="1:12" s="110" customFormat="1" ht="15" customHeight="1" x14ac:dyDescent="0.2">
      <c r="A41" s="120"/>
      <c r="B41" s="320" t="s">
        <v>516</v>
      </c>
      <c r="C41" s="258"/>
      <c r="E41" s="113">
        <v>8.9742549624100825</v>
      </c>
      <c r="F41" s="115">
        <v>6637</v>
      </c>
      <c r="G41" s="114">
        <v>6826</v>
      </c>
      <c r="H41" s="114">
        <v>6717</v>
      </c>
      <c r="I41" s="114">
        <v>6780</v>
      </c>
      <c r="J41" s="140">
        <v>6566</v>
      </c>
      <c r="K41" s="114">
        <v>71</v>
      </c>
      <c r="L41" s="116">
        <v>1.0813280536095036</v>
      </c>
    </row>
    <row r="42" spans="1:12" s="110" customFormat="1" ht="15" customHeight="1" x14ac:dyDescent="0.2">
      <c r="A42" s="120"/>
      <c r="B42" s="119"/>
      <c r="C42" s="268" t="s">
        <v>106</v>
      </c>
      <c r="D42" s="182"/>
      <c r="E42" s="113">
        <v>45.366882627693236</v>
      </c>
      <c r="F42" s="115">
        <v>3011</v>
      </c>
      <c r="G42" s="114">
        <v>3147</v>
      </c>
      <c r="H42" s="114">
        <v>3094</v>
      </c>
      <c r="I42" s="114">
        <v>3148</v>
      </c>
      <c r="J42" s="140">
        <v>3079</v>
      </c>
      <c r="K42" s="114">
        <v>-68</v>
      </c>
      <c r="L42" s="116">
        <v>-2.2085092562520301</v>
      </c>
    </row>
    <row r="43" spans="1:12" s="110" customFormat="1" ht="15" customHeight="1" x14ac:dyDescent="0.2">
      <c r="A43" s="120"/>
      <c r="B43" s="119"/>
      <c r="C43" s="268" t="s">
        <v>107</v>
      </c>
      <c r="D43" s="182"/>
      <c r="E43" s="113">
        <v>54.633117372306764</v>
      </c>
      <c r="F43" s="115">
        <v>3626</v>
      </c>
      <c r="G43" s="114">
        <v>3679</v>
      </c>
      <c r="H43" s="114">
        <v>3623</v>
      </c>
      <c r="I43" s="114">
        <v>3632</v>
      </c>
      <c r="J43" s="140">
        <v>3487</v>
      </c>
      <c r="K43" s="114">
        <v>139</v>
      </c>
      <c r="L43" s="116">
        <v>3.9862345856036709</v>
      </c>
    </row>
    <row r="44" spans="1:12" s="110" customFormat="1" ht="15" customHeight="1" x14ac:dyDescent="0.2">
      <c r="A44" s="120"/>
      <c r="B44" s="119" t="s">
        <v>205</v>
      </c>
      <c r="C44" s="268"/>
      <c r="D44" s="182"/>
      <c r="E44" s="113">
        <v>19.146519552166154</v>
      </c>
      <c r="F44" s="115">
        <v>14160</v>
      </c>
      <c r="G44" s="114">
        <v>14977</v>
      </c>
      <c r="H44" s="114">
        <v>15009</v>
      </c>
      <c r="I44" s="114">
        <v>15153</v>
      </c>
      <c r="J44" s="140">
        <v>15330</v>
      </c>
      <c r="K44" s="114">
        <v>-1170</v>
      </c>
      <c r="L44" s="116">
        <v>-7.6320939334637963</v>
      </c>
    </row>
    <row r="45" spans="1:12" s="110" customFormat="1" ht="15" customHeight="1" x14ac:dyDescent="0.2">
      <c r="A45" s="120"/>
      <c r="B45" s="119"/>
      <c r="C45" s="268" t="s">
        <v>106</v>
      </c>
      <c r="D45" s="182"/>
      <c r="E45" s="113">
        <v>37.139830508474574</v>
      </c>
      <c r="F45" s="115">
        <v>5259</v>
      </c>
      <c r="G45" s="114">
        <v>5523</v>
      </c>
      <c r="H45" s="114">
        <v>5562</v>
      </c>
      <c r="I45" s="114">
        <v>5480</v>
      </c>
      <c r="J45" s="140">
        <v>5532</v>
      </c>
      <c r="K45" s="114">
        <v>-273</v>
      </c>
      <c r="L45" s="116">
        <v>-4.9349240780911066</v>
      </c>
    </row>
    <row r="46" spans="1:12" s="110" customFormat="1" ht="15" customHeight="1" x14ac:dyDescent="0.2">
      <c r="A46" s="123"/>
      <c r="B46" s="124"/>
      <c r="C46" s="260" t="s">
        <v>107</v>
      </c>
      <c r="D46" s="261"/>
      <c r="E46" s="125">
        <v>62.860169491525426</v>
      </c>
      <c r="F46" s="143">
        <v>8901</v>
      </c>
      <c r="G46" s="144">
        <v>9454</v>
      </c>
      <c r="H46" s="144">
        <v>9447</v>
      </c>
      <c r="I46" s="144">
        <v>9673</v>
      </c>
      <c r="J46" s="145">
        <v>9798</v>
      </c>
      <c r="K46" s="144">
        <v>-897</v>
      </c>
      <c r="L46" s="146">
        <v>-9.1549295774647881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73956</v>
      </c>
      <c r="E11" s="114">
        <v>76896</v>
      </c>
      <c r="F11" s="114">
        <v>76474</v>
      </c>
      <c r="G11" s="114">
        <v>77262</v>
      </c>
      <c r="H11" s="140">
        <v>76069</v>
      </c>
      <c r="I11" s="115">
        <v>-2113</v>
      </c>
      <c r="J11" s="116">
        <v>-2.7777412612233632</v>
      </c>
    </row>
    <row r="12" spans="1:15" s="110" customFormat="1" ht="24.95" customHeight="1" x14ac:dyDescent="0.2">
      <c r="A12" s="193" t="s">
        <v>132</v>
      </c>
      <c r="B12" s="194" t="s">
        <v>133</v>
      </c>
      <c r="C12" s="113">
        <v>0.90729623019092431</v>
      </c>
      <c r="D12" s="115">
        <v>671</v>
      </c>
      <c r="E12" s="114">
        <v>646</v>
      </c>
      <c r="F12" s="114">
        <v>665</v>
      </c>
      <c r="G12" s="114">
        <v>694</v>
      </c>
      <c r="H12" s="140">
        <v>668</v>
      </c>
      <c r="I12" s="115">
        <v>3</v>
      </c>
      <c r="J12" s="116">
        <v>0.44910179640718562</v>
      </c>
    </row>
    <row r="13" spans="1:15" s="110" customFormat="1" ht="24.95" customHeight="1" x14ac:dyDescent="0.2">
      <c r="A13" s="193" t="s">
        <v>134</v>
      </c>
      <c r="B13" s="199" t="s">
        <v>214</v>
      </c>
      <c r="C13" s="113">
        <v>0.43945048407161014</v>
      </c>
      <c r="D13" s="115">
        <v>325</v>
      </c>
      <c r="E13" s="114">
        <v>340</v>
      </c>
      <c r="F13" s="114">
        <v>331</v>
      </c>
      <c r="G13" s="114">
        <v>322</v>
      </c>
      <c r="H13" s="140">
        <v>330</v>
      </c>
      <c r="I13" s="115">
        <v>-5</v>
      </c>
      <c r="J13" s="116">
        <v>-1.5151515151515151</v>
      </c>
    </row>
    <row r="14" spans="1:15" s="287" customFormat="1" ht="24.95" customHeight="1" x14ac:dyDescent="0.2">
      <c r="A14" s="193" t="s">
        <v>215</v>
      </c>
      <c r="B14" s="199" t="s">
        <v>137</v>
      </c>
      <c r="C14" s="113">
        <v>7.8208664611390555</v>
      </c>
      <c r="D14" s="115">
        <v>5784</v>
      </c>
      <c r="E14" s="114">
        <v>5875</v>
      </c>
      <c r="F14" s="114">
        <v>5998</v>
      </c>
      <c r="G14" s="114">
        <v>6065</v>
      </c>
      <c r="H14" s="140">
        <v>6135</v>
      </c>
      <c r="I14" s="115">
        <v>-351</v>
      </c>
      <c r="J14" s="116">
        <v>-5.7212713936430317</v>
      </c>
      <c r="K14" s="110"/>
      <c r="L14" s="110"/>
      <c r="M14" s="110"/>
      <c r="N14" s="110"/>
      <c r="O14" s="110"/>
    </row>
    <row r="15" spans="1:15" s="110" customFormat="1" ht="24.95" customHeight="1" x14ac:dyDescent="0.2">
      <c r="A15" s="193" t="s">
        <v>216</v>
      </c>
      <c r="B15" s="199" t="s">
        <v>217</v>
      </c>
      <c r="C15" s="113">
        <v>2.7435231759424523</v>
      </c>
      <c r="D15" s="115">
        <v>2029</v>
      </c>
      <c r="E15" s="114">
        <v>2168</v>
      </c>
      <c r="F15" s="114">
        <v>2204</v>
      </c>
      <c r="G15" s="114">
        <v>2214</v>
      </c>
      <c r="H15" s="140">
        <v>2201</v>
      </c>
      <c r="I15" s="115">
        <v>-172</v>
      </c>
      <c r="J15" s="116">
        <v>-7.81462971376647</v>
      </c>
    </row>
    <row r="16" spans="1:15" s="287" customFormat="1" ht="24.95" customHeight="1" x14ac:dyDescent="0.2">
      <c r="A16" s="193" t="s">
        <v>218</v>
      </c>
      <c r="B16" s="199" t="s">
        <v>141</v>
      </c>
      <c r="C16" s="113">
        <v>3.3628103196495212</v>
      </c>
      <c r="D16" s="115">
        <v>2487</v>
      </c>
      <c r="E16" s="114">
        <v>2530</v>
      </c>
      <c r="F16" s="114">
        <v>2607</v>
      </c>
      <c r="G16" s="114">
        <v>2615</v>
      </c>
      <c r="H16" s="140">
        <v>2669</v>
      </c>
      <c r="I16" s="115">
        <v>-182</v>
      </c>
      <c r="J16" s="116">
        <v>-6.8190333458224055</v>
      </c>
      <c r="K16" s="110"/>
      <c r="L16" s="110"/>
      <c r="M16" s="110"/>
      <c r="N16" s="110"/>
      <c r="O16" s="110"/>
    </row>
    <row r="17" spans="1:15" s="110" customFormat="1" ht="24.95" customHeight="1" x14ac:dyDescent="0.2">
      <c r="A17" s="193" t="s">
        <v>142</v>
      </c>
      <c r="B17" s="199" t="s">
        <v>220</v>
      </c>
      <c r="C17" s="113">
        <v>1.714532965547082</v>
      </c>
      <c r="D17" s="115">
        <v>1268</v>
      </c>
      <c r="E17" s="114">
        <v>1177</v>
      </c>
      <c r="F17" s="114">
        <v>1187</v>
      </c>
      <c r="G17" s="114">
        <v>1236</v>
      </c>
      <c r="H17" s="140">
        <v>1265</v>
      </c>
      <c r="I17" s="115">
        <v>3</v>
      </c>
      <c r="J17" s="116">
        <v>0.23715415019762845</v>
      </c>
    </row>
    <row r="18" spans="1:15" s="287" customFormat="1" ht="24.95" customHeight="1" x14ac:dyDescent="0.2">
      <c r="A18" s="201" t="s">
        <v>144</v>
      </c>
      <c r="B18" s="202" t="s">
        <v>145</v>
      </c>
      <c r="C18" s="113">
        <v>4.2728108605116555</v>
      </c>
      <c r="D18" s="115">
        <v>3160</v>
      </c>
      <c r="E18" s="114">
        <v>3195</v>
      </c>
      <c r="F18" s="114">
        <v>3237</v>
      </c>
      <c r="G18" s="114">
        <v>3225</v>
      </c>
      <c r="H18" s="140">
        <v>3204</v>
      </c>
      <c r="I18" s="115">
        <v>-44</v>
      </c>
      <c r="J18" s="116">
        <v>-1.3732833957553059</v>
      </c>
      <c r="K18" s="110"/>
      <c r="L18" s="110"/>
      <c r="M18" s="110"/>
      <c r="N18" s="110"/>
      <c r="O18" s="110"/>
    </row>
    <row r="19" spans="1:15" s="110" customFormat="1" ht="24.95" customHeight="1" x14ac:dyDescent="0.2">
      <c r="A19" s="193" t="s">
        <v>146</v>
      </c>
      <c r="B19" s="199" t="s">
        <v>147</v>
      </c>
      <c r="C19" s="113">
        <v>17.47795986802964</v>
      </c>
      <c r="D19" s="115">
        <v>12926</v>
      </c>
      <c r="E19" s="114">
        <v>13300</v>
      </c>
      <c r="F19" s="114">
        <v>13128</v>
      </c>
      <c r="G19" s="114">
        <v>13330</v>
      </c>
      <c r="H19" s="140">
        <v>13091</v>
      </c>
      <c r="I19" s="115">
        <v>-165</v>
      </c>
      <c r="J19" s="116">
        <v>-1.2604079138339317</v>
      </c>
    </row>
    <row r="20" spans="1:15" s="287" customFormat="1" ht="24.95" customHeight="1" x14ac:dyDescent="0.2">
      <c r="A20" s="193" t="s">
        <v>148</v>
      </c>
      <c r="B20" s="199" t="s">
        <v>149</v>
      </c>
      <c r="C20" s="113">
        <v>4.8582941208286003</v>
      </c>
      <c r="D20" s="115">
        <v>3593</v>
      </c>
      <c r="E20" s="114">
        <v>3629</v>
      </c>
      <c r="F20" s="114">
        <v>3595</v>
      </c>
      <c r="G20" s="114">
        <v>3578</v>
      </c>
      <c r="H20" s="140">
        <v>3582</v>
      </c>
      <c r="I20" s="115">
        <v>11</v>
      </c>
      <c r="J20" s="116">
        <v>0.30709101060859856</v>
      </c>
      <c r="K20" s="110"/>
      <c r="L20" s="110"/>
      <c r="M20" s="110"/>
      <c r="N20" s="110"/>
      <c r="O20" s="110"/>
    </row>
    <row r="21" spans="1:15" s="110" customFormat="1" ht="24.95" customHeight="1" x14ac:dyDescent="0.2">
      <c r="A21" s="201" t="s">
        <v>150</v>
      </c>
      <c r="B21" s="202" t="s">
        <v>151</v>
      </c>
      <c r="C21" s="113">
        <v>10.402130996808914</v>
      </c>
      <c r="D21" s="115">
        <v>7693</v>
      </c>
      <c r="E21" s="114">
        <v>8683</v>
      </c>
      <c r="F21" s="114">
        <v>8857</v>
      </c>
      <c r="G21" s="114">
        <v>8981</v>
      </c>
      <c r="H21" s="140">
        <v>8422</v>
      </c>
      <c r="I21" s="115">
        <v>-729</v>
      </c>
      <c r="J21" s="116">
        <v>-8.6559012111137505</v>
      </c>
    </row>
    <row r="22" spans="1:15" s="110" customFormat="1" ht="24.95" customHeight="1" x14ac:dyDescent="0.2">
      <c r="A22" s="201" t="s">
        <v>152</v>
      </c>
      <c r="B22" s="199" t="s">
        <v>153</v>
      </c>
      <c r="C22" s="113">
        <v>1.8470441884363675</v>
      </c>
      <c r="D22" s="115">
        <v>1366</v>
      </c>
      <c r="E22" s="114">
        <v>1350</v>
      </c>
      <c r="F22" s="114">
        <v>1336</v>
      </c>
      <c r="G22" s="114">
        <v>1347</v>
      </c>
      <c r="H22" s="140">
        <v>1318</v>
      </c>
      <c r="I22" s="115">
        <v>48</v>
      </c>
      <c r="J22" s="116">
        <v>3.6418816388467374</v>
      </c>
    </row>
    <row r="23" spans="1:15" s="110" customFormat="1" ht="24.95" customHeight="1" x14ac:dyDescent="0.2">
      <c r="A23" s="193" t="s">
        <v>154</v>
      </c>
      <c r="B23" s="199" t="s">
        <v>155</v>
      </c>
      <c r="C23" s="113">
        <v>0.86673157012277569</v>
      </c>
      <c r="D23" s="115">
        <v>641</v>
      </c>
      <c r="E23" s="114">
        <v>640</v>
      </c>
      <c r="F23" s="114">
        <v>643</v>
      </c>
      <c r="G23" s="114">
        <v>649</v>
      </c>
      <c r="H23" s="140">
        <v>646</v>
      </c>
      <c r="I23" s="115">
        <v>-5</v>
      </c>
      <c r="J23" s="116">
        <v>-0.77399380804953566</v>
      </c>
    </row>
    <row r="24" spans="1:15" s="110" customFormat="1" ht="24.95" customHeight="1" x14ac:dyDescent="0.2">
      <c r="A24" s="193" t="s">
        <v>156</v>
      </c>
      <c r="B24" s="199" t="s">
        <v>221</v>
      </c>
      <c r="C24" s="113">
        <v>8.9729028070744761</v>
      </c>
      <c r="D24" s="115">
        <v>6636</v>
      </c>
      <c r="E24" s="114">
        <v>6839</v>
      </c>
      <c r="F24" s="114">
        <v>6837</v>
      </c>
      <c r="G24" s="114">
        <v>6827</v>
      </c>
      <c r="H24" s="140">
        <v>6851</v>
      </c>
      <c r="I24" s="115">
        <v>-215</v>
      </c>
      <c r="J24" s="116">
        <v>-3.1382279959130055</v>
      </c>
    </row>
    <row r="25" spans="1:15" s="110" customFormat="1" ht="24.95" customHeight="1" x14ac:dyDescent="0.2">
      <c r="A25" s="193" t="s">
        <v>222</v>
      </c>
      <c r="B25" s="204" t="s">
        <v>159</v>
      </c>
      <c r="C25" s="113">
        <v>13.172697279463465</v>
      </c>
      <c r="D25" s="115">
        <v>9742</v>
      </c>
      <c r="E25" s="114">
        <v>9899</v>
      </c>
      <c r="F25" s="114">
        <v>10051</v>
      </c>
      <c r="G25" s="114">
        <v>9866</v>
      </c>
      <c r="H25" s="140">
        <v>10115</v>
      </c>
      <c r="I25" s="115">
        <v>-373</v>
      </c>
      <c r="J25" s="116">
        <v>-3.6875926841324764</v>
      </c>
    </row>
    <row r="26" spans="1:15" s="110" customFormat="1" ht="24.95" customHeight="1" x14ac:dyDescent="0.2">
      <c r="A26" s="201">
        <v>782.78300000000002</v>
      </c>
      <c r="B26" s="203" t="s">
        <v>160</v>
      </c>
      <c r="C26" s="113">
        <v>0.64362593974795823</v>
      </c>
      <c r="D26" s="115">
        <v>476</v>
      </c>
      <c r="E26" s="114">
        <v>540</v>
      </c>
      <c r="F26" s="114">
        <v>511</v>
      </c>
      <c r="G26" s="114">
        <v>499</v>
      </c>
      <c r="H26" s="140">
        <v>513</v>
      </c>
      <c r="I26" s="115">
        <v>-37</v>
      </c>
      <c r="J26" s="116">
        <v>-7.2124756335282649</v>
      </c>
    </row>
    <row r="27" spans="1:15" s="110" customFormat="1" ht="24.95" customHeight="1" x14ac:dyDescent="0.2">
      <c r="A27" s="193" t="s">
        <v>161</v>
      </c>
      <c r="B27" s="199" t="s">
        <v>162</v>
      </c>
      <c r="C27" s="113">
        <v>1.4346368110768566</v>
      </c>
      <c r="D27" s="115">
        <v>1061</v>
      </c>
      <c r="E27" s="114">
        <v>1154</v>
      </c>
      <c r="F27" s="114">
        <v>1110</v>
      </c>
      <c r="G27" s="114">
        <v>1109</v>
      </c>
      <c r="H27" s="140">
        <v>1059</v>
      </c>
      <c r="I27" s="115">
        <v>2</v>
      </c>
      <c r="J27" s="116">
        <v>0.18885741265344666</v>
      </c>
    </row>
    <row r="28" spans="1:15" s="110" customFormat="1" ht="24.95" customHeight="1" x14ac:dyDescent="0.2">
      <c r="A28" s="193" t="s">
        <v>163</v>
      </c>
      <c r="B28" s="199" t="s">
        <v>164</v>
      </c>
      <c r="C28" s="113">
        <v>4.6122018497484989</v>
      </c>
      <c r="D28" s="115">
        <v>3411</v>
      </c>
      <c r="E28" s="114">
        <v>3825</v>
      </c>
      <c r="F28" s="114">
        <v>3242</v>
      </c>
      <c r="G28" s="114">
        <v>3688</v>
      </c>
      <c r="H28" s="140">
        <v>3344</v>
      </c>
      <c r="I28" s="115">
        <v>67</v>
      </c>
      <c r="J28" s="116">
        <v>2.0035885167464116</v>
      </c>
    </row>
    <row r="29" spans="1:15" s="110" customFormat="1" ht="24.95" customHeight="1" x14ac:dyDescent="0.2">
      <c r="A29" s="193">
        <v>86</v>
      </c>
      <c r="B29" s="199" t="s">
        <v>165</v>
      </c>
      <c r="C29" s="113">
        <v>5.4694683325220401</v>
      </c>
      <c r="D29" s="115">
        <v>4045</v>
      </c>
      <c r="E29" s="114">
        <v>4026</v>
      </c>
      <c r="F29" s="114">
        <v>3975</v>
      </c>
      <c r="G29" s="114">
        <v>4002</v>
      </c>
      <c r="H29" s="140">
        <v>4003</v>
      </c>
      <c r="I29" s="115">
        <v>42</v>
      </c>
      <c r="J29" s="116">
        <v>1.0492130901823633</v>
      </c>
    </row>
    <row r="30" spans="1:15" s="110" customFormat="1" ht="24.95" customHeight="1" x14ac:dyDescent="0.2">
      <c r="A30" s="193">
        <v>87.88</v>
      </c>
      <c r="B30" s="204" t="s">
        <v>166</v>
      </c>
      <c r="C30" s="113">
        <v>4.8231380821028722</v>
      </c>
      <c r="D30" s="115">
        <v>3567</v>
      </c>
      <c r="E30" s="114">
        <v>3629</v>
      </c>
      <c r="F30" s="114">
        <v>3597</v>
      </c>
      <c r="G30" s="114">
        <v>3622</v>
      </c>
      <c r="H30" s="140">
        <v>3572</v>
      </c>
      <c r="I30" s="115">
        <v>-5</v>
      </c>
      <c r="J30" s="116">
        <v>-0.13997760358342665</v>
      </c>
    </row>
    <row r="31" spans="1:15" s="110" customFormat="1" ht="24.95" customHeight="1" x14ac:dyDescent="0.2">
      <c r="A31" s="193" t="s">
        <v>167</v>
      </c>
      <c r="B31" s="199" t="s">
        <v>168</v>
      </c>
      <c r="C31" s="113">
        <v>11.97603980745308</v>
      </c>
      <c r="D31" s="115">
        <v>8857</v>
      </c>
      <c r="E31" s="114">
        <v>9324</v>
      </c>
      <c r="F31" s="114">
        <v>9360</v>
      </c>
      <c r="G31" s="114">
        <v>9457</v>
      </c>
      <c r="H31" s="140">
        <v>9215</v>
      </c>
      <c r="I31" s="115">
        <v>-358</v>
      </c>
      <c r="J31" s="116">
        <v>-3.8849701573521433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0.90729623019092431</v>
      </c>
      <c r="D34" s="115">
        <v>671</v>
      </c>
      <c r="E34" s="114">
        <v>646</v>
      </c>
      <c r="F34" s="114">
        <v>665</v>
      </c>
      <c r="G34" s="114">
        <v>694</v>
      </c>
      <c r="H34" s="140">
        <v>668</v>
      </c>
      <c r="I34" s="115">
        <v>3</v>
      </c>
      <c r="J34" s="116">
        <v>0.44910179640718562</v>
      </c>
    </row>
    <row r="35" spans="1:10" s="110" customFormat="1" ht="24.95" customHeight="1" x14ac:dyDescent="0.2">
      <c r="A35" s="292" t="s">
        <v>171</v>
      </c>
      <c r="B35" s="293" t="s">
        <v>172</v>
      </c>
      <c r="C35" s="113">
        <v>12.533127805722321</v>
      </c>
      <c r="D35" s="115">
        <v>9269</v>
      </c>
      <c r="E35" s="114">
        <v>9410</v>
      </c>
      <c r="F35" s="114">
        <v>9566</v>
      </c>
      <c r="G35" s="114">
        <v>9612</v>
      </c>
      <c r="H35" s="140">
        <v>9669</v>
      </c>
      <c r="I35" s="115">
        <v>-400</v>
      </c>
      <c r="J35" s="116">
        <v>-4.1369324645775158</v>
      </c>
    </row>
    <row r="36" spans="1:10" s="110" customFormat="1" ht="24.95" customHeight="1" x14ac:dyDescent="0.2">
      <c r="A36" s="294" t="s">
        <v>173</v>
      </c>
      <c r="B36" s="295" t="s">
        <v>174</v>
      </c>
      <c r="C36" s="125">
        <v>86.556871653415541</v>
      </c>
      <c r="D36" s="143">
        <v>64014</v>
      </c>
      <c r="E36" s="144">
        <v>66838</v>
      </c>
      <c r="F36" s="144">
        <v>66242</v>
      </c>
      <c r="G36" s="144">
        <v>66955</v>
      </c>
      <c r="H36" s="145">
        <v>65731</v>
      </c>
      <c r="I36" s="143">
        <v>-1717</v>
      </c>
      <c r="J36" s="146">
        <v>-2.6121616893094584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73956</v>
      </c>
      <c r="F11" s="264">
        <v>76896</v>
      </c>
      <c r="G11" s="264">
        <v>76474</v>
      </c>
      <c r="H11" s="264">
        <v>77262</v>
      </c>
      <c r="I11" s="265">
        <v>76069</v>
      </c>
      <c r="J11" s="263">
        <v>-2113</v>
      </c>
      <c r="K11" s="266">
        <v>-2.7777412612233632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43.657039320677157</v>
      </c>
      <c r="E13" s="115">
        <v>32287</v>
      </c>
      <c r="F13" s="114">
        <v>33066</v>
      </c>
      <c r="G13" s="114">
        <v>33174</v>
      </c>
      <c r="H13" s="114">
        <v>33494</v>
      </c>
      <c r="I13" s="140">
        <v>33131</v>
      </c>
      <c r="J13" s="115">
        <v>-844</v>
      </c>
      <c r="K13" s="116">
        <v>-2.5474631010232107</v>
      </c>
    </row>
    <row r="14" spans="1:15" ht="15.95" customHeight="1" x14ac:dyDescent="0.2">
      <c r="A14" s="306" t="s">
        <v>230</v>
      </c>
      <c r="B14" s="307"/>
      <c r="C14" s="308"/>
      <c r="D14" s="113">
        <v>41.608523987235657</v>
      </c>
      <c r="E14" s="115">
        <v>30772</v>
      </c>
      <c r="F14" s="114">
        <v>32205</v>
      </c>
      <c r="G14" s="114">
        <v>32323</v>
      </c>
      <c r="H14" s="114">
        <v>32445</v>
      </c>
      <c r="I14" s="140">
        <v>32001</v>
      </c>
      <c r="J14" s="115">
        <v>-1229</v>
      </c>
      <c r="K14" s="116">
        <v>-3.8405049842192431</v>
      </c>
    </row>
    <row r="15" spans="1:15" ht="15.95" customHeight="1" x14ac:dyDescent="0.2">
      <c r="A15" s="306" t="s">
        <v>231</v>
      </c>
      <c r="B15" s="307"/>
      <c r="C15" s="308"/>
      <c r="D15" s="113">
        <v>5.492454973227324</v>
      </c>
      <c r="E15" s="115">
        <v>4062</v>
      </c>
      <c r="F15" s="114">
        <v>4204</v>
      </c>
      <c r="G15" s="114">
        <v>4138</v>
      </c>
      <c r="H15" s="114">
        <v>4029</v>
      </c>
      <c r="I15" s="140">
        <v>4024</v>
      </c>
      <c r="J15" s="115">
        <v>38</v>
      </c>
      <c r="K15" s="116">
        <v>0.94433399602385681</v>
      </c>
    </row>
    <row r="16" spans="1:15" ht="15.95" customHeight="1" x14ac:dyDescent="0.2">
      <c r="A16" s="306" t="s">
        <v>232</v>
      </c>
      <c r="B16" s="307"/>
      <c r="C16" s="308"/>
      <c r="D16" s="113">
        <v>5.5681756720212014</v>
      </c>
      <c r="E16" s="115">
        <v>4118</v>
      </c>
      <c r="F16" s="114">
        <v>4595</v>
      </c>
      <c r="G16" s="114">
        <v>4049</v>
      </c>
      <c r="H16" s="114">
        <v>4410</v>
      </c>
      <c r="I16" s="140">
        <v>4095</v>
      </c>
      <c r="J16" s="115">
        <v>23</v>
      </c>
      <c r="K16" s="116">
        <v>0.56166056166056166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0.79506733733571311</v>
      </c>
      <c r="E18" s="115">
        <v>588</v>
      </c>
      <c r="F18" s="114">
        <v>575</v>
      </c>
      <c r="G18" s="114">
        <v>604</v>
      </c>
      <c r="H18" s="114">
        <v>608</v>
      </c>
      <c r="I18" s="140">
        <v>587</v>
      </c>
      <c r="J18" s="115">
        <v>1</v>
      </c>
      <c r="K18" s="116">
        <v>0.17035775127768313</v>
      </c>
    </row>
    <row r="19" spans="1:11" ht="14.1" customHeight="1" x14ac:dyDescent="0.2">
      <c r="A19" s="306" t="s">
        <v>235</v>
      </c>
      <c r="B19" s="307" t="s">
        <v>236</v>
      </c>
      <c r="C19" s="308"/>
      <c r="D19" s="113">
        <v>0.38265995997620206</v>
      </c>
      <c r="E19" s="115">
        <v>283</v>
      </c>
      <c r="F19" s="114">
        <v>263</v>
      </c>
      <c r="G19" s="114">
        <v>298</v>
      </c>
      <c r="H19" s="114">
        <v>303</v>
      </c>
      <c r="I19" s="140">
        <v>268</v>
      </c>
      <c r="J19" s="115">
        <v>15</v>
      </c>
      <c r="K19" s="116">
        <v>5.5970149253731343</v>
      </c>
    </row>
    <row r="20" spans="1:11" ht="14.1" customHeight="1" x14ac:dyDescent="0.2">
      <c r="A20" s="306">
        <v>12</v>
      </c>
      <c r="B20" s="307" t="s">
        <v>237</v>
      </c>
      <c r="C20" s="308"/>
      <c r="D20" s="113">
        <v>0.90053545351289954</v>
      </c>
      <c r="E20" s="115">
        <v>666</v>
      </c>
      <c r="F20" s="114">
        <v>679</v>
      </c>
      <c r="G20" s="114">
        <v>704</v>
      </c>
      <c r="H20" s="114">
        <v>708</v>
      </c>
      <c r="I20" s="140">
        <v>687</v>
      </c>
      <c r="J20" s="115">
        <v>-21</v>
      </c>
      <c r="K20" s="116">
        <v>-3.0567685589519651</v>
      </c>
    </row>
    <row r="21" spans="1:11" ht="14.1" customHeight="1" x14ac:dyDescent="0.2">
      <c r="A21" s="306">
        <v>21</v>
      </c>
      <c r="B21" s="307" t="s">
        <v>238</v>
      </c>
      <c r="C21" s="308"/>
      <c r="D21" s="113">
        <v>8.5185786143112119E-2</v>
      </c>
      <c r="E21" s="115">
        <v>63</v>
      </c>
      <c r="F21" s="114">
        <v>62</v>
      </c>
      <c r="G21" s="114">
        <v>69</v>
      </c>
      <c r="H21" s="114">
        <v>69</v>
      </c>
      <c r="I21" s="140">
        <v>64</v>
      </c>
      <c r="J21" s="115">
        <v>-1</v>
      </c>
      <c r="K21" s="116">
        <v>-1.5625</v>
      </c>
    </row>
    <row r="22" spans="1:11" ht="14.1" customHeight="1" x14ac:dyDescent="0.2">
      <c r="A22" s="306">
        <v>22</v>
      </c>
      <c r="B22" s="307" t="s">
        <v>239</v>
      </c>
      <c r="C22" s="308"/>
      <c r="D22" s="113">
        <v>1.1168803072096922</v>
      </c>
      <c r="E22" s="115">
        <v>826</v>
      </c>
      <c r="F22" s="114">
        <v>815</v>
      </c>
      <c r="G22" s="114">
        <v>830</v>
      </c>
      <c r="H22" s="114">
        <v>868</v>
      </c>
      <c r="I22" s="140">
        <v>861</v>
      </c>
      <c r="J22" s="115">
        <v>-35</v>
      </c>
      <c r="K22" s="116">
        <v>-4.0650406504065044</v>
      </c>
    </row>
    <row r="23" spans="1:11" ht="14.1" customHeight="1" x14ac:dyDescent="0.2">
      <c r="A23" s="306">
        <v>23</v>
      </c>
      <c r="B23" s="307" t="s">
        <v>240</v>
      </c>
      <c r="C23" s="308"/>
      <c r="D23" s="113">
        <v>0.38671642598301692</v>
      </c>
      <c r="E23" s="115">
        <v>286</v>
      </c>
      <c r="F23" s="114">
        <v>295</v>
      </c>
      <c r="G23" s="114">
        <v>307</v>
      </c>
      <c r="H23" s="114">
        <v>318</v>
      </c>
      <c r="I23" s="140">
        <v>303</v>
      </c>
      <c r="J23" s="115">
        <v>-17</v>
      </c>
      <c r="K23" s="116">
        <v>-5.6105610561056105</v>
      </c>
    </row>
    <row r="24" spans="1:11" ht="14.1" customHeight="1" x14ac:dyDescent="0.2">
      <c r="A24" s="306">
        <v>24</v>
      </c>
      <c r="B24" s="307" t="s">
        <v>241</v>
      </c>
      <c r="C24" s="308"/>
      <c r="D24" s="113">
        <v>0.88836605549245495</v>
      </c>
      <c r="E24" s="115">
        <v>657</v>
      </c>
      <c r="F24" s="114">
        <v>687</v>
      </c>
      <c r="G24" s="114">
        <v>717</v>
      </c>
      <c r="H24" s="114">
        <v>747</v>
      </c>
      <c r="I24" s="140">
        <v>752</v>
      </c>
      <c r="J24" s="115">
        <v>-95</v>
      </c>
      <c r="K24" s="116">
        <v>-12.632978723404255</v>
      </c>
    </row>
    <row r="25" spans="1:11" ht="14.1" customHeight="1" x14ac:dyDescent="0.2">
      <c r="A25" s="306">
        <v>25</v>
      </c>
      <c r="B25" s="307" t="s">
        <v>242</v>
      </c>
      <c r="C25" s="308"/>
      <c r="D25" s="113">
        <v>1.6455730434312295</v>
      </c>
      <c r="E25" s="115">
        <v>1217</v>
      </c>
      <c r="F25" s="114">
        <v>1264</v>
      </c>
      <c r="G25" s="114">
        <v>1269</v>
      </c>
      <c r="H25" s="114">
        <v>1274</v>
      </c>
      <c r="I25" s="140">
        <v>1250</v>
      </c>
      <c r="J25" s="115">
        <v>-33</v>
      </c>
      <c r="K25" s="116">
        <v>-2.64</v>
      </c>
    </row>
    <row r="26" spans="1:11" ht="14.1" customHeight="1" x14ac:dyDescent="0.2">
      <c r="A26" s="306">
        <v>26</v>
      </c>
      <c r="B26" s="307" t="s">
        <v>243</v>
      </c>
      <c r="C26" s="308"/>
      <c r="D26" s="113">
        <v>0.85726648277354101</v>
      </c>
      <c r="E26" s="115">
        <v>634</v>
      </c>
      <c r="F26" s="114">
        <v>639</v>
      </c>
      <c r="G26" s="114">
        <v>659</v>
      </c>
      <c r="H26" s="114">
        <v>662</v>
      </c>
      <c r="I26" s="140">
        <v>651</v>
      </c>
      <c r="J26" s="115">
        <v>-17</v>
      </c>
      <c r="K26" s="116">
        <v>-2.6113671274961598</v>
      </c>
    </row>
    <row r="27" spans="1:11" ht="14.1" customHeight="1" x14ac:dyDescent="0.2">
      <c r="A27" s="306">
        <v>27</v>
      </c>
      <c r="B27" s="307" t="s">
        <v>244</v>
      </c>
      <c r="C27" s="308"/>
      <c r="D27" s="113">
        <v>0.35561685326410297</v>
      </c>
      <c r="E27" s="115">
        <v>263</v>
      </c>
      <c r="F27" s="114">
        <v>249</v>
      </c>
      <c r="G27" s="114">
        <v>269</v>
      </c>
      <c r="H27" s="114">
        <v>274</v>
      </c>
      <c r="I27" s="140">
        <v>271</v>
      </c>
      <c r="J27" s="115">
        <v>-8</v>
      </c>
      <c r="K27" s="116">
        <v>-2.9520295202952029</v>
      </c>
    </row>
    <row r="28" spans="1:11" ht="14.1" customHeight="1" x14ac:dyDescent="0.2">
      <c r="A28" s="306">
        <v>28</v>
      </c>
      <c r="B28" s="307" t="s">
        <v>245</v>
      </c>
      <c r="C28" s="308"/>
      <c r="D28" s="113">
        <v>0.20823192168316296</v>
      </c>
      <c r="E28" s="115">
        <v>154</v>
      </c>
      <c r="F28" s="114">
        <v>166</v>
      </c>
      <c r="G28" s="114">
        <v>167</v>
      </c>
      <c r="H28" s="114">
        <v>173</v>
      </c>
      <c r="I28" s="140">
        <v>173</v>
      </c>
      <c r="J28" s="115">
        <v>-19</v>
      </c>
      <c r="K28" s="116">
        <v>-10.982658959537572</v>
      </c>
    </row>
    <row r="29" spans="1:11" ht="14.1" customHeight="1" x14ac:dyDescent="0.2">
      <c r="A29" s="306">
        <v>29</v>
      </c>
      <c r="B29" s="307" t="s">
        <v>246</v>
      </c>
      <c r="C29" s="308"/>
      <c r="D29" s="113">
        <v>3.1951430580345068</v>
      </c>
      <c r="E29" s="115">
        <v>2363</v>
      </c>
      <c r="F29" s="114">
        <v>2655</v>
      </c>
      <c r="G29" s="114">
        <v>2623</v>
      </c>
      <c r="H29" s="114">
        <v>2693</v>
      </c>
      <c r="I29" s="140">
        <v>2615</v>
      </c>
      <c r="J29" s="115">
        <v>-252</v>
      </c>
      <c r="K29" s="116">
        <v>-9.6367112810707454</v>
      </c>
    </row>
    <row r="30" spans="1:11" ht="14.1" customHeight="1" x14ac:dyDescent="0.2">
      <c r="A30" s="306" t="s">
        <v>247</v>
      </c>
      <c r="B30" s="307" t="s">
        <v>248</v>
      </c>
      <c r="C30" s="308"/>
      <c r="D30" s="113">
        <v>0.50976256152306776</v>
      </c>
      <c r="E30" s="115">
        <v>377</v>
      </c>
      <c r="F30" s="114">
        <v>416</v>
      </c>
      <c r="G30" s="114">
        <v>388</v>
      </c>
      <c r="H30" s="114">
        <v>397</v>
      </c>
      <c r="I30" s="140">
        <v>396</v>
      </c>
      <c r="J30" s="115">
        <v>-19</v>
      </c>
      <c r="K30" s="116">
        <v>-4.7979797979797976</v>
      </c>
    </row>
    <row r="31" spans="1:11" ht="14.1" customHeight="1" x14ac:dyDescent="0.2">
      <c r="A31" s="306" t="s">
        <v>249</v>
      </c>
      <c r="B31" s="307" t="s">
        <v>250</v>
      </c>
      <c r="C31" s="308"/>
      <c r="D31" s="113">
        <v>2.6705067878197846</v>
      </c>
      <c r="E31" s="115">
        <v>1975</v>
      </c>
      <c r="F31" s="114">
        <v>2226</v>
      </c>
      <c r="G31" s="114">
        <v>2215</v>
      </c>
      <c r="H31" s="114">
        <v>2273</v>
      </c>
      <c r="I31" s="140">
        <v>2194</v>
      </c>
      <c r="J31" s="115">
        <v>-219</v>
      </c>
      <c r="K31" s="116">
        <v>-9.9817684594348215</v>
      </c>
    </row>
    <row r="32" spans="1:11" ht="14.1" customHeight="1" x14ac:dyDescent="0.2">
      <c r="A32" s="306">
        <v>31</v>
      </c>
      <c r="B32" s="307" t="s">
        <v>251</v>
      </c>
      <c r="C32" s="308"/>
      <c r="D32" s="113">
        <v>0.21499269836118773</v>
      </c>
      <c r="E32" s="115">
        <v>159</v>
      </c>
      <c r="F32" s="114">
        <v>152</v>
      </c>
      <c r="G32" s="114">
        <v>166</v>
      </c>
      <c r="H32" s="114">
        <v>166</v>
      </c>
      <c r="I32" s="140">
        <v>159</v>
      </c>
      <c r="J32" s="115">
        <v>0</v>
      </c>
      <c r="K32" s="116">
        <v>0</v>
      </c>
    </row>
    <row r="33" spans="1:11" ht="14.1" customHeight="1" x14ac:dyDescent="0.2">
      <c r="A33" s="306">
        <v>32</v>
      </c>
      <c r="B33" s="307" t="s">
        <v>252</v>
      </c>
      <c r="C33" s="308"/>
      <c r="D33" s="113">
        <v>0.82887122072583697</v>
      </c>
      <c r="E33" s="115">
        <v>613</v>
      </c>
      <c r="F33" s="114">
        <v>589</v>
      </c>
      <c r="G33" s="114">
        <v>626</v>
      </c>
      <c r="H33" s="114">
        <v>636</v>
      </c>
      <c r="I33" s="140">
        <v>615</v>
      </c>
      <c r="J33" s="115">
        <v>-2</v>
      </c>
      <c r="K33" s="116">
        <v>-0.32520325203252032</v>
      </c>
    </row>
    <row r="34" spans="1:11" ht="14.1" customHeight="1" x14ac:dyDescent="0.2">
      <c r="A34" s="306">
        <v>33</v>
      </c>
      <c r="B34" s="307" t="s">
        <v>253</v>
      </c>
      <c r="C34" s="308"/>
      <c r="D34" s="113">
        <v>0.38671642598301692</v>
      </c>
      <c r="E34" s="115">
        <v>286</v>
      </c>
      <c r="F34" s="114">
        <v>318</v>
      </c>
      <c r="G34" s="114">
        <v>318</v>
      </c>
      <c r="H34" s="114">
        <v>312</v>
      </c>
      <c r="I34" s="140">
        <v>333</v>
      </c>
      <c r="J34" s="115">
        <v>-47</v>
      </c>
      <c r="K34" s="116">
        <v>-14.114114114114114</v>
      </c>
    </row>
    <row r="35" spans="1:11" ht="14.1" customHeight="1" x14ac:dyDescent="0.2">
      <c r="A35" s="306">
        <v>34</v>
      </c>
      <c r="B35" s="307" t="s">
        <v>254</v>
      </c>
      <c r="C35" s="308"/>
      <c r="D35" s="113">
        <v>4.2619936178268158</v>
      </c>
      <c r="E35" s="115">
        <v>3152</v>
      </c>
      <c r="F35" s="114">
        <v>3178</v>
      </c>
      <c r="G35" s="114">
        <v>3234</v>
      </c>
      <c r="H35" s="114">
        <v>3193</v>
      </c>
      <c r="I35" s="140">
        <v>3177</v>
      </c>
      <c r="J35" s="115">
        <v>-25</v>
      </c>
      <c r="K35" s="116">
        <v>-0.78690588605602774</v>
      </c>
    </row>
    <row r="36" spans="1:11" ht="14.1" customHeight="1" x14ac:dyDescent="0.2">
      <c r="A36" s="306">
        <v>41</v>
      </c>
      <c r="B36" s="307" t="s">
        <v>255</v>
      </c>
      <c r="C36" s="308"/>
      <c r="D36" s="113">
        <v>0.22986640705284223</v>
      </c>
      <c r="E36" s="115">
        <v>170</v>
      </c>
      <c r="F36" s="114">
        <v>166</v>
      </c>
      <c r="G36" s="114">
        <v>155</v>
      </c>
      <c r="H36" s="114">
        <v>143</v>
      </c>
      <c r="I36" s="140">
        <v>148</v>
      </c>
      <c r="J36" s="115">
        <v>22</v>
      </c>
      <c r="K36" s="116">
        <v>14.864864864864865</v>
      </c>
    </row>
    <row r="37" spans="1:11" ht="14.1" customHeight="1" x14ac:dyDescent="0.2">
      <c r="A37" s="306">
        <v>42</v>
      </c>
      <c r="B37" s="307" t="s">
        <v>256</v>
      </c>
      <c r="C37" s="308"/>
      <c r="D37" s="113">
        <v>6.2199145437827896E-2</v>
      </c>
      <c r="E37" s="115">
        <v>46</v>
      </c>
      <c r="F37" s="114">
        <v>47</v>
      </c>
      <c r="G37" s="114">
        <v>47</v>
      </c>
      <c r="H37" s="114">
        <v>52</v>
      </c>
      <c r="I37" s="140">
        <v>54</v>
      </c>
      <c r="J37" s="115">
        <v>-8</v>
      </c>
      <c r="K37" s="116">
        <v>-14.814814814814815</v>
      </c>
    </row>
    <row r="38" spans="1:11" ht="14.1" customHeight="1" x14ac:dyDescent="0.2">
      <c r="A38" s="306">
        <v>43</v>
      </c>
      <c r="B38" s="307" t="s">
        <v>257</v>
      </c>
      <c r="C38" s="308"/>
      <c r="D38" s="113">
        <v>0.53274920222835198</v>
      </c>
      <c r="E38" s="115">
        <v>394</v>
      </c>
      <c r="F38" s="114">
        <v>407</v>
      </c>
      <c r="G38" s="114">
        <v>403</v>
      </c>
      <c r="H38" s="114">
        <v>418</v>
      </c>
      <c r="I38" s="140">
        <v>408</v>
      </c>
      <c r="J38" s="115">
        <v>-14</v>
      </c>
      <c r="K38" s="116">
        <v>-3.4313725490196076</v>
      </c>
    </row>
    <row r="39" spans="1:11" ht="14.1" customHeight="1" x14ac:dyDescent="0.2">
      <c r="A39" s="306">
        <v>51</v>
      </c>
      <c r="B39" s="307" t="s">
        <v>258</v>
      </c>
      <c r="C39" s="308"/>
      <c r="D39" s="113">
        <v>5.9427226999837739</v>
      </c>
      <c r="E39" s="115">
        <v>4395</v>
      </c>
      <c r="F39" s="114">
        <v>4367</v>
      </c>
      <c r="G39" s="114">
        <v>4347</v>
      </c>
      <c r="H39" s="114">
        <v>4306</v>
      </c>
      <c r="I39" s="140">
        <v>4413</v>
      </c>
      <c r="J39" s="115">
        <v>-18</v>
      </c>
      <c r="K39" s="116">
        <v>-0.40788579197824609</v>
      </c>
    </row>
    <row r="40" spans="1:11" ht="14.1" customHeight="1" x14ac:dyDescent="0.2">
      <c r="A40" s="306" t="s">
        <v>259</v>
      </c>
      <c r="B40" s="307" t="s">
        <v>260</v>
      </c>
      <c r="C40" s="308"/>
      <c r="D40" s="113">
        <v>5.5816972253772512</v>
      </c>
      <c r="E40" s="115">
        <v>4128</v>
      </c>
      <c r="F40" s="114">
        <v>4081</v>
      </c>
      <c r="G40" s="114">
        <v>4057</v>
      </c>
      <c r="H40" s="114">
        <v>4030</v>
      </c>
      <c r="I40" s="140">
        <v>4154</v>
      </c>
      <c r="J40" s="115">
        <v>-26</v>
      </c>
      <c r="K40" s="116">
        <v>-0.62590274434280213</v>
      </c>
    </row>
    <row r="41" spans="1:11" ht="14.1" customHeight="1" x14ac:dyDescent="0.2">
      <c r="A41" s="306"/>
      <c r="B41" s="307" t="s">
        <v>261</v>
      </c>
      <c r="C41" s="308"/>
      <c r="D41" s="113">
        <v>3.4385310184433986</v>
      </c>
      <c r="E41" s="115">
        <v>2543</v>
      </c>
      <c r="F41" s="114">
        <v>2485</v>
      </c>
      <c r="G41" s="114">
        <v>2506</v>
      </c>
      <c r="H41" s="114">
        <v>2524</v>
      </c>
      <c r="I41" s="140">
        <v>2605</v>
      </c>
      <c r="J41" s="115">
        <v>-62</v>
      </c>
      <c r="K41" s="116">
        <v>-2.3800383877159308</v>
      </c>
    </row>
    <row r="42" spans="1:11" ht="14.1" customHeight="1" x14ac:dyDescent="0.2">
      <c r="A42" s="306">
        <v>52</v>
      </c>
      <c r="B42" s="307" t="s">
        <v>262</v>
      </c>
      <c r="C42" s="308"/>
      <c r="D42" s="113">
        <v>4.2038509383958029</v>
      </c>
      <c r="E42" s="115">
        <v>3109</v>
      </c>
      <c r="F42" s="114">
        <v>3194</v>
      </c>
      <c r="G42" s="114">
        <v>3142</v>
      </c>
      <c r="H42" s="114">
        <v>3118</v>
      </c>
      <c r="I42" s="140">
        <v>3051</v>
      </c>
      <c r="J42" s="115">
        <v>58</v>
      </c>
      <c r="K42" s="116">
        <v>1.9010160603080957</v>
      </c>
    </row>
    <row r="43" spans="1:11" ht="14.1" customHeight="1" x14ac:dyDescent="0.2">
      <c r="A43" s="306" t="s">
        <v>263</v>
      </c>
      <c r="B43" s="307" t="s">
        <v>264</v>
      </c>
      <c r="C43" s="308"/>
      <c r="D43" s="113">
        <v>4.0956785115474066</v>
      </c>
      <c r="E43" s="115">
        <v>3029</v>
      </c>
      <c r="F43" s="114">
        <v>3111</v>
      </c>
      <c r="G43" s="114">
        <v>3067</v>
      </c>
      <c r="H43" s="114">
        <v>3050</v>
      </c>
      <c r="I43" s="140">
        <v>2984</v>
      </c>
      <c r="J43" s="115">
        <v>45</v>
      </c>
      <c r="K43" s="116">
        <v>1.5080428954423593</v>
      </c>
    </row>
    <row r="44" spans="1:11" ht="14.1" customHeight="1" x14ac:dyDescent="0.2">
      <c r="A44" s="306">
        <v>53</v>
      </c>
      <c r="B44" s="307" t="s">
        <v>265</v>
      </c>
      <c r="C44" s="308"/>
      <c r="D44" s="113">
        <v>1.2994212775163612</v>
      </c>
      <c r="E44" s="115">
        <v>961</v>
      </c>
      <c r="F44" s="114">
        <v>970</v>
      </c>
      <c r="G44" s="114">
        <v>982</v>
      </c>
      <c r="H44" s="114">
        <v>1002</v>
      </c>
      <c r="I44" s="140">
        <v>988</v>
      </c>
      <c r="J44" s="115">
        <v>-27</v>
      </c>
      <c r="K44" s="116">
        <v>-2.7327935222672064</v>
      </c>
    </row>
    <row r="45" spans="1:11" ht="14.1" customHeight="1" x14ac:dyDescent="0.2">
      <c r="A45" s="306" t="s">
        <v>266</v>
      </c>
      <c r="B45" s="307" t="s">
        <v>267</v>
      </c>
      <c r="C45" s="308"/>
      <c r="D45" s="113">
        <v>1.2777867921466819</v>
      </c>
      <c r="E45" s="115">
        <v>945</v>
      </c>
      <c r="F45" s="114">
        <v>952</v>
      </c>
      <c r="G45" s="114">
        <v>964</v>
      </c>
      <c r="H45" s="114">
        <v>986</v>
      </c>
      <c r="I45" s="140">
        <v>969</v>
      </c>
      <c r="J45" s="115">
        <v>-24</v>
      </c>
      <c r="K45" s="116">
        <v>-2.4767801857585141</v>
      </c>
    </row>
    <row r="46" spans="1:11" ht="14.1" customHeight="1" x14ac:dyDescent="0.2">
      <c r="A46" s="306">
        <v>54</v>
      </c>
      <c r="B46" s="307" t="s">
        <v>268</v>
      </c>
      <c r="C46" s="308"/>
      <c r="D46" s="113">
        <v>16.043323056952783</v>
      </c>
      <c r="E46" s="115">
        <v>11865</v>
      </c>
      <c r="F46" s="114">
        <v>12018</v>
      </c>
      <c r="G46" s="114">
        <v>12155</v>
      </c>
      <c r="H46" s="114">
        <v>12072</v>
      </c>
      <c r="I46" s="140">
        <v>12274</v>
      </c>
      <c r="J46" s="115">
        <v>-409</v>
      </c>
      <c r="K46" s="116">
        <v>-3.3322470262343162</v>
      </c>
    </row>
    <row r="47" spans="1:11" ht="14.1" customHeight="1" x14ac:dyDescent="0.2">
      <c r="A47" s="306">
        <v>61</v>
      </c>
      <c r="B47" s="307" t="s">
        <v>269</v>
      </c>
      <c r="C47" s="308"/>
      <c r="D47" s="113">
        <v>0.67742982313808209</v>
      </c>
      <c r="E47" s="115">
        <v>501</v>
      </c>
      <c r="F47" s="114">
        <v>508</v>
      </c>
      <c r="G47" s="114">
        <v>491</v>
      </c>
      <c r="H47" s="114">
        <v>494</v>
      </c>
      <c r="I47" s="140">
        <v>490</v>
      </c>
      <c r="J47" s="115">
        <v>11</v>
      </c>
      <c r="K47" s="116">
        <v>2.2448979591836733</v>
      </c>
    </row>
    <row r="48" spans="1:11" ht="14.1" customHeight="1" x14ac:dyDescent="0.2">
      <c r="A48" s="306">
        <v>62</v>
      </c>
      <c r="B48" s="307" t="s">
        <v>270</v>
      </c>
      <c r="C48" s="308"/>
      <c r="D48" s="113">
        <v>11.658283303585916</v>
      </c>
      <c r="E48" s="115">
        <v>8622</v>
      </c>
      <c r="F48" s="114">
        <v>8914</v>
      </c>
      <c r="G48" s="114">
        <v>8793</v>
      </c>
      <c r="H48" s="114">
        <v>8994</v>
      </c>
      <c r="I48" s="140">
        <v>8685</v>
      </c>
      <c r="J48" s="115">
        <v>-63</v>
      </c>
      <c r="K48" s="116">
        <v>-0.72538860103626945</v>
      </c>
    </row>
    <row r="49" spans="1:11" ht="14.1" customHeight="1" x14ac:dyDescent="0.2">
      <c r="A49" s="306">
        <v>63</v>
      </c>
      <c r="B49" s="307" t="s">
        <v>271</v>
      </c>
      <c r="C49" s="308"/>
      <c r="D49" s="113">
        <v>9.194656282113689</v>
      </c>
      <c r="E49" s="115">
        <v>6800</v>
      </c>
      <c r="F49" s="114">
        <v>7769</v>
      </c>
      <c r="G49" s="114">
        <v>7867</v>
      </c>
      <c r="H49" s="114">
        <v>8035</v>
      </c>
      <c r="I49" s="140">
        <v>7538</v>
      </c>
      <c r="J49" s="115">
        <v>-738</v>
      </c>
      <c r="K49" s="116">
        <v>-9.790395330326346</v>
      </c>
    </row>
    <row r="50" spans="1:11" ht="14.1" customHeight="1" x14ac:dyDescent="0.2">
      <c r="A50" s="306" t="s">
        <v>272</v>
      </c>
      <c r="B50" s="307" t="s">
        <v>273</v>
      </c>
      <c r="C50" s="308"/>
      <c r="D50" s="113">
        <v>0.44485910541402995</v>
      </c>
      <c r="E50" s="115">
        <v>329</v>
      </c>
      <c r="F50" s="114">
        <v>383</v>
      </c>
      <c r="G50" s="114">
        <v>386</v>
      </c>
      <c r="H50" s="114">
        <v>385</v>
      </c>
      <c r="I50" s="140">
        <v>379</v>
      </c>
      <c r="J50" s="115">
        <v>-50</v>
      </c>
      <c r="K50" s="116">
        <v>-13.192612137203167</v>
      </c>
    </row>
    <row r="51" spans="1:11" ht="14.1" customHeight="1" x14ac:dyDescent="0.2">
      <c r="A51" s="306" t="s">
        <v>274</v>
      </c>
      <c r="B51" s="307" t="s">
        <v>275</v>
      </c>
      <c r="C51" s="308"/>
      <c r="D51" s="113">
        <v>8.3089945372924436</v>
      </c>
      <c r="E51" s="115">
        <v>6145</v>
      </c>
      <c r="F51" s="114">
        <v>7037</v>
      </c>
      <c r="G51" s="114">
        <v>7144</v>
      </c>
      <c r="H51" s="114">
        <v>7240</v>
      </c>
      <c r="I51" s="140">
        <v>6858</v>
      </c>
      <c r="J51" s="115">
        <v>-713</v>
      </c>
      <c r="K51" s="116">
        <v>-10.396617089530475</v>
      </c>
    </row>
    <row r="52" spans="1:11" ht="14.1" customHeight="1" x14ac:dyDescent="0.2">
      <c r="A52" s="306">
        <v>71</v>
      </c>
      <c r="B52" s="307" t="s">
        <v>276</v>
      </c>
      <c r="C52" s="308"/>
      <c r="D52" s="113">
        <v>13.182162366812699</v>
      </c>
      <c r="E52" s="115">
        <v>9749</v>
      </c>
      <c r="F52" s="114">
        <v>9988</v>
      </c>
      <c r="G52" s="114">
        <v>10020</v>
      </c>
      <c r="H52" s="114">
        <v>10017</v>
      </c>
      <c r="I52" s="140">
        <v>9982</v>
      </c>
      <c r="J52" s="115">
        <v>-233</v>
      </c>
      <c r="K52" s="116">
        <v>-2.3342015628130635</v>
      </c>
    </row>
    <row r="53" spans="1:11" ht="14.1" customHeight="1" x14ac:dyDescent="0.2">
      <c r="A53" s="306" t="s">
        <v>277</v>
      </c>
      <c r="B53" s="307" t="s">
        <v>278</v>
      </c>
      <c r="C53" s="308"/>
      <c r="D53" s="113">
        <v>0.97490399697117203</v>
      </c>
      <c r="E53" s="115">
        <v>721</v>
      </c>
      <c r="F53" s="114">
        <v>762</v>
      </c>
      <c r="G53" s="114">
        <v>771</v>
      </c>
      <c r="H53" s="114">
        <v>776</v>
      </c>
      <c r="I53" s="140">
        <v>773</v>
      </c>
      <c r="J53" s="115">
        <v>-52</v>
      </c>
      <c r="K53" s="116">
        <v>-6.7270375161707632</v>
      </c>
    </row>
    <row r="54" spans="1:11" ht="14.1" customHeight="1" x14ac:dyDescent="0.2">
      <c r="A54" s="306" t="s">
        <v>279</v>
      </c>
      <c r="B54" s="307" t="s">
        <v>280</v>
      </c>
      <c r="C54" s="308"/>
      <c r="D54" s="113">
        <v>11.796203147817621</v>
      </c>
      <c r="E54" s="115">
        <v>8724</v>
      </c>
      <c r="F54" s="114">
        <v>8891</v>
      </c>
      <c r="G54" s="114">
        <v>8924</v>
      </c>
      <c r="H54" s="114">
        <v>8922</v>
      </c>
      <c r="I54" s="140">
        <v>8909</v>
      </c>
      <c r="J54" s="115">
        <v>-185</v>
      </c>
      <c r="K54" s="116">
        <v>-2.0765518015489954</v>
      </c>
    </row>
    <row r="55" spans="1:11" ht="14.1" customHeight="1" x14ac:dyDescent="0.2">
      <c r="A55" s="306">
        <v>72</v>
      </c>
      <c r="B55" s="307" t="s">
        <v>281</v>
      </c>
      <c r="C55" s="308"/>
      <c r="D55" s="113">
        <v>1.2331656660717183</v>
      </c>
      <c r="E55" s="115">
        <v>912</v>
      </c>
      <c r="F55" s="114">
        <v>915</v>
      </c>
      <c r="G55" s="114">
        <v>898</v>
      </c>
      <c r="H55" s="114">
        <v>898</v>
      </c>
      <c r="I55" s="140">
        <v>899</v>
      </c>
      <c r="J55" s="115">
        <v>13</v>
      </c>
      <c r="K55" s="116">
        <v>1.4460511679644048</v>
      </c>
    </row>
    <row r="56" spans="1:11" ht="14.1" customHeight="1" x14ac:dyDescent="0.2">
      <c r="A56" s="306" t="s">
        <v>282</v>
      </c>
      <c r="B56" s="307" t="s">
        <v>283</v>
      </c>
      <c r="C56" s="308"/>
      <c r="D56" s="113">
        <v>0.17037157228622424</v>
      </c>
      <c r="E56" s="115">
        <v>126</v>
      </c>
      <c r="F56" s="114">
        <v>123</v>
      </c>
      <c r="G56" s="114">
        <v>124</v>
      </c>
      <c r="H56" s="114">
        <v>127</v>
      </c>
      <c r="I56" s="140">
        <v>129</v>
      </c>
      <c r="J56" s="115">
        <v>-3</v>
      </c>
      <c r="K56" s="116">
        <v>-2.3255813953488373</v>
      </c>
    </row>
    <row r="57" spans="1:11" ht="14.1" customHeight="1" x14ac:dyDescent="0.2">
      <c r="A57" s="306" t="s">
        <v>284</v>
      </c>
      <c r="B57" s="307" t="s">
        <v>285</v>
      </c>
      <c r="C57" s="308"/>
      <c r="D57" s="113">
        <v>0.81534966736978742</v>
      </c>
      <c r="E57" s="115">
        <v>603</v>
      </c>
      <c r="F57" s="114">
        <v>606</v>
      </c>
      <c r="G57" s="114">
        <v>592</v>
      </c>
      <c r="H57" s="114">
        <v>592</v>
      </c>
      <c r="I57" s="140">
        <v>591</v>
      </c>
      <c r="J57" s="115">
        <v>12</v>
      </c>
      <c r="K57" s="116">
        <v>2.030456852791878</v>
      </c>
    </row>
    <row r="58" spans="1:11" ht="14.1" customHeight="1" x14ac:dyDescent="0.2">
      <c r="A58" s="306">
        <v>73</v>
      </c>
      <c r="B58" s="307" t="s">
        <v>286</v>
      </c>
      <c r="C58" s="308"/>
      <c r="D58" s="113">
        <v>1.0046514143544811</v>
      </c>
      <c r="E58" s="115">
        <v>743</v>
      </c>
      <c r="F58" s="114">
        <v>756</v>
      </c>
      <c r="G58" s="114">
        <v>761</v>
      </c>
      <c r="H58" s="114">
        <v>750</v>
      </c>
      <c r="I58" s="140">
        <v>776</v>
      </c>
      <c r="J58" s="115">
        <v>-33</v>
      </c>
      <c r="K58" s="116">
        <v>-4.2525773195876289</v>
      </c>
    </row>
    <row r="59" spans="1:11" ht="14.1" customHeight="1" x14ac:dyDescent="0.2">
      <c r="A59" s="306" t="s">
        <v>287</v>
      </c>
      <c r="B59" s="307" t="s">
        <v>288</v>
      </c>
      <c r="C59" s="308"/>
      <c r="D59" s="113">
        <v>0.67472551246687218</v>
      </c>
      <c r="E59" s="115">
        <v>499</v>
      </c>
      <c r="F59" s="114">
        <v>500</v>
      </c>
      <c r="G59" s="114">
        <v>503</v>
      </c>
      <c r="H59" s="114">
        <v>505</v>
      </c>
      <c r="I59" s="140">
        <v>527</v>
      </c>
      <c r="J59" s="115">
        <v>-28</v>
      </c>
      <c r="K59" s="116">
        <v>-5.3130929791271351</v>
      </c>
    </row>
    <row r="60" spans="1:11" ht="14.1" customHeight="1" x14ac:dyDescent="0.2">
      <c r="A60" s="306">
        <v>81</v>
      </c>
      <c r="B60" s="307" t="s">
        <v>289</v>
      </c>
      <c r="C60" s="308"/>
      <c r="D60" s="113">
        <v>3.9902103953702199</v>
      </c>
      <c r="E60" s="115">
        <v>2951</v>
      </c>
      <c r="F60" s="114">
        <v>2934</v>
      </c>
      <c r="G60" s="114">
        <v>2915</v>
      </c>
      <c r="H60" s="114">
        <v>2950</v>
      </c>
      <c r="I60" s="140">
        <v>2938</v>
      </c>
      <c r="J60" s="115">
        <v>13</v>
      </c>
      <c r="K60" s="116">
        <v>0.44247787610619471</v>
      </c>
    </row>
    <row r="61" spans="1:11" ht="14.1" customHeight="1" x14ac:dyDescent="0.2">
      <c r="A61" s="306" t="s">
        <v>290</v>
      </c>
      <c r="B61" s="307" t="s">
        <v>291</v>
      </c>
      <c r="C61" s="308"/>
      <c r="D61" s="113">
        <v>1.2656173941262372</v>
      </c>
      <c r="E61" s="115">
        <v>936</v>
      </c>
      <c r="F61" s="114">
        <v>954</v>
      </c>
      <c r="G61" s="114">
        <v>931</v>
      </c>
      <c r="H61" s="114">
        <v>949</v>
      </c>
      <c r="I61" s="140">
        <v>942</v>
      </c>
      <c r="J61" s="115">
        <v>-6</v>
      </c>
      <c r="K61" s="116">
        <v>-0.63694267515923564</v>
      </c>
    </row>
    <row r="62" spans="1:11" ht="14.1" customHeight="1" x14ac:dyDescent="0.2">
      <c r="A62" s="306" t="s">
        <v>292</v>
      </c>
      <c r="B62" s="307" t="s">
        <v>293</v>
      </c>
      <c r="C62" s="308"/>
      <c r="D62" s="113">
        <v>1.5874303640002163</v>
      </c>
      <c r="E62" s="115">
        <v>1174</v>
      </c>
      <c r="F62" s="114">
        <v>1126</v>
      </c>
      <c r="G62" s="114">
        <v>1141</v>
      </c>
      <c r="H62" s="114">
        <v>1146</v>
      </c>
      <c r="I62" s="140">
        <v>1133</v>
      </c>
      <c r="J62" s="115">
        <v>41</v>
      </c>
      <c r="K62" s="116">
        <v>3.6187113857016771</v>
      </c>
    </row>
    <row r="63" spans="1:11" ht="14.1" customHeight="1" x14ac:dyDescent="0.2">
      <c r="A63" s="306"/>
      <c r="B63" s="307" t="s">
        <v>294</v>
      </c>
      <c r="C63" s="308"/>
      <c r="D63" s="113">
        <v>1.2845475688247066</v>
      </c>
      <c r="E63" s="115">
        <v>950</v>
      </c>
      <c r="F63" s="114">
        <v>932</v>
      </c>
      <c r="G63" s="114">
        <v>954</v>
      </c>
      <c r="H63" s="114">
        <v>958</v>
      </c>
      <c r="I63" s="140">
        <v>939</v>
      </c>
      <c r="J63" s="115">
        <v>11</v>
      </c>
      <c r="K63" s="116">
        <v>1.1714589989350372</v>
      </c>
    </row>
    <row r="64" spans="1:11" ht="14.1" customHeight="1" x14ac:dyDescent="0.2">
      <c r="A64" s="306" t="s">
        <v>295</v>
      </c>
      <c r="B64" s="307" t="s">
        <v>296</v>
      </c>
      <c r="C64" s="308"/>
      <c r="D64" s="113">
        <v>8.7890096814322027E-2</v>
      </c>
      <c r="E64" s="115">
        <v>65</v>
      </c>
      <c r="F64" s="114">
        <v>66</v>
      </c>
      <c r="G64" s="114">
        <v>68</v>
      </c>
      <c r="H64" s="114">
        <v>74</v>
      </c>
      <c r="I64" s="140">
        <v>80</v>
      </c>
      <c r="J64" s="115">
        <v>-15</v>
      </c>
      <c r="K64" s="116">
        <v>-18.75</v>
      </c>
    </row>
    <row r="65" spans="1:11" ht="14.1" customHeight="1" x14ac:dyDescent="0.2">
      <c r="A65" s="306" t="s">
        <v>297</v>
      </c>
      <c r="B65" s="307" t="s">
        <v>298</v>
      </c>
      <c r="C65" s="308"/>
      <c r="D65" s="113">
        <v>0.650386716425983</v>
      </c>
      <c r="E65" s="115">
        <v>481</v>
      </c>
      <c r="F65" s="114">
        <v>491</v>
      </c>
      <c r="G65" s="114">
        <v>477</v>
      </c>
      <c r="H65" s="114">
        <v>484</v>
      </c>
      <c r="I65" s="140">
        <v>482</v>
      </c>
      <c r="J65" s="115">
        <v>-1</v>
      </c>
      <c r="K65" s="116">
        <v>-0.2074688796680498</v>
      </c>
    </row>
    <row r="66" spans="1:11" ht="14.1" customHeight="1" x14ac:dyDescent="0.2">
      <c r="A66" s="306">
        <v>82</v>
      </c>
      <c r="B66" s="307" t="s">
        <v>299</v>
      </c>
      <c r="C66" s="308"/>
      <c r="D66" s="113">
        <v>2.0998972361944941</v>
      </c>
      <c r="E66" s="115">
        <v>1553</v>
      </c>
      <c r="F66" s="114">
        <v>1639</v>
      </c>
      <c r="G66" s="114">
        <v>1629</v>
      </c>
      <c r="H66" s="114">
        <v>1626</v>
      </c>
      <c r="I66" s="140">
        <v>1598</v>
      </c>
      <c r="J66" s="115">
        <v>-45</v>
      </c>
      <c r="K66" s="116">
        <v>-2.816020025031289</v>
      </c>
    </row>
    <row r="67" spans="1:11" ht="14.1" customHeight="1" x14ac:dyDescent="0.2">
      <c r="A67" s="306" t="s">
        <v>300</v>
      </c>
      <c r="B67" s="307" t="s">
        <v>301</v>
      </c>
      <c r="C67" s="308"/>
      <c r="D67" s="113">
        <v>0.98842555032722157</v>
      </c>
      <c r="E67" s="115">
        <v>731</v>
      </c>
      <c r="F67" s="114">
        <v>767</v>
      </c>
      <c r="G67" s="114">
        <v>773</v>
      </c>
      <c r="H67" s="114">
        <v>760</v>
      </c>
      <c r="I67" s="140">
        <v>735</v>
      </c>
      <c r="J67" s="115">
        <v>-4</v>
      </c>
      <c r="K67" s="116">
        <v>-0.54421768707482998</v>
      </c>
    </row>
    <row r="68" spans="1:11" ht="14.1" customHeight="1" x14ac:dyDescent="0.2">
      <c r="A68" s="306" t="s">
        <v>302</v>
      </c>
      <c r="B68" s="307" t="s">
        <v>303</v>
      </c>
      <c r="C68" s="308"/>
      <c r="D68" s="113">
        <v>0.73962896857590998</v>
      </c>
      <c r="E68" s="115">
        <v>547</v>
      </c>
      <c r="F68" s="114">
        <v>590</v>
      </c>
      <c r="G68" s="114">
        <v>571</v>
      </c>
      <c r="H68" s="114">
        <v>575</v>
      </c>
      <c r="I68" s="140">
        <v>572</v>
      </c>
      <c r="J68" s="115">
        <v>-25</v>
      </c>
      <c r="K68" s="116">
        <v>-4.3706293706293708</v>
      </c>
    </row>
    <row r="69" spans="1:11" ht="14.1" customHeight="1" x14ac:dyDescent="0.2">
      <c r="A69" s="306">
        <v>83</v>
      </c>
      <c r="B69" s="307" t="s">
        <v>304</v>
      </c>
      <c r="C69" s="308"/>
      <c r="D69" s="113">
        <v>3.1342960679322842</v>
      </c>
      <c r="E69" s="115">
        <v>2318</v>
      </c>
      <c r="F69" s="114">
        <v>2340</v>
      </c>
      <c r="G69" s="114">
        <v>2278</v>
      </c>
      <c r="H69" s="114">
        <v>2332</v>
      </c>
      <c r="I69" s="140">
        <v>2344</v>
      </c>
      <c r="J69" s="115">
        <v>-26</v>
      </c>
      <c r="K69" s="116">
        <v>-1.1092150170648465</v>
      </c>
    </row>
    <row r="70" spans="1:11" ht="14.1" customHeight="1" x14ac:dyDescent="0.2">
      <c r="A70" s="306" t="s">
        <v>305</v>
      </c>
      <c r="B70" s="307" t="s">
        <v>306</v>
      </c>
      <c r="C70" s="308"/>
      <c r="D70" s="113">
        <v>2.0755584401536047</v>
      </c>
      <c r="E70" s="115">
        <v>1535</v>
      </c>
      <c r="F70" s="114">
        <v>1568</v>
      </c>
      <c r="G70" s="114">
        <v>1503</v>
      </c>
      <c r="H70" s="114">
        <v>1554</v>
      </c>
      <c r="I70" s="140">
        <v>1569</v>
      </c>
      <c r="J70" s="115">
        <v>-34</v>
      </c>
      <c r="K70" s="116">
        <v>-2.1669853409815167</v>
      </c>
    </row>
    <row r="71" spans="1:11" ht="14.1" customHeight="1" x14ac:dyDescent="0.2">
      <c r="A71" s="306"/>
      <c r="B71" s="307" t="s">
        <v>307</v>
      </c>
      <c r="C71" s="308"/>
      <c r="D71" s="113">
        <v>1.3332251609064849</v>
      </c>
      <c r="E71" s="115">
        <v>986</v>
      </c>
      <c r="F71" s="114">
        <v>1013</v>
      </c>
      <c r="G71" s="114">
        <v>973</v>
      </c>
      <c r="H71" s="114">
        <v>1024</v>
      </c>
      <c r="I71" s="140">
        <v>1037</v>
      </c>
      <c r="J71" s="115">
        <v>-51</v>
      </c>
      <c r="K71" s="116">
        <v>-4.918032786885246</v>
      </c>
    </row>
    <row r="72" spans="1:11" ht="14.1" customHeight="1" x14ac:dyDescent="0.2">
      <c r="A72" s="306">
        <v>84</v>
      </c>
      <c r="B72" s="307" t="s">
        <v>308</v>
      </c>
      <c r="C72" s="308"/>
      <c r="D72" s="113">
        <v>4.3809832873600518</v>
      </c>
      <c r="E72" s="115">
        <v>3240</v>
      </c>
      <c r="F72" s="114">
        <v>3753</v>
      </c>
      <c r="G72" s="114">
        <v>3122</v>
      </c>
      <c r="H72" s="114">
        <v>3490</v>
      </c>
      <c r="I72" s="140">
        <v>3146</v>
      </c>
      <c r="J72" s="115">
        <v>94</v>
      </c>
      <c r="K72" s="116">
        <v>2.9879211697393515</v>
      </c>
    </row>
    <row r="73" spans="1:11" ht="14.1" customHeight="1" x14ac:dyDescent="0.2">
      <c r="A73" s="306" t="s">
        <v>309</v>
      </c>
      <c r="B73" s="307" t="s">
        <v>310</v>
      </c>
      <c r="C73" s="308"/>
      <c r="D73" s="113">
        <v>0.37860349396938719</v>
      </c>
      <c r="E73" s="115">
        <v>280</v>
      </c>
      <c r="F73" s="114">
        <v>339</v>
      </c>
      <c r="G73" s="114">
        <v>286</v>
      </c>
      <c r="H73" s="114">
        <v>268</v>
      </c>
      <c r="I73" s="140">
        <v>262</v>
      </c>
      <c r="J73" s="115">
        <v>18</v>
      </c>
      <c r="K73" s="116">
        <v>6.8702290076335881</v>
      </c>
    </row>
    <row r="74" spans="1:11" ht="14.1" customHeight="1" x14ac:dyDescent="0.2">
      <c r="A74" s="306" t="s">
        <v>311</v>
      </c>
      <c r="B74" s="307" t="s">
        <v>312</v>
      </c>
      <c r="C74" s="308"/>
      <c r="D74" s="113">
        <v>5.6790524095408079E-2</v>
      </c>
      <c r="E74" s="115">
        <v>42</v>
      </c>
      <c r="F74" s="114">
        <v>43</v>
      </c>
      <c r="G74" s="114">
        <v>38</v>
      </c>
      <c r="H74" s="114">
        <v>37</v>
      </c>
      <c r="I74" s="140">
        <v>34</v>
      </c>
      <c r="J74" s="115">
        <v>8</v>
      </c>
      <c r="K74" s="116">
        <v>23.529411764705884</v>
      </c>
    </row>
    <row r="75" spans="1:11" ht="14.1" customHeight="1" x14ac:dyDescent="0.2">
      <c r="A75" s="306" t="s">
        <v>313</v>
      </c>
      <c r="B75" s="307" t="s">
        <v>314</v>
      </c>
      <c r="C75" s="308"/>
      <c r="D75" s="113">
        <v>2.7259451565795878</v>
      </c>
      <c r="E75" s="115">
        <v>2016</v>
      </c>
      <c r="F75" s="114">
        <v>2432</v>
      </c>
      <c r="G75" s="114">
        <v>1856</v>
      </c>
      <c r="H75" s="114">
        <v>2239</v>
      </c>
      <c r="I75" s="140">
        <v>1944</v>
      </c>
      <c r="J75" s="115">
        <v>72</v>
      </c>
      <c r="K75" s="116">
        <v>3.7037037037037037</v>
      </c>
    </row>
    <row r="76" spans="1:11" ht="14.1" customHeight="1" x14ac:dyDescent="0.2">
      <c r="A76" s="306">
        <v>91</v>
      </c>
      <c r="B76" s="307" t="s">
        <v>315</v>
      </c>
      <c r="C76" s="308"/>
      <c r="D76" s="113">
        <v>0.12304613554005084</v>
      </c>
      <c r="E76" s="115">
        <v>91</v>
      </c>
      <c r="F76" s="114">
        <v>76</v>
      </c>
      <c r="G76" s="114">
        <v>85</v>
      </c>
      <c r="H76" s="114">
        <v>70</v>
      </c>
      <c r="I76" s="140">
        <v>79</v>
      </c>
      <c r="J76" s="115">
        <v>12</v>
      </c>
      <c r="K76" s="116">
        <v>15.189873417721518</v>
      </c>
    </row>
    <row r="77" spans="1:11" ht="14.1" customHeight="1" x14ac:dyDescent="0.2">
      <c r="A77" s="306">
        <v>92</v>
      </c>
      <c r="B77" s="307" t="s">
        <v>316</v>
      </c>
      <c r="C77" s="308"/>
      <c r="D77" s="113">
        <v>0.37589918329817729</v>
      </c>
      <c r="E77" s="115">
        <v>278</v>
      </c>
      <c r="F77" s="114">
        <v>278</v>
      </c>
      <c r="G77" s="114">
        <v>268</v>
      </c>
      <c r="H77" s="114">
        <v>278</v>
      </c>
      <c r="I77" s="140">
        <v>292</v>
      </c>
      <c r="J77" s="115">
        <v>-14</v>
      </c>
      <c r="K77" s="116">
        <v>-4.7945205479452051</v>
      </c>
    </row>
    <row r="78" spans="1:11" ht="14.1" customHeight="1" x14ac:dyDescent="0.2">
      <c r="A78" s="306">
        <v>93</v>
      </c>
      <c r="B78" s="307" t="s">
        <v>317</v>
      </c>
      <c r="C78" s="308"/>
      <c r="D78" s="113">
        <v>9.6003028827951753E-2</v>
      </c>
      <c r="E78" s="115">
        <v>71</v>
      </c>
      <c r="F78" s="114">
        <v>84</v>
      </c>
      <c r="G78" s="114">
        <v>85</v>
      </c>
      <c r="H78" s="114">
        <v>92</v>
      </c>
      <c r="I78" s="140">
        <v>91</v>
      </c>
      <c r="J78" s="115">
        <v>-20</v>
      </c>
      <c r="K78" s="116">
        <v>-21.978021978021978</v>
      </c>
    </row>
    <row r="79" spans="1:11" ht="14.1" customHeight="1" x14ac:dyDescent="0.2">
      <c r="A79" s="306">
        <v>94</v>
      </c>
      <c r="B79" s="307" t="s">
        <v>318</v>
      </c>
      <c r="C79" s="308"/>
      <c r="D79" s="113">
        <v>0.71934663854183567</v>
      </c>
      <c r="E79" s="115">
        <v>532</v>
      </c>
      <c r="F79" s="114">
        <v>613</v>
      </c>
      <c r="G79" s="114">
        <v>669</v>
      </c>
      <c r="H79" s="114">
        <v>527</v>
      </c>
      <c r="I79" s="140">
        <v>546</v>
      </c>
      <c r="J79" s="115">
        <v>-14</v>
      </c>
      <c r="K79" s="116">
        <v>-2.5641025641025643</v>
      </c>
    </row>
    <row r="80" spans="1:11" ht="14.1" customHeight="1" x14ac:dyDescent="0.2">
      <c r="A80" s="306" t="s">
        <v>319</v>
      </c>
      <c r="B80" s="307" t="s">
        <v>320</v>
      </c>
      <c r="C80" s="308"/>
      <c r="D80" s="113">
        <v>1.4873708691654497E-2</v>
      </c>
      <c r="E80" s="115">
        <v>11</v>
      </c>
      <c r="F80" s="114">
        <v>11</v>
      </c>
      <c r="G80" s="114">
        <v>10</v>
      </c>
      <c r="H80" s="114">
        <v>13</v>
      </c>
      <c r="I80" s="140">
        <v>13</v>
      </c>
      <c r="J80" s="115">
        <v>-2</v>
      </c>
      <c r="K80" s="116">
        <v>-15.384615384615385</v>
      </c>
    </row>
    <row r="81" spans="1:11" ht="14.1" customHeight="1" x14ac:dyDescent="0.2">
      <c r="A81" s="310" t="s">
        <v>321</v>
      </c>
      <c r="B81" s="311" t="s">
        <v>334</v>
      </c>
      <c r="C81" s="312"/>
      <c r="D81" s="125">
        <v>3.6738060468386609</v>
      </c>
      <c r="E81" s="143">
        <v>2717</v>
      </c>
      <c r="F81" s="144">
        <v>2826</v>
      </c>
      <c r="G81" s="144">
        <v>2790</v>
      </c>
      <c r="H81" s="144">
        <v>2884</v>
      </c>
      <c r="I81" s="145">
        <v>2818</v>
      </c>
      <c r="J81" s="143">
        <v>-101</v>
      </c>
      <c r="K81" s="146">
        <v>-3.5841022001419445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23267</v>
      </c>
      <c r="G12" s="535">
        <v>20143</v>
      </c>
      <c r="H12" s="535">
        <v>30280</v>
      </c>
      <c r="I12" s="535">
        <v>25061</v>
      </c>
      <c r="J12" s="536">
        <v>23951</v>
      </c>
      <c r="K12" s="537">
        <v>-684</v>
      </c>
      <c r="L12" s="348">
        <v>-2.8558306542524319</v>
      </c>
    </row>
    <row r="13" spans="1:17" s="110" customFormat="1" ht="15" customHeight="1" x14ac:dyDescent="0.2">
      <c r="A13" s="349" t="s">
        <v>345</v>
      </c>
      <c r="B13" s="350" t="s">
        <v>346</v>
      </c>
      <c r="C13" s="346"/>
      <c r="D13" s="346"/>
      <c r="E13" s="347"/>
      <c r="F13" s="535">
        <v>13517</v>
      </c>
      <c r="G13" s="535">
        <v>11366</v>
      </c>
      <c r="H13" s="535">
        <v>17470</v>
      </c>
      <c r="I13" s="535">
        <v>14434</v>
      </c>
      <c r="J13" s="536">
        <v>13897</v>
      </c>
      <c r="K13" s="537">
        <v>-380</v>
      </c>
      <c r="L13" s="348">
        <v>-2.7344031085845866</v>
      </c>
    </row>
    <row r="14" spans="1:17" s="110" customFormat="1" ht="22.5" customHeight="1" x14ac:dyDescent="0.2">
      <c r="A14" s="349"/>
      <c r="B14" s="350" t="s">
        <v>347</v>
      </c>
      <c r="C14" s="346"/>
      <c r="D14" s="346"/>
      <c r="E14" s="347"/>
      <c r="F14" s="535">
        <v>9750</v>
      </c>
      <c r="G14" s="535">
        <v>8777</v>
      </c>
      <c r="H14" s="535">
        <v>12810</v>
      </c>
      <c r="I14" s="535">
        <v>10627</v>
      </c>
      <c r="J14" s="536">
        <v>10054</v>
      </c>
      <c r="K14" s="537">
        <v>-304</v>
      </c>
      <c r="L14" s="348">
        <v>-3.0236721702804852</v>
      </c>
    </row>
    <row r="15" spans="1:17" s="110" customFormat="1" ht="15" customHeight="1" x14ac:dyDescent="0.2">
      <c r="A15" s="349" t="s">
        <v>348</v>
      </c>
      <c r="B15" s="350" t="s">
        <v>108</v>
      </c>
      <c r="C15" s="346"/>
      <c r="D15" s="346"/>
      <c r="E15" s="347"/>
      <c r="F15" s="535">
        <v>5207</v>
      </c>
      <c r="G15" s="535">
        <v>5326</v>
      </c>
      <c r="H15" s="535">
        <v>10827</v>
      </c>
      <c r="I15" s="535">
        <v>5235</v>
      </c>
      <c r="J15" s="536">
        <v>5145</v>
      </c>
      <c r="K15" s="537">
        <v>62</v>
      </c>
      <c r="L15" s="348">
        <v>1.2050534499514092</v>
      </c>
    </row>
    <row r="16" spans="1:17" s="110" customFormat="1" ht="15" customHeight="1" x14ac:dyDescent="0.2">
      <c r="A16" s="349"/>
      <c r="B16" s="350" t="s">
        <v>109</v>
      </c>
      <c r="C16" s="346"/>
      <c r="D16" s="346"/>
      <c r="E16" s="347"/>
      <c r="F16" s="535">
        <v>15855</v>
      </c>
      <c r="G16" s="535">
        <v>13220</v>
      </c>
      <c r="H16" s="535">
        <v>17058</v>
      </c>
      <c r="I16" s="535">
        <v>17458</v>
      </c>
      <c r="J16" s="536">
        <v>16583</v>
      </c>
      <c r="K16" s="537">
        <v>-728</v>
      </c>
      <c r="L16" s="348">
        <v>-4.3900379907133811</v>
      </c>
    </row>
    <row r="17" spans="1:12" s="110" customFormat="1" ht="15" customHeight="1" x14ac:dyDescent="0.2">
      <c r="A17" s="349"/>
      <c r="B17" s="350" t="s">
        <v>110</v>
      </c>
      <c r="C17" s="346"/>
      <c r="D17" s="346"/>
      <c r="E17" s="347"/>
      <c r="F17" s="535">
        <v>1994</v>
      </c>
      <c r="G17" s="535">
        <v>1419</v>
      </c>
      <c r="H17" s="535">
        <v>2200</v>
      </c>
      <c r="I17" s="535">
        <v>2172</v>
      </c>
      <c r="J17" s="536">
        <v>1954</v>
      </c>
      <c r="K17" s="537">
        <v>40</v>
      </c>
      <c r="L17" s="348">
        <v>2.0470829068577276</v>
      </c>
    </row>
    <row r="18" spans="1:12" s="110" customFormat="1" ht="15" customHeight="1" x14ac:dyDescent="0.2">
      <c r="A18" s="349"/>
      <c r="B18" s="350" t="s">
        <v>111</v>
      </c>
      <c r="C18" s="346"/>
      <c r="D18" s="346"/>
      <c r="E18" s="347"/>
      <c r="F18" s="535">
        <v>211</v>
      </c>
      <c r="G18" s="535">
        <v>178</v>
      </c>
      <c r="H18" s="535">
        <v>195</v>
      </c>
      <c r="I18" s="535">
        <v>196</v>
      </c>
      <c r="J18" s="536">
        <v>269</v>
      </c>
      <c r="K18" s="537">
        <v>-58</v>
      </c>
      <c r="L18" s="348">
        <v>-21.561338289962826</v>
      </c>
    </row>
    <row r="19" spans="1:12" s="110" customFormat="1" ht="15" customHeight="1" x14ac:dyDescent="0.2">
      <c r="A19" s="118" t="s">
        <v>113</v>
      </c>
      <c r="B19" s="119" t="s">
        <v>181</v>
      </c>
      <c r="C19" s="346"/>
      <c r="D19" s="346"/>
      <c r="E19" s="347"/>
      <c r="F19" s="535">
        <v>14528</v>
      </c>
      <c r="G19" s="535">
        <v>11833</v>
      </c>
      <c r="H19" s="535">
        <v>20992</v>
      </c>
      <c r="I19" s="535">
        <v>16370</v>
      </c>
      <c r="J19" s="536">
        <v>15450</v>
      </c>
      <c r="K19" s="537">
        <v>-922</v>
      </c>
      <c r="L19" s="348">
        <v>-5.9676375404530742</v>
      </c>
    </row>
    <row r="20" spans="1:12" s="110" customFormat="1" ht="15" customHeight="1" x14ac:dyDescent="0.2">
      <c r="A20" s="118"/>
      <c r="B20" s="119" t="s">
        <v>182</v>
      </c>
      <c r="C20" s="346"/>
      <c r="D20" s="346"/>
      <c r="E20" s="347"/>
      <c r="F20" s="535">
        <v>8739</v>
      </c>
      <c r="G20" s="535">
        <v>8310</v>
      </c>
      <c r="H20" s="535">
        <v>9288</v>
      </c>
      <c r="I20" s="535">
        <v>8691</v>
      </c>
      <c r="J20" s="536">
        <v>8501</v>
      </c>
      <c r="K20" s="537">
        <v>238</v>
      </c>
      <c r="L20" s="348">
        <v>2.7996706269850606</v>
      </c>
    </row>
    <row r="21" spans="1:12" s="110" customFormat="1" ht="15" customHeight="1" x14ac:dyDescent="0.2">
      <c r="A21" s="118" t="s">
        <v>113</v>
      </c>
      <c r="B21" s="119" t="s">
        <v>116</v>
      </c>
      <c r="C21" s="346"/>
      <c r="D21" s="346"/>
      <c r="E21" s="347"/>
      <c r="F21" s="535">
        <v>15077</v>
      </c>
      <c r="G21" s="535">
        <v>13040</v>
      </c>
      <c r="H21" s="535">
        <v>20990</v>
      </c>
      <c r="I21" s="535">
        <v>16880</v>
      </c>
      <c r="J21" s="536">
        <v>15763</v>
      </c>
      <c r="K21" s="537">
        <v>-686</v>
      </c>
      <c r="L21" s="348">
        <v>-4.3519634587324747</v>
      </c>
    </row>
    <row r="22" spans="1:12" s="110" customFormat="1" ht="15" customHeight="1" x14ac:dyDescent="0.2">
      <c r="A22" s="118"/>
      <c r="B22" s="119" t="s">
        <v>117</v>
      </c>
      <c r="C22" s="346"/>
      <c r="D22" s="346"/>
      <c r="E22" s="347"/>
      <c r="F22" s="535">
        <v>8172</v>
      </c>
      <c r="G22" s="535">
        <v>7090</v>
      </c>
      <c r="H22" s="535">
        <v>9268</v>
      </c>
      <c r="I22" s="535">
        <v>8159</v>
      </c>
      <c r="J22" s="536">
        <v>8163</v>
      </c>
      <c r="K22" s="537">
        <v>9</v>
      </c>
      <c r="L22" s="348">
        <v>0.11025358324145534</v>
      </c>
    </row>
    <row r="23" spans="1:12" s="110" customFormat="1" ht="15" customHeight="1" x14ac:dyDescent="0.2">
      <c r="A23" s="351" t="s">
        <v>348</v>
      </c>
      <c r="B23" s="352" t="s">
        <v>193</v>
      </c>
      <c r="C23" s="353"/>
      <c r="D23" s="353"/>
      <c r="E23" s="354"/>
      <c r="F23" s="538">
        <v>342</v>
      </c>
      <c r="G23" s="538">
        <v>877</v>
      </c>
      <c r="H23" s="538">
        <v>4432</v>
      </c>
      <c r="I23" s="538">
        <v>305</v>
      </c>
      <c r="J23" s="539">
        <v>454</v>
      </c>
      <c r="K23" s="540">
        <v>-112</v>
      </c>
      <c r="L23" s="355">
        <v>-24.669603524229075</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39.200000000000003</v>
      </c>
      <c r="G25" s="541">
        <v>44.6</v>
      </c>
      <c r="H25" s="541">
        <v>42</v>
      </c>
      <c r="I25" s="541">
        <v>38.200000000000003</v>
      </c>
      <c r="J25" s="541">
        <v>38.4</v>
      </c>
      <c r="K25" s="542" t="s">
        <v>350</v>
      </c>
      <c r="L25" s="363">
        <v>0.80000000000000426</v>
      </c>
    </row>
    <row r="26" spans="1:12" s="110" customFormat="1" ht="15" customHeight="1" x14ac:dyDescent="0.2">
      <c r="A26" s="364" t="s">
        <v>105</v>
      </c>
      <c r="B26" s="365" t="s">
        <v>346</v>
      </c>
      <c r="C26" s="361"/>
      <c r="D26" s="361"/>
      <c r="E26" s="362"/>
      <c r="F26" s="541">
        <v>36.9</v>
      </c>
      <c r="G26" s="541">
        <v>42.3</v>
      </c>
      <c r="H26" s="541">
        <v>38.700000000000003</v>
      </c>
      <c r="I26" s="541">
        <v>36.4</v>
      </c>
      <c r="J26" s="543">
        <v>36.200000000000003</v>
      </c>
      <c r="K26" s="542" t="s">
        <v>350</v>
      </c>
      <c r="L26" s="363">
        <v>0.69999999999999574</v>
      </c>
    </row>
    <row r="27" spans="1:12" s="110" customFormat="1" ht="15" customHeight="1" x14ac:dyDescent="0.2">
      <c r="A27" s="364"/>
      <c r="B27" s="365" t="s">
        <v>347</v>
      </c>
      <c r="C27" s="361"/>
      <c r="D27" s="361"/>
      <c r="E27" s="362"/>
      <c r="F27" s="541">
        <v>42.4</v>
      </c>
      <c r="G27" s="541">
        <v>47.6</v>
      </c>
      <c r="H27" s="541">
        <v>46.8</v>
      </c>
      <c r="I27" s="541">
        <v>40.799999999999997</v>
      </c>
      <c r="J27" s="541">
        <v>41.5</v>
      </c>
      <c r="K27" s="542" t="s">
        <v>350</v>
      </c>
      <c r="L27" s="363">
        <v>0.89999999999999858</v>
      </c>
    </row>
    <row r="28" spans="1:12" s="110" customFormat="1" ht="15" customHeight="1" x14ac:dyDescent="0.2">
      <c r="A28" s="364" t="s">
        <v>113</v>
      </c>
      <c r="B28" s="365" t="s">
        <v>108</v>
      </c>
      <c r="C28" s="361"/>
      <c r="D28" s="361"/>
      <c r="E28" s="362"/>
      <c r="F28" s="541">
        <v>52.1</v>
      </c>
      <c r="G28" s="541">
        <v>55.4</v>
      </c>
      <c r="H28" s="541">
        <v>54.3</v>
      </c>
      <c r="I28" s="541">
        <v>54.2</v>
      </c>
      <c r="J28" s="541">
        <v>51.4</v>
      </c>
      <c r="K28" s="542" t="s">
        <v>350</v>
      </c>
      <c r="L28" s="363">
        <v>0.70000000000000284</v>
      </c>
    </row>
    <row r="29" spans="1:12" s="110" customFormat="1" ht="11.25" x14ac:dyDescent="0.2">
      <c r="A29" s="364"/>
      <c r="B29" s="365" t="s">
        <v>109</v>
      </c>
      <c r="C29" s="361"/>
      <c r="D29" s="361"/>
      <c r="E29" s="362"/>
      <c r="F29" s="541">
        <v>36.799999999999997</v>
      </c>
      <c r="G29" s="541">
        <v>41.7</v>
      </c>
      <c r="H29" s="541">
        <v>39.299999999999997</v>
      </c>
      <c r="I29" s="541">
        <v>35</v>
      </c>
      <c r="J29" s="543">
        <v>35.6</v>
      </c>
      <c r="K29" s="542" t="s">
        <v>350</v>
      </c>
      <c r="L29" s="363">
        <v>1.1999999999999957</v>
      </c>
    </row>
    <row r="30" spans="1:12" s="110" customFormat="1" ht="15" customHeight="1" x14ac:dyDescent="0.2">
      <c r="A30" s="364"/>
      <c r="B30" s="365" t="s">
        <v>110</v>
      </c>
      <c r="C30" s="361"/>
      <c r="D30" s="361"/>
      <c r="E30" s="362"/>
      <c r="F30" s="541">
        <v>27.3</v>
      </c>
      <c r="G30" s="541">
        <v>36.200000000000003</v>
      </c>
      <c r="H30" s="541">
        <v>29.7</v>
      </c>
      <c r="I30" s="541">
        <v>27.5</v>
      </c>
      <c r="J30" s="541">
        <v>30.5</v>
      </c>
      <c r="K30" s="542" t="s">
        <v>350</v>
      </c>
      <c r="L30" s="363">
        <v>-3.1999999999999993</v>
      </c>
    </row>
    <row r="31" spans="1:12" s="110" customFormat="1" ht="15" customHeight="1" x14ac:dyDescent="0.2">
      <c r="A31" s="364"/>
      <c r="B31" s="365" t="s">
        <v>111</v>
      </c>
      <c r="C31" s="361"/>
      <c r="D31" s="361"/>
      <c r="E31" s="362"/>
      <c r="F31" s="541">
        <v>35.5</v>
      </c>
      <c r="G31" s="541">
        <v>55.6</v>
      </c>
      <c r="H31" s="541">
        <v>51.3</v>
      </c>
      <c r="I31" s="541">
        <v>42.3</v>
      </c>
      <c r="J31" s="541">
        <v>39.799999999999997</v>
      </c>
      <c r="K31" s="542" t="s">
        <v>350</v>
      </c>
      <c r="L31" s="363">
        <v>-4.2999999999999972</v>
      </c>
    </row>
    <row r="32" spans="1:12" s="110" customFormat="1" ht="15" customHeight="1" x14ac:dyDescent="0.2">
      <c r="A32" s="366" t="s">
        <v>113</v>
      </c>
      <c r="B32" s="367" t="s">
        <v>181</v>
      </c>
      <c r="C32" s="361"/>
      <c r="D32" s="361"/>
      <c r="E32" s="362"/>
      <c r="F32" s="541">
        <v>37.5</v>
      </c>
      <c r="G32" s="541">
        <v>40.200000000000003</v>
      </c>
      <c r="H32" s="541">
        <v>38</v>
      </c>
      <c r="I32" s="541">
        <v>33.5</v>
      </c>
      <c r="J32" s="543">
        <v>35.299999999999997</v>
      </c>
      <c r="K32" s="542" t="s">
        <v>350</v>
      </c>
      <c r="L32" s="363">
        <v>2.2000000000000028</v>
      </c>
    </row>
    <row r="33" spans="1:12" s="110" customFormat="1" ht="15" customHeight="1" x14ac:dyDescent="0.2">
      <c r="A33" s="366"/>
      <c r="B33" s="367" t="s">
        <v>182</v>
      </c>
      <c r="C33" s="361"/>
      <c r="D33" s="361"/>
      <c r="E33" s="362"/>
      <c r="F33" s="541">
        <v>41.8</v>
      </c>
      <c r="G33" s="541">
        <v>50.2</v>
      </c>
      <c r="H33" s="541">
        <v>48.8</v>
      </c>
      <c r="I33" s="541">
        <v>47</v>
      </c>
      <c r="J33" s="541">
        <v>43.9</v>
      </c>
      <c r="K33" s="542" t="s">
        <v>350</v>
      </c>
      <c r="L33" s="363">
        <v>-2.1000000000000014</v>
      </c>
    </row>
    <row r="34" spans="1:12" s="368" customFormat="1" ht="15" customHeight="1" x14ac:dyDescent="0.2">
      <c r="A34" s="366" t="s">
        <v>113</v>
      </c>
      <c r="B34" s="367" t="s">
        <v>116</v>
      </c>
      <c r="C34" s="361"/>
      <c r="D34" s="361"/>
      <c r="E34" s="362"/>
      <c r="F34" s="541">
        <v>34.9</v>
      </c>
      <c r="G34" s="541">
        <v>41</v>
      </c>
      <c r="H34" s="541">
        <v>37.4</v>
      </c>
      <c r="I34" s="541">
        <v>34.200000000000003</v>
      </c>
      <c r="J34" s="541">
        <v>34</v>
      </c>
      <c r="K34" s="542" t="s">
        <v>350</v>
      </c>
      <c r="L34" s="363">
        <v>0.89999999999999858</v>
      </c>
    </row>
    <row r="35" spans="1:12" s="368" customFormat="1" ht="11.25" x14ac:dyDescent="0.2">
      <c r="A35" s="369"/>
      <c r="B35" s="370" t="s">
        <v>117</v>
      </c>
      <c r="C35" s="371"/>
      <c r="D35" s="371"/>
      <c r="E35" s="372"/>
      <c r="F35" s="544">
        <v>47</v>
      </c>
      <c r="G35" s="544">
        <v>50.8</v>
      </c>
      <c r="H35" s="544">
        <v>50.7</v>
      </c>
      <c r="I35" s="544">
        <v>46.4</v>
      </c>
      <c r="J35" s="545">
        <v>46.6</v>
      </c>
      <c r="K35" s="546" t="s">
        <v>350</v>
      </c>
      <c r="L35" s="373">
        <v>0.39999999999999858</v>
      </c>
    </row>
    <row r="36" spans="1:12" s="368" customFormat="1" ht="15.95" customHeight="1" x14ac:dyDescent="0.2">
      <c r="A36" s="374" t="s">
        <v>351</v>
      </c>
      <c r="B36" s="375"/>
      <c r="C36" s="376"/>
      <c r="D36" s="375"/>
      <c r="E36" s="377"/>
      <c r="F36" s="547">
        <v>22684</v>
      </c>
      <c r="G36" s="547">
        <v>18901</v>
      </c>
      <c r="H36" s="547">
        <v>24401</v>
      </c>
      <c r="I36" s="547">
        <v>24530</v>
      </c>
      <c r="J36" s="547">
        <v>23287</v>
      </c>
      <c r="K36" s="548">
        <v>-603</v>
      </c>
      <c r="L36" s="379">
        <v>-2.5894275776184137</v>
      </c>
    </row>
    <row r="37" spans="1:12" s="368" customFormat="1" ht="15.95" customHeight="1" x14ac:dyDescent="0.2">
      <c r="A37" s="380"/>
      <c r="B37" s="381" t="s">
        <v>113</v>
      </c>
      <c r="C37" s="381" t="s">
        <v>352</v>
      </c>
      <c r="D37" s="381"/>
      <c r="E37" s="382"/>
      <c r="F37" s="547">
        <v>8884</v>
      </c>
      <c r="G37" s="547">
        <v>8425</v>
      </c>
      <c r="H37" s="547">
        <v>10257</v>
      </c>
      <c r="I37" s="547">
        <v>9376</v>
      </c>
      <c r="J37" s="547">
        <v>8942</v>
      </c>
      <c r="K37" s="548">
        <v>-58</v>
      </c>
      <c r="L37" s="379">
        <v>-0.64862446879892643</v>
      </c>
    </row>
    <row r="38" spans="1:12" s="368" customFormat="1" ht="15.95" customHeight="1" x14ac:dyDescent="0.2">
      <c r="A38" s="380"/>
      <c r="B38" s="383" t="s">
        <v>105</v>
      </c>
      <c r="C38" s="383" t="s">
        <v>106</v>
      </c>
      <c r="D38" s="384"/>
      <c r="E38" s="382"/>
      <c r="F38" s="547">
        <v>13245</v>
      </c>
      <c r="G38" s="547">
        <v>10797</v>
      </c>
      <c r="H38" s="547">
        <v>14297</v>
      </c>
      <c r="I38" s="547">
        <v>14217</v>
      </c>
      <c r="J38" s="549">
        <v>13579</v>
      </c>
      <c r="K38" s="548">
        <v>-334</v>
      </c>
      <c r="L38" s="379">
        <v>-2.4596803888357024</v>
      </c>
    </row>
    <row r="39" spans="1:12" s="368" customFormat="1" ht="15.95" customHeight="1" x14ac:dyDescent="0.2">
      <c r="A39" s="380"/>
      <c r="B39" s="384"/>
      <c r="C39" s="381" t="s">
        <v>353</v>
      </c>
      <c r="D39" s="384"/>
      <c r="E39" s="382"/>
      <c r="F39" s="547">
        <v>4882</v>
      </c>
      <c r="G39" s="547">
        <v>4567</v>
      </c>
      <c r="H39" s="547">
        <v>5528</v>
      </c>
      <c r="I39" s="547">
        <v>5172</v>
      </c>
      <c r="J39" s="547">
        <v>4910</v>
      </c>
      <c r="K39" s="548">
        <v>-28</v>
      </c>
      <c r="L39" s="379">
        <v>-0.570264765784114</v>
      </c>
    </row>
    <row r="40" spans="1:12" s="368" customFormat="1" ht="15.95" customHeight="1" x14ac:dyDescent="0.2">
      <c r="A40" s="380"/>
      <c r="B40" s="383"/>
      <c r="C40" s="383" t="s">
        <v>107</v>
      </c>
      <c r="D40" s="384"/>
      <c r="E40" s="382"/>
      <c r="F40" s="547">
        <v>9439</v>
      </c>
      <c r="G40" s="547">
        <v>8104</v>
      </c>
      <c r="H40" s="547">
        <v>10104</v>
      </c>
      <c r="I40" s="547">
        <v>10313</v>
      </c>
      <c r="J40" s="547">
        <v>9708</v>
      </c>
      <c r="K40" s="548">
        <v>-269</v>
      </c>
      <c r="L40" s="379">
        <v>-2.7709105892047794</v>
      </c>
    </row>
    <row r="41" spans="1:12" s="368" customFormat="1" ht="24" customHeight="1" x14ac:dyDescent="0.2">
      <c r="A41" s="380"/>
      <c r="B41" s="384"/>
      <c r="C41" s="381" t="s">
        <v>353</v>
      </c>
      <c r="D41" s="384"/>
      <c r="E41" s="382"/>
      <c r="F41" s="547">
        <v>4002</v>
      </c>
      <c r="G41" s="547">
        <v>3858</v>
      </c>
      <c r="H41" s="547">
        <v>4729</v>
      </c>
      <c r="I41" s="547">
        <v>4204</v>
      </c>
      <c r="J41" s="549">
        <v>4032</v>
      </c>
      <c r="K41" s="548">
        <v>-30</v>
      </c>
      <c r="L41" s="379">
        <v>-0.74404761904761907</v>
      </c>
    </row>
    <row r="42" spans="1:12" s="110" customFormat="1" ht="15" customHeight="1" x14ac:dyDescent="0.2">
      <c r="A42" s="380"/>
      <c r="B42" s="383" t="s">
        <v>113</v>
      </c>
      <c r="C42" s="383" t="s">
        <v>354</v>
      </c>
      <c r="D42" s="384"/>
      <c r="E42" s="382"/>
      <c r="F42" s="547">
        <v>4761</v>
      </c>
      <c r="G42" s="547">
        <v>4312</v>
      </c>
      <c r="H42" s="547">
        <v>5699</v>
      </c>
      <c r="I42" s="547">
        <v>4883</v>
      </c>
      <c r="J42" s="547">
        <v>4647</v>
      </c>
      <c r="K42" s="548">
        <v>114</v>
      </c>
      <c r="L42" s="379">
        <v>2.4531956100710137</v>
      </c>
    </row>
    <row r="43" spans="1:12" s="110" customFormat="1" ht="15" customHeight="1" x14ac:dyDescent="0.2">
      <c r="A43" s="380"/>
      <c r="B43" s="384"/>
      <c r="C43" s="381" t="s">
        <v>353</v>
      </c>
      <c r="D43" s="384"/>
      <c r="E43" s="382"/>
      <c r="F43" s="547">
        <v>2479</v>
      </c>
      <c r="G43" s="547">
        <v>2390</v>
      </c>
      <c r="H43" s="547">
        <v>3093</v>
      </c>
      <c r="I43" s="547">
        <v>2646</v>
      </c>
      <c r="J43" s="547">
        <v>2390</v>
      </c>
      <c r="K43" s="548">
        <v>89</v>
      </c>
      <c r="L43" s="379">
        <v>3.7238493723849371</v>
      </c>
    </row>
    <row r="44" spans="1:12" s="110" customFormat="1" ht="15" customHeight="1" x14ac:dyDescent="0.2">
      <c r="A44" s="380"/>
      <c r="B44" s="383"/>
      <c r="C44" s="365" t="s">
        <v>109</v>
      </c>
      <c r="D44" s="384"/>
      <c r="E44" s="382"/>
      <c r="F44" s="547">
        <v>15722</v>
      </c>
      <c r="G44" s="547">
        <v>12996</v>
      </c>
      <c r="H44" s="547">
        <v>16316</v>
      </c>
      <c r="I44" s="547">
        <v>17281</v>
      </c>
      <c r="J44" s="549">
        <v>16421</v>
      </c>
      <c r="K44" s="548">
        <v>-699</v>
      </c>
      <c r="L44" s="379">
        <v>-4.2567444126423482</v>
      </c>
    </row>
    <row r="45" spans="1:12" s="110" customFormat="1" ht="15" customHeight="1" x14ac:dyDescent="0.2">
      <c r="A45" s="380"/>
      <c r="B45" s="384"/>
      <c r="C45" s="381" t="s">
        <v>353</v>
      </c>
      <c r="D45" s="384"/>
      <c r="E45" s="382"/>
      <c r="F45" s="547">
        <v>5786</v>
      </c>
      <c r="G45" s="547">
        <v>5424</v>
      </c>
      <c r="H45" s="547">
        <v>6413</v>
      </c>
      <c r="I45" s="547">
        <v>6051</v>
      </c>
      <c r="J45" s="547">
        <v>5850</v>
      </c>
      <c r="K45" s="548">
        <v>-64</v>
      </c>
      <c r="L45" s="379">
        <v>-1.0940170940170941</v>
      </c>
    </row>
    <row r="46" spans="1:12" s="110" customFormat="1" ht="15" customHeight="1" x14ac:dyDescent="0.2">
      <c r="A46" s="380"/>
      <c r="B46" s="383"/>
      <c r="C46" s="365" t="s">
        <v>110</v>
      </c>
      <c r="D46" s="384"/>
      <c r="E46" s="382"/>
      <c r="F46" s="547">
        <v>1990</v>
      </c>
      <c r="G46" s="547">
        <v>1415</v>
      </c>
      <c r="H46" s="547">
        <v>2191</v>
      </c>
      <c r="I46" s="547">
        <v>2170</v>
      </c>
      <c r="J46" s="547">
        <v>1950</v>
      </c>
      <c r="K46" s="548">
        <v>40</v>
      </c>
      <c r="L46" s="379">
        <v>2.0512820512820511</v>
      </c>
    </row>
    <row r="47" spans="1:12" s="110" customFormat="1" ht="15" customHeight="1" x14ac:dyDescent="0.2">
      <c r="A47" s="380"/>
      <c r="B47" s="384"/>
      <c r="C47" s="381" t="s">
        <v>353</v>
      </c>
      <c r="D47" s="384"/>
      <c r="E47" s="382"/>
      <c r="F47" s="547">
        <v>544</v>
      </c>
      <c r="G47" s="547">
        <v>512</v>
      </c>
      <c r="H47" s="547">
        <v>651</v>
      </c>
      <c r="I47" s="547">
        <v>596</v>
      </c>
      <c r="J47" s="549">
        <v>595</v>
      </c>
      <c r="K47" s="548">
        <v>-51</v>
      </c>
      <c r="L47" s="379">
        <v>-8.5714285714285712</v>
      </c>
    </row>
    <row r="48" spans="1:12" s="110" customFormat="1" ht="15" customHeight="1" x14ac:dyDescent="0.2">
      <c r="A48" s="380"/>
      <c r="B48" s="384"/>
      <c r="C48" s="365" t="s">
        <v>111</v>
      </c>
      <c r="D48" s="385"/>
      <c r="E48" s="386"/>
      <c r="F48" s="547">
        <v>211</v>
      </c>
      <c r="G48" s="547">
        <v>178</v>
      </c>
      <c r="H48" s="547">
        <v>195</v>
      </c>
      <c r="I48" s="547">
        <v>196</v>
      </c>
      <c r="J48" s="547">
        <v>269</v>
      </c>
      <c r="K48" s="548">
        <v>-58</v>
      </c>
      <c r="L48" s="379">
        <v>-21.561338289962826</v>
      </c>
    </row>
    <row r="49" spans="1:12" s="110" customFormat="1" ht="15" customHeight="1" x14ac:dyDescent="0.2">
      <c r="A49" s="380"/>
      <c r="B49" s="384"/>
      <c r="C49" s="381" t="s">
        <v>353</v>
      </c>
      <c r="D49" s="384"/>
      <c r="E49" s="382"/>
      <c r="F49" s="547">
        <v>75</v>
      </c>
      <c r="G49" s="547">
        <v>99</v>
      </c>
      <c r="H49" s="547">
        <v>100</v>
      </c>
      <c r="I49" s="547">
        <v>83</v>
      </c>
      <c r="J49" s="547">
        <v>107</v>
      </c>
      <c r="K49" s="548">
        <v>-32</v>
      </c>
      <c r="L49" s="379">
        <v>-29.906542056074766</v>
      </c>
    </row>
    <row r="50" spans="1:12" s="110" customFormat="1" ht="15" customHeight="1" x14ac:dyDescent="0.2">
      <c r="A50" s="380"/>
      <c r="B50" s="383" t="s">
        <v>113</v>
      </c>
      <c r="C50" s="381" t="s">
        <v>181</v>
      </c>
      <c r="D50" s="384"/>
      <c r="E50" s="382"/>
      <c r="F50" s="547">
        <v>14002</v>
      </c>
      <c r="G50" s="547">
        <v>10696</v>
      </c>
      <c r="H50" s="547">
        <v>15310</v>
      </c>
      <c r="I50" s="547">
        <v>15903</v>
      </c>
      <c r="J50" s="549">
        <v>14836</v>
      </c>
      <c r="K50" s="548">
        <v>-834</v>
      </c>
      <c r="L50" s="379">
        <v>-5.6214613103262332</v>
      </c>
    </row>
    <row r="51" spans="1:12" s="110" customFormat="1" ht="15" customHeight="1" x14ac:dyDescent="0.2">
      <c r="A51" s="380"/>
      <c r="B51" s="384"/>
      <c r="C51" s="381" t="s">
        <v>353</v>
      </c>
      <c r="D51" s="384"/>
      <c r="E51" s="382"/>
      <c r="F51" s="547">
        <v>5257</v>
      </c>
      <c r="G51" s="547">
        <v>4303</v>
      </c>
      <c r="H51" s="547">
        <v>5820</v>
      </c>
      <c r="I51" s="547">
        <v>5320</v>
      </c>
      <c r="J51" s="547">
        <v>5234</v>
      </c>
      <c r="K51" s="548">
        <v>23</v>
      </c>
      <c r="L51" s="379">
        <v>0.43943446694688576</v>
      </c>
    </row>
    <row r="52" spans="1:12" s="110" customFormat="1" ht="15" customHeight="1" x14ac:dyDescent="0.2">
      <c r="A52" s="380"/>
      <c r="B52" s="383"/>
      <c r="C52" s="381" t="s">
        <v>182</v>
      </c>
      <c r="D52" s="384"/>
      <c r="E52" s="382"/>
      <c r="F52" s="547">
        <v>8682</v>
      </c>
      <c r="G52" s="547">
        <v>8205</v>
      </c>
      <c r="H52" s="547">
        <v>9091</v>
      </c>
      <c r="I52" s="547">
        <v>8627</v>
      </c>
      <c r="J52" s="547">
        <v>8451</v>
      </c>
      <c r="K52" s="548">
        <v>231</v>
      </c>
      <c r="L52" s="379">
        <v>2.7334043308484204</v>
      </c>
    </row>
    <row r="53" spans="1:12" s="269" customFormat="1" ht="11.25" customHeight="1" x14ac:dyDescent="0.2">
      <c r="A53" s="380"/>
      <c r="B53" s="384"/>
      <c r="C53" s="381" t="s">
        <v>353</v>
      </c>
      <c r="D53" s="384"/>
      <c r="E53" s="382"/>
      <c r="F53" s="547">
        <v>3627</v>
      </c>
      <c r="G53" s="547">
        <v>4122</v>
      </c>
      <c r="H53" s="547">
        <v>4437</v>
      </c>
      <c r="I53" s="547">
        <v>4056</v>
      </c>
      <c r="J53" s="549">
        <v>3708</v>
      </c>
      <c r="K53" s="548">
        <v>-81</v>
      </c>
      <c r="L53" s="379">
        <v>-2.1844660194174756</v>
      </c>
    </row>
    <row r="54" spans="1:12" s="151" customFormat="1" ht="12.75" customHeight="1" x14ac:dyDescent="0.2">
      <c r="A54" s="380"/>
      <c r="B54" s="383" t="s">
        <v>113</v>
      </c>
      <c r="C54" s="383" t="s">
        <v>116</v>
      </c>
      <c r="D54" s="384"/>
      <c r="E54" s="382"/>
      <c r="F54" s="547">
        <v>14621</v>
      </c>
      <c r="G54" s="547">
        <v>12031</v>
      </c>
      <c r="H54" s="547">
        <v>15921</v>
      </c>
      <c r="I54" s="547">
        <v>16435</v>
      </c>
      <c r="J54" s="547">
        <v>15221</v>
      </c>
      <c r="K54" s="548">
        <v>-600</v>
      </c>
      <c r="L54" s="379">
        <v>-3.9419223441298206</v>
      </c>
    </row>
    <row r="55" spans="1:12" ht="11.25" x14ac:dyDescent="0.2">
      <c r="A55" s="380"/>
      <c r="B55" s="384"/>
      <c r="C55" s="381" t="s">
        <v>353</v>
      </c>
      <c r="D55" s="384"/>
      <c r="E55" s="382"/>
      <c r="F55" s="547">
        <v>5100</v>
      </c>
      <c r="G55" s="547">
        <v>4932</v>
      </c>
      <c r="H55" s="547">
        <v>5956</v>
      </c>
      <c r="I55" s="547">
        <v>5621</v>
      </c>
      <c r="J55" s="547">
        <v>5181</v>
      </c>
      <c r="K55" s="548">
        <v>-81</v>
      </c>
      <c r="L55" s="379">
        <v>-1.5634047481181239</v>
      </c>
    </row>
    <row r="56" spans="1:12" ht="14.25" customHeight="1" x14ac:dyDescent="0.2">
      <c r="A56" s="380"/>
      <c r="B56" s="384"/>
      <c r="C56" s="383" t="s">
        <v>117</v>
      </c>
      <c r="D56" s="384"/>
      <c r="E56" s="382"/>
      <c r="F56" s="547">
        <v>8045</v>
      </c>
      <c r="G56" s="547">
        <v>6857</v>
      </c>
      <c r="H56" s="547">
        <v>8460</v>
      </c>
      <c r="I56" s="547">
        <v>8075</v>
      </c>
      <c r="J56" s="547">
        <v>8041</v>
      </c>
      <c r="K56" s="548">
        <v>4</v>
      </c>
      <c r="L56" s="379">
        <v>4.9745056585001862E-2</v>
      </c>
    </row>
    <row r="57" spans="1:12" ht="18.75" customHeight="1" x14ac:dyDescent="0.2">
      <c r="A57" s="387"/>
      <c r="B57" s="388"/>
      <c r="C57" s="389" t="s">
        <v>353</v>
      </c>
      <c r="D57" s="388"/>
      <c r="E57" s="390"/>
      <c r="F57" s="550">
        <v>3778</v>
      </c>
      <c r="G57" s="551">
        <v>3486</v>
      </c>
      <c r="H57" s="551">
        <v>4289</v>
      </c>
      <c r="I57" s="551">
        <v>3743</v>
      </c>
      <c r="J57" s="551">
        <v>3750</v>
      </c>
      <c r="K57" s="552">
        <f t="shared" ref="K57" si="0">IF(OR(F57=".",J57=".")=TRUE,".",IF(OR(F57="*",J57="*")=TRUE,"*",IF(AND(F57="-",J57="-")=TRUE,"-",IF(AND(ISNUMBER(J57),ISNUMBER(F57))=TRUE,IF(F57-J57=0,0,F57-J57),IF(ISNUMBER(F57)=TRUE,F57,-J57)))))</f>
        <v>28</v>
      </c>
      <c r="L57" s="391">
        <f t="shared" ref="L57" si="1">IF(K57 =".",".",IF(K57 ="*","*",IF(K57="-","-",IF(K57=0,0,IF(OR(J57="-",J57=".",F57="-",F57=".")=TRUE,"X",IF(J57=0,"0,0",IF(ABS(K57*100/J57)&gt;250,".X",(K57*100/J57))))))))</f>
        <v>0.7466666666666667</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23267</v>
      </c>
      <c r="E11" s="114">
        <v>20143</v>
      </c>
      <c r="F11" s="114">
        <v>30280</v>
      </c>
      <c r="G11" s="114">
        <v>25061</v>
      </c>
      <c r="H11" s="140">
        <v>23951</v>
      </c>
      <c r="I11" s="115">
        <v>-684</v>
      </c>
      <c r="J11" s="116">
        <v>-2.8558306542524319</v>
      </c>
    </row>
    <row r="12" spans="1:15" s="110" customFormat="1" ht="24.95" customHeight="1" x14ac:dyDescent="0.2">
      <c r="A12" s="193" t="s">
        <v>132</v>
      </c>
      <c r="B12" s="194" t="s">
        <v>133</v>
      </c>
      <c r="C12" s="113">
        <v>2.7721665878712338</v>
      </c>
      <c r="D12" s="115">
        <v>645</v>
      </c>
      <c r="E12" s="114">
        <v>447</v>
      </c>
      <c r="F12" s="114">
        <v>767</v>
      </c>
      <c r="G12" s="114">
        <v>716</v>
      </c>
      <c r="H12" s="140">
        <v>625</v>
      </c>
      <c r="I12" s="115">
        <v>20</v>
      </c>
      <c r="J12" s="116">
        <v>3.2</v>
      </c>
    </row>
    <row r="13" spans="1:15" s="110" customFormat="1" ht="24.95" customHeight="1" x14ac:dyDescent="0.2">
      <c r="A13" s="193" t="s">
        <v>134</v>
      </c>
      <c r="B13" s="199" t="s">
        <v>214</v>
      </c>
      <c r="C13" s="113">
        <v>0.82090514462543518</v>
      </c>
      <c r="D13" s="115">
        <v>191</v>
      </c>
      <c r="E13" s="114">
        <v>142</v>
      </c>
      <c r="F13" s="114">
        <v>202</v>
      </c>
      <c r="G13" s="114">
        <v>176</v>
      </c>
      <c r="H13" s="140">
        <v>236</v>
      </c>
      <c r="I13" s="115">
        <v>-45</v>
      </c>
      <c r="J13" s="116">
        <v>-19.067796610169491</v>
      </c>
    </row>
    <row r="14" spans="1:15" s="287" customFormat="1" ht="24.95" customHeight="1" x14ac:dyDescent="0.2">
      <c r="A14" s="193" t="s">
        <v>215</v>
      </c>
      <c r="B14" s="199" t="s">
        <v>137</v>
      </c>
      <c r="C14" s="113">
        <v>12.984054669703873</v>
      </c>
      <c r="D14" s="115">
        <v>3021</v>
      </c>
      <c r="E14" s="114">
        <v>2505</v>
      </c>
      <c r="F14" s="114">
        <v>4497</v>
      </c>
      <c r="G14" s="114">
        <v>5612</v>
      </c>
      <c r="H14" s="140">
        <v>3012</v>
      </c>
      <c r="I14" s="115">
        <v>9</v>
      </c>
      <c r="J14" s="116">
        <v>0.29880478087649404</v>
      </c>
      <c r="K14" s="110"/>
      <c r="L14" s="110"/>
      <c r="M14" s="110"/>
      <c r="N14" s="110"/>
      <c r="O14" s="110"/>
    </row>
    <row r="15" spans="1:15" s="110" customFormat="1" ht="24.95" customHeight="1" x14ac:dyDescent="0.2">
      <c r="A15" s="193" t="s">
        <v>216</v>
      </c>
      <c r="B15" s="199" t="s">
        <v>217</v>
      </c>
      <c r="C15" s="113">
        <v>4.1861864443202821</v>
      </c>
      <c r="D15" s="115">
        <v>974</v>
      </c>
      <c r="E15" s="114">
        <v>835</v>
      </c>
      <c r="F15" s="114">
        <v>1185</v>
      </c>
      <c r="G15" s="114">
        <v>3953</v>
      </c>
      <c r="H15" s="140">
        <v>1029</v>
      </c>
      <c r="I15" s="115">
        <v>-55</v>
      </c>
      <c r="J15" s="116">
        <v>-5.3449951409135084</v>
      </c>
    </row>
    <row r="16" spans="1:15" s="287" customFormat="1" ht="24.95" customHeight="1" x14ac:dyDescent="0.2">
      <c r="A16" s="193" t="s">
        <v>218</v>
      </c>
      <c r="B16" s="199" t="s">
        <v>141</v>
      </c>
      <c r="C16" s="113">
        <v>5.6646752911849401</v>
      </c>
      <c r="D16" s="115">
        <v>1318</v>
      </c>
      <c r="E16" s="114">
        <v>1146</v>
      </c>
      <c r="F16" s="114">
        <v>1479</v>
      </c>
      <c r="G16" s="114">
        <v>1135</v>
      </c>
      <c r="H16" s="140">
        <v>1327</v>
      </c>
      <c r="I16" s="115">
        <v>-9</v>
      </c>
      <c r="J16" s="116">
        <v>-0.67822155237377546</v>
      </c>
      <c r="K16" s="110"/>
      <c r="L16" s="110"/>
      <c r="M16" s="110"/>
      <c r="N16" s="110"/>
      <c r="O16" s="110"/>
    </row>
    <row r="17" spans="1:15" s="110" customFormat="1" ht="24.95" customHeight="1" x14ac:dyDescent="0.2">
      <c r="A17" s="193" t="s">
        <v>142</v>
      </c>
      <c r="B17" s="199" t="s">
        <v>220</v>
      </c>
      <c r="C17" s="113">
        <v>3.1331929341986506</v>
      </c>
      <c r="D17" s="115">
        <v>729</v>
      </c>
      <c r="E17" s="114">
        <v>524</v>
      </c>
      <c r="F17" s="114">
        <v>1833</v>
      </c>
      <c r="G17" s="114">
        <v>524</v>
      </c>
      <c r="H17" s="140">
        <v>656</v>
      </c>
      <c r="I17" s="115">
        <v>73</v>
      </c>
      <c r="J17" s="116">
        <v>11.128048780487806</v>
      </c>
    </row>
    <row r="18" spans="1:15" s="287" customFormat="1" ht="24.95" customHeight="1" x14ac:dyDescent="0.2">
      <c r="A18" s="201" t="s">
        <v>144</v>
      </c>
      <c r="B18" s="202" t="s">
        <v>145</v>
      </c>
      <c r="C18" s="113">
        <v>8.9525938023810543</v>
      </c>
      <c r="D18" s="115">
        <v>2083</v>
      </c>
      <c r="E18" s="114">
        <v>1359</v>
      </c>
      <c r="F18" s="114">
        <v>3101</v>
      </c>
      <c r="G18" s="114">
        <v>1919</v>
      </c>
      <c r="H18" s="140">
        <v>2222</v>
      </c>
      <c r="I18" s="115">
        <v>-139</v>
      </c>
      <c r="J18" s="116">
        <v>-6.255625562556256</v>
      </c>
      <c r="K18" s="110"/>
      <c r="L18" s="110"/>
      <c r="M18" s="110"/>
      <c r="N18" s="110"/>
      <c r="O18" s="110"/>
    </row>
    <row r="19" spans="1:15" s="110" customFormat="1" ht="24.95" customHeight="1" x14ac:dyDescent="0.2">
      <c r="A19" s="193" t="s">
        <v>146</v>
      </c>
      <c r="B19" s="199" t="s">
        <v>147</v>
      </c>
      <c r="C19" s="113">
        <v>14.780590535952207</v>
      </c>
      <c r="D19" s="115">
        <v>3439</v>
      </c>
      <c r="E19" s="114">
        <v>2696</v>
      </c>
      <c r="F19" s="114">
        <v>4078</v>
      </c>
      <c r="G19" s="114">
        <v>2897</v>
      </c>
      <c r="H19" s="140">
        <v>3219</v>
      </c>
      <c r="I19" s="115">
        <v>220</v>
      </c>
      <c r="J19" s="116">
        <v>6.834420627524076</v>
      </c>
    </row>
    <row r="20" spans="1:15" s="287" customFormat="1" ht="24.95" customHeight="1" x14ac:dyDescent="0.2">
      <c r="A20" s="193" t="s">
        <v>148</v>
      </c>
      <c r="B20" s="199" t="s">
        <v>149</v>
      </c>
      <c r="C20" s="113">
        <v>5.7162504835174284</v>
      </c>
      <c r="D20" s="115">
        <v>1330</v>
      </c>
      <c r="E20" s="114">
        <v>1085</v>
      </c>
      <c r="F20" s="114">
        <v>1486</v>
      </c>
      <c r="G20" s="114">
        <v>1085</v>
      </c>
      <c r="H20" s="140">
        <v>1204</v>
      </c>
      <c r="I20" s="115">
        <v>126</v>
      </c>
      <c r="J20" s="116">
        <v>10.465116279069768</v>
      </c>
      <c r="K20" s="110"/>
      <c r="L20" s="110"/>
      <c r="M20" s="110"/>
      <c r="N20" s="110"/>
      <c r="O20" s="110"/>
    </row>
    <row r="21" spans="1:15" s="110" customFormat="1" ht="24.95" customHeight="1" x14ac:dyDescent="0.2">
      <c r="A21" s="201" t="s">
        <v>150</v>
      </c>
      <c r="B21" s="202" t="s">
        <v>151</v>
      </c>
      <c r="C21" s="113">
        <v>5.1661150986375555</v>
      </c>
      <c r="D21" s="115">
        <v>1202</v>
      </c>
      <c r="E21" s="114">
        <v>1059</v>
      </c>
      <c r="F21" s="114">
        <v>1302</v>
      </c>
      <c r="G21" s="114">
        <v>1190</v>
      </c>
      <c r="H21" s="140">
        <v>1385</v>
      </c>
      <c r="I21" s="115">
        <v>-183</v>
      </c>
      <c r="J21" s="116">
        <v>-13.212996389891696</v>
      </c>
    </row>
    <row r="22" spans="1:15" s="110" customFormat="1" ht="24.95" customHeight="1" x14ac:dyDescent="0.2">
      <c r="A22" s="201" t="s">
        <v>152</v>
      </c>
      <c r="B22" s="199" t="s">
        <v>153</v>
      </c>
      <c r="C22" s="113">
        <v>3.7735849056603774</v>
      </c>
      <c r="D22" s="115">
        <v>878</v>
      </c>
      <c r="E22" s="114">
        <v>695</v>
      </c>
      <c r="F22" s="114">
        <v>844</v>
      </c>
      <c r="G22" s="114">
        <v>896</v>
      </c>
      <c r="H22" s="140">
        <v>1034</v>
      </c>
      <c r="I22" s="115">
        <v>-156</v>
      </c>
      <c r="J22" s="116">
        <v>-15.087040618955513</v>
      </c>
    </row>
    <row r="23" spans="1:15" s="110" customFormat="1" ht="24.95" customHeight="1" x14ac:dyDescent="0.2">
      <c r="A23" s="193" t="s">
        <v>154</v>
      </c>
      <c r="B23" s="199" t="s">
        <v>155</v>
      </c>
      <c r="C23" s="113">
        <v>1.0272059139553875</v>
      </c>
      <c r="D23" s="115">
        <v>239</v>
      </c>
      <c r="E23" s="114">
        <v>177</v>
      </c>
      <c r="F23" s="114">
        <v>312</v>
      </c>
      <c r="G23" s="114">
        <v>180</v>
      </c>
      <c r="H23" s="140">
        <v>206</v>
      </c>
      <c r="I23" s="115">
        <v>33</v>
      </c>
      <c r="J23" s="116">
        <v>16.019417475728154</v>
      </c>
    </row>
    <row r="24" spans="1:15" s="110" customFormat="1" ht="24.95" customHeight="1" x14ac:dyDescent="0.2">
      <c r="A24" s="193" t="s">
        <v>156</v>
      </c>
      <c r="B24" s="199" t="s">
        <v>221</v>
      </c>
      <c r="C24" s="113">
        <v>7.4311256285726568</v>
      </c>
      <c r="D24" s="115">
        <v>1729</v>
      </c>
      <c r="E24" s="114">
        <v>1403</v>
      </c>
      <c r="F24" s="114">
        <v>1757</v>
      </c>
      <c r="G24" s="114">
        <v>1561</v>
      </c>
      <c r="H24" s="140">
        <v>2291</v>
      </c>
      <c r="I24" s="115">
        <v>-562</v>
      </c>
      <c r="J24" s="116">
        <v>-24.53077258838935</v>
      </c>
    </row>
    <row r="25" spans="1:15" s="110" customFormat="1" ht="24.95" customHeight="1" x14ac:dyDescent="0.2">
      <c r="A25" s="193" t="s">
        <v>222</v>
      </c>
      <c r="B25" s="204" t="s">
        <v>159</v>
      </c>
      <c r="C25" s="113">
        <v>7.5256801478488846</v>
      </c>
      <c r="D25" s="115">
        <v>1751</v>
      </c>
      <c r="E25" s="114">
        <v>1478</v>
      </c>
      <c r="F25" s="114">
        <v>1845</v>
      </c>
      <c r="G25" s="114">
        <v>1955</v>
      </c>
      <c r="H25" s="140">
        <v>1725</v>
      </c>
      <c r="I25" s="115">
        <v>26</v>
      </c>
      <c r="J25" s="116">
        <v>1.5072463768115942</v>
      </c>
    </row>
    <row r="26" spans="1:15" s="110" customFormat="1" ht="24.95" customHeight="1" x14ac:dyDescent="0.2">
      <c r="A26" s="201">
        <v>782.78300000000002</v>
      </c>
      <c r="B26" s="203" t="s">
        <v>160</v>
      </c>
      <c r="C26" s="113">
        <v>7.731980917178837</v>
      </c>
      <c r="D26" s="115">
        <v>1799</v>
      </c>
      <c r="E26" s="114">
        <v>1705</v>
      </c>
      <c r="F26" s="114">
        <v>2050</v>
      </c>
      <c r="G26" s="114">
        <v>1858</v>
      </c>
      <c r="H26" s="140">
        <v>1854</v>
      </c>
      <c r="I26" s="115">
        <v>-55</v>
      </c>
      <c r="J26" s="116">
        <v>-2.9665587918015102</v>
      </c>
    </row>
    <row r="27" spans="1:15" s="110" customFormat="1" ht="24.95" customHeight="1" x14ac:dyDescent="0.2">
      <c r="A27" s="193" t="s">
        <v>161</v>
      </c>
      <c r="B27" s="199" t="s">
        <v>162</v>
      </c>
      <c r="C27" s="113">
        <v>1.7750462027764644</v>
      </c>
      <c r="D27" s="115">
        <v>413</v>
      </c>
      <c r="E27" s="114">
        <v>430</v>
      </c>
      <c r="F27" s="114">
        <v>831</v>
      </c>
      <c r="G27" s="114">
        <v>556</v>
      </c>
      <c r="H27" s="140">
        <v>525</v>
      </c>
      <c r="I27" s="115">
        <v>-112</v>
      </c>
      <c r="J27" s="116">
        <v>-21.333333333333332</v>
      </c>
    </row>
    <row r="28" spans="1:15" s="110" customFormat="1" ht="24.95" customHeight="1" x14ac:dyDescent="0.2">
      <c r="A28" s="193" t="s">
        <v>163</v>
      </c>
      <c r="B28" s="199" t="s">
        <v>164</v>
      </c>
      <c r="C28" s="113">
        <v>4.7191300984226583</v>
      </c>
      <c r="D28" s="115">
        <v>1098</v>
      </c>
      <c r="E28" s="114">
        <v>1310</v>
      </c>
      <c r="F28" s="114">
        <v>1864</v>
      </c>
      <c r="G28" s="114">
        <v>1094</v>
      </c>
      <c r="H28" s="140">
        <v>1082</v>
      </c>
      <c r="I28" s="115">
        <v>16</v>
      </c>
      <c r="J28" s="116">
        <v>1.478743068391867</v>
      </c>
    </row>
    <row r="29" spans="1:15" s="110" customFormat="1" ht="24.95" customHeight="1" x14ac:dyDescent="0.2">
      <c r="A29" s="193">
        <v>86</v>
      </c>
      <c r="B29" s="199" t="s">
        <v>165</v>
      </c>
      <c r="C29" s="113">
        <v>4.4225727425108525</v>
      </c>
      <c r="D29" s="115">
        <v>1029</v>
      </c>
      <c r="E29" s="114">
        <v>1077</v>
      </c>
      <c r="F29" s="114">
        <v>1468</v>
      </c>
      <c r="G29" s="114">
        <v>974</v>
      </c>
      <c r="H29" s="140">
        <v>1032</v>
      </c>
      <c r="I29" s="115">
        <v>-3</v>
      </c>
      <c r="J29" s="116">
        <v>-0.29069767441860467</v>
      </c>
    </row>
    <row r="30" spans="1:15" s="110" customFormat="1" ht="24.95" customHeight="1" x14ac:dyDescent="0.2">
      <c r="A30" s="193">
        <v>87.88</v>
      </c>
      <c r="B30" s="204" t="s">
        <v>166</v>
      </c>
      <c r="C30" s="113">
        <v>6.8509047148321658</v>
      </c>
      <c r="D30" s="115">
        <v>1594</v>
      </c>
      <c r="E30" s="114">
        <v>1670</v>
      </c>
      <c r="F30" s="114">
        <v>2423</v>
      </c>
      <c r="G30" s="114">
        <v>1454</v>
      </c>
      <c r="H30" s="140">
        <v>1409</v>
      </c>
      <c r="I30" s="115">
        <v>185</v>
      </c>
      <c r="J30" s="116">
        <v>13.129879347054649</v>
      </c>
    </row>
    <row r="31" spans="1:15" s="110" customFormat="1" ht="24.95" customHeight="1" x14ac:dyDescent="0.2">
      <c r="A31" s="193" t="s">
        <v>167</v>
      </c>
      <c r="B31" s="199" t="s">
        <v>168</v>
      </c>
      <c r="C31" s="113">
        <v>3.5500924055529288</v>
      </c>
      <c r="D31" s="115">
        <v>826</v>
      </c>
      <c r="E31" s="114">
        <v>898</v>
      </c>
      <c r="F31" s="114">
        <v>1452</v>
      </c>
      <c r="G31" s="114">
        <v>938</v>
      </c>
      <c r="H31" s="140">
        <v>890</v>
      </c>
      <c r="I31" s="115">
        <v>-64</v>
      </c>
      <c r="J31" s="116">
        <v>-7.191011235955056</v>
      </c>
    </row>
    <row r="32" spans="1:15" s="110" customFormat="1" ht="24.95" customHeight="1" x14ac:dyDescent="0.2">
      <c r="A32" s="193"/>
      <c r="B32" s="204" t="s">
        <v>169</v>
      </c>
      <c r="C32" s="113">
        <v>0</v>
      </c>
      <c r="D32" s="115">
        <v>0</v>
      </c>
      <c r="E32" s="114">
        <v>7</v>
      </c>
      <c r="F32" s="114" t="s">
        <v>514</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2.7721665878712338</v>
      </c>
      <c r="D34" s="115">
        <v>645</v>
      </c>
      <c r="E34" s="114">
        <v>447</v>
      </c>
      <c r="F34" s="114">
        <v>767</v>
      </c>
      <c r="G34" s="114">
        <v>716</v>
      </c>
      <c r="H34" s="140">
        <v>625</v>
      </c>
      <c r="I34" s="115">
        <v>20</v>
      </c>
      <c r="J34" s="116">
        <v>3.2</v>
      </c>
    </row>
    <row r="35" spans="1:10" s="110" customFormat="1" ht="24.95" customHeight="1" x14ac:dyDescent="0.2">
      <c r="A35" s="292" t="s">
        <v>171</v>
      </c>
      <c r="B35" s="293" t="s">
        <v>172</v>
      </c>
      <c r="C35" s="113">
        <v>22.757553616710361</v>
      </c>
      <c r="D35" s="115">
        <v>5295</v>
      </c>
      <c r="E35" s="114">
        <v>4006</v>
      </c>
      <c r="F35" s="114">
        <v>7800</v>
      </c>
      <c r="G35" s="114">
        <v>7707</v>
      </c>
      <c r="H35" s="140">
        <v>5470</v>
      </c>
      <c r="I35" s="115">
        <v>-175</v>
      </c>
      <c r="J35" s="116">
        <v>-3.1992687385740401</v>
      </c>
    </row>
    <row r="36" spans="1:10" s="110" customFormat="1" ht="24.95" customHeight="1" x14ac:dyDescent="0.2">
      <c r="A36" s="294" t="s">
        <v>173</v>
      </c>
      <c r="B36" s="295" t="s">
        <v>174</v>
      </c>
      <c r="C36" s="125">
        <v>74.470279795418406</v>
      </c>
      <c r="D36" s="143">
        <v>17327</v>
      </c>
      <c r="E36" s="144">
        <v>15683</v>
      </c>
      <c r="F36" s="144">
        <v>21712</v>
      </c>
      <c r="G36" s="144">
        <v>16638</v>
      </c>
      <c r="H36" s="145">
        <v>17856</v>
      </c>
      <c r="I36" s="143">
        <v>-529</v>
      </c>
      <c r="J36" s="146">
        <v>-2.9625896057347672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23267</v>
      </c>
      <c r="F11" s="264">
        <v>20143</v>
      </c>
      <c r="G11" s="264">
        <v>30280</v>
      </c>
      <c r="H11" s="264">
        <v>25061</v>
      </c>
      <c r="I11" s="265">
        <v>23951</v>
      </c>
      <c r="J11" s="263">
        <v>-684</v>
      </c>
      <c r="K11" s="266">
        <v>-2.8558306542524319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31.357716938152748</v>
      </c>
      <c r="E13" s="115">
        <v>7296</v>
      </c>
      <c r="F13" s="114">
        <v>6484</v>
      </c>
      <c r="G13" s="114">
        <v>8453</v>
      </c>
      <c r="H13" s="114">
        <v>7030</v>
      </c>
      <c r="I13" s="140">
        <v>7170</v>
      </c>
      <c r="J13" s="115">
        <v>126</v>
      </c>
      <c r="K13" s="116">
        <v>1.7573221757322175</v>
      </c>
    </row>
    <row r="14" spans="1:15" ht="15.95" customHeight="1" x14ac:dyDescent="0.2">
      <c r="A14" s="306" t="s">
        <v>230</v>
      </c>
      <c r="B14" s="307"/>
      <c r="C14" s="308"/>
      <c r="D14" s="113">
        <v>47.264365840030948</v>
      </c>
      <c r="E14" s="115">
        <v>10997</v>
      </c>
      <c r="F14" s="114">
        <v>9103</v>
      </c>
      <c r="G14" s="114">
        <v>15819</v>
      </c>
      <c r="H14" s="114">
        <v>11864</v>
      </c>
      <c r="I14" s="140">
        <v>11341</v>
      </c>
      <c r="J14" s="115">
        <v>-344</v>
      </c>
      <c r="K14" s="116">
        <v>-3.0332422184992507</v>
      </c>
    </row>
    <row r="15" spans="1:15" ht="15.95" customHeight="1" x14ac:dyDescent="0.2">
      <c r="A15" s="306" t="s">
        <v>231</v>
      </c>
      <c r="B15" s="307"/>
      <c r="C15" s="308"/>
      <c r="D15" s="113">
        <v>9.1245111101560141</v>
      </c>
      <c r="E15" s="115">
        <v>2123</v>
      </c>
      <c r="F15" s="114">
        <v>1788</v>
      </c>
      <c r="G15" s="114">
        <v>2433</v>
      </c>
      <c r="H15" s="114">
        <v>2522</v>
      </c>
      <c r="I15" s="140">
        <v>2229</v>
      </c>
      <c r="J15" s="115">
        <v>-106</v>
      </c>
      <c r="K15" s="116">
        <v>-4.7554957379991025</v>
      </c>
    </row>
    <row r="16" spans="1:15" ht="15.95" customHeight="1" x14ac:dyDescent="0.2">
      <c r="A16" s="306" t="s">
        <v>232</v>
      </c>
      <c r="B16" s="307"/>
      <c r="C16" s="308"/>
      <c r="D16" s="113">
        <v>12.115872265440323</v>
      </c>
      <c r="E16" s="115">
        <v>2819</v>
      </c>
      <c r="F16" s="114">
        <v>2732</v>
      </c>
      <c r="G16" s="114">
        <v>3502</v>
      </c>
      <c r="H16" s="114">
        <v>3612</v>
      </c>
      <c r="I16" s="140">
        <v>3184</v>
      </c>
      <c r="J16" s="115">
        <v>-365</v>
      </c>
      <c r="K16" s="116">
        <v>-11.46356783919598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2.7119955301499981</v>
      </c>
      <c r="E18" s="115">
        <v>631</v>
      </c>
      <c r="F18" s="114">
        <v>465</v>
      </c>
      <c r="G18" s="114">
        <v>807</v>
      </c>
      <c r="H18" s="114">
        <v>668</v>
      </c>
      <c r="I18" s="140">
        <v>608</v>
      </c>
      <c r="J18" s="115">
        <v>23</v>
      </c>
      <c r="K18" s="116">
        <v>3.7828947368421053</v>
      </c>
    </row>
    <row r="19" spans="1:11" ht="14.1" customHeight="1" x14ac:dyDescent="0.2">
      <c r="A19" s="306" t="s">
        <v>235</v>
      </c>
      <c r="B19" s="307" t="s">
        <v>236</v>
      </c>
      <c r="C19" s="308"/>
      <c r="D19" s="113">
        <v>2.3595650492113291</v>
      </c>
      <c r="E19" s="115">
        <v>549</v>
      </c>
      <c r="F19" s="114">
        <v>414</v>
      </c>
      <c r="G19" s="114">
        <v>682</v>
      </c>
      <c r="H19" s="114">
        <v>585</v>
      </c>
      <c r="I19" s="140">
        <v>552</v>
      </c>
      <c r="J19" s="115">
        <v>-3</v>
      </c>
      <c r="K19" s="116">
        <v>-0.54347826086956519</v>
      </c>
    </row>
    <row r="20" spans="1:11" ht="14.1" customHeight="1" x14ac:dyDescent="0.2">
      <c r="A20" s="306">
        <v>12</v>
      </c>
      <c r="B20" s="307" t="s">
        <v>237</v>
      </c>
      <c r="C20" s="308"/>
      <c r="D20" s="113">
        <v>1.2592942794515838</v>
      </c>
      <c r="E20" s="115">
        <v>293</v>
      </c>
      <c r="F20" s="114">
        <v>102</v>
      </c>
      <c r="G20" s="114">
        <v>249</v>
      </c>
      <c r="H20" s="114">
        <v>260</v>
      </c>
      <c r="I20" s="140">
        <v>217</v>
      </c>
      <c r="J20" s="115">
        <v>76</v>
      </c>
      <c r="K20" s="116">
        <v>35.023041474654377</v>
      </c>
    </row>
    <row r="21" spans="1:11" ht="14.1" customHeight="1" x14ac:dyDescent="0.2">
      <c r="A21" s="306">
        <v>21</v>
      </c>
      <c r="B21" s="307" t="s">
        <v>238</v>
      </c>
      <c r="C21" s="308"/>
      <c r="D21" s="113">
        <v>0.39111187518803453</v>
      </c>
      <c r="E21" s="115">
        <v>91</v>
      </c>
      <c r="F21" s="114">
        <v>36</v>
      </c>
      <c r="G21" s="114">
        <v>50</v>
      </c>
      <c r="H21" s="114">
        <v>54</v>
      </c>
      <c r="I21" s="140">
        <v>67</v>
      </c>
      <c r="J21" s="115">
        <v>24</v>
      </c>
      <c r="K21" s="116">
        <v>35.820895522388057</v>
      </c>
    </row>
    <row r="22" spans="1:11" ht="14.1" customHeight="1" x14ac:dyDescent="0.2">
      <c r="A22" s="306">
        <v>22</v>
      </c>
      <c r="B22" s="307" t="s">
        <v>239</v>
      </c>
      <c r="C22" s="308"/>
      <c r="D22" s="113">
        <v>2.2950960587957194</v>
      </c>
      <c r="E22" s="115">
        <v>534</v>
      </c>
      <c r="F22" s="114">
        <v>449</v>
      </c>
      <c r="G22" s="114">
        <v>744</v>
      </c>
      <c r="H22" s="114">
        <v>503</v>
      </c>
      <c r="I22" s="140">
        <v>571</v>
      </c>
      <c r="J22" s="115">
        <v>-37</v>
      </c>
      <c r="K22" s="116">
        <v>-6.4798598949211907</v>
      </c>
    </row>
    <row r="23" spans="1:11" ht="14.1" customHeight="1" x14ac:dyDescent="0.2">
      <c r="A23" s="306">
        <v>23</v>
      </c>
      <c r="B23" s="307" t="s">
        <v>240</v>
      </c>
      <c r="C23" s="308"/>
      <c r="D23" s="113">
        <v>0.60600850990673483</v>
      </c>
      <c r="E23" s="115">
        <v>141</v>
      </c>
      <c r="F23" s="114">
        <v>87</v>
      </c>
      <c r="G23" s="114">
        <v>171</v>
      </c>
      <c r="H23" s="114">
        <v>120</v>
      </c>
      <c r="I23" s="140">
        <v>132</v>
      </c>
      <c r="J23" s="115">
        <v>9</v>
      </c>
      <c r="K23" s="116">
        <v>6.8181818181818183</v>
      </c>
    </row>
    <row r="24" spans="1:11" ht="14.1" customHeight="1" x14ac:dyDescent="0.2">
      <c r="A24" s="306">
        <v>24</v>
      </c>
      <c r="B24" s="307" t="s">
        <v>241</v>
      </c>
      <c r="C24" s="308"/>
      <c r="D24" s="113">
        <v>1.5730433661408862</v>
      </c>
      <c r="E24" s="115">
        <v>366</v>
      </c>
      <c r="F24" s="114">
        <v>272</v>
      </c>
      <c r="G24" s="114">
        <v>592</v>
      </c>
      <c r="H24" s="114">
        <v>463</v>
      </c>
      <c r="I24" s="140">
        <v>427</v>
      </c>
      <c r="J24" s="115">
        <v>-61</v>
      </c>
      <c r="K24" s="116">
        <v>-14.285714285714286</v>
      </c>
    </row>
    <row r="25" spans="1:11" ht="14.1" customHeight="1" x14ac:dyDescent="0.2">
      <c r="A25" s="306">
        <v>25</v>
      </c>
      <c r="B25" s="307" t="s">
        <v>242</v>
      </c>
      <c r="C25" s="308"/>
      <c r="D25" s="113">
        <v>4.2936347616796322</v>
      </c>
      <c r="E25" s="115">
        <v>999</v>
      </c>
      <c r="F25" s="114">
        <v>624</v>
      </c>
      <c r="G25" s="114">
        <v>1009</v>
      </c>
      <c r="H25" s="114">
        <v>647</v>
      </c>
      <c r="I25" s="140">
        <v>970</v>
      </c>
      <c r="J25" s="115">
        <v>29</v>
      </c>
      <c r="K25" s="116">
        <v>2.9896907216494846</v>
      </c>
    </row>
    <row r="26" spans="1:11" ht="14.1" customHeight="1" x14ac:dyDescent="0.2">
      <c r="A26" s="306">
        <v>26</v>
      </c>
      <c r="B26" s="307" t="s">
        <v>243</v>
      </c>
      <c r="C26" s="308"/>
      <c r="D26" s="113">
        <v>2.4326299050156877</v>
      </c>
      <c r="E26" s="115">
        <v>566</v>
      </c>
      <c r="F26" s="114">
        <v>519</v>
      </c>
      <c r="G26" s="114">
        <v>1081</v>
      </c>
      <c r="H26" s="114">
        <v>501</v>
      </c>
      <c r="I26" s="140">
        <v>576</v>
      </c>
      <c r="J26" s="115">
        <v>-10</v>
      </c>
      <c r="K26" s="116">
        <v>-1.7361111111111112</v>
      </c>
    </row>
    <row r="27" spans="1:11" ht="14.1" customHeight="1" x14ac:dyDescent="0.2">
      <c r="A27" s="306">
        <v>27</v>
      </c>
      <c r="B27" s="307" t="s">
        <v>244</v>
      </c>
      <c r="C27" s="308"/>
      <c r="D27" s="113">
        <v>2.2736063953238492</v>
      </c>
      <c r="E27" s="115">
        <v>529</v>
      </c>
      <c r="F27" s="114">
        <v>474</v>
      </c>
      <c r="G27" s="114">
        <v>528</v>
      </c>
      <c r="H27" s="114">
        <v>1427</v>
      </c>
      <c r="I27" s="140">
        <v>534</v>
      </c>
      <c r="J27" s="115">
        <v>-5</v>
      </c>
      <c r="K27" s="116">
        <v>-0.93632958801498123</v>
      </c>
    </row>
    <row r="28" spans="1:11" ht="14.1" customHeight="1" x14ac:dyDescent="0.2">
      <c r="A28" s="306">
        <v>28</v>
      </c>
      <c r="B28" s="307" t="s">
        <v>245</v>
      </c>
      <c r="C28" s="308"/>
      <c r="D28" s="113">
        <v>0.15472557699746423</v>
      </c>
      <c r="E28" s="115">
        <v>36</v>
      </c>
      <c r="F28" s="114">
        <v>27</v>
      </c>
      <c r="G28" s="114" t="s">
        <v>514</v>
      </c>
      <c r="H28" s="114" t="s">
        <v>514</v>
      </c>
      <c r="I28" s="140">
        <v>28</v>
      </c>
      <c r="J28" s="115">
        <v>8</v>
      </c>
      <c r="K28" s="116">
        <v>28.571428571428573</v>
      </c>
    </row>
    <row r="29" spans="1:11" ht="14.1" customHeight="1" x14ac:dyDescent="0.2">
      <c r="A29" s="306">
        <v>29</v>
      </c>
      <c r="B29" s="307" t="s">
        <v>246</v>
      </c>
      <c r="C29" s="308"/>
      <c r="D29" s="113">
        <v>3.5672841363304251</v>
      </c>
      <c r="E29" s="115">
        <v>830</v>
      </c>
      <c r="F29" s="114">
        <v>656</v>
      </c>
      <c r="G29" s="114">
        <v>819</v>
      </c>
      <c r="H29" s="114">
        <v>693</v>
      </c>
      <c r="I29" s="140">
        <v>782</v>
      </c>
      <c r="J29" s="115">
        <v>48</v>
      </c>
      <c r="K29" s="116">
        <v>6.1381074168797953</v>
      </c>
    </row>
    <row r="30" spans="1:11" ht="14.1" customHeight="1" x14ac:dyDescent="0.2">
      <c r="A30" s="306" t="s">
        <v>247</v>
      </c>
      <c r="B30" s="307" t="s">
        <v>248</v>
      </c>
      <c r="C30" s="308"/>
      <c r="D30" s="113">
        <v>1.3839343275884299</v>
      </c>
      <c r="E30" s="115">
        <v>322</v>
      </c>
      <c r="F30" s="114">
        <v>160</v>
      </c>
      <c r="G30" s="114">
        <v>229</v>
      </c>
      <c r="H30" s="114">
        <v>148</v>
      </c>
      <c r="I30" s="140">
        <v>191</v>
      </c>
      <c r="J30" s="115">
        <v>131</v>
      </c>
      <c r="K30" s="116">
        <v>68.586387434554979</v>
      </c>
    </row>
    <row r="31" spans="1:11" ht="14.1" customHeight="1" x14ac:dyDescent="0.2">
      <c r="A31" s="306" t="s">
        <v>249</v>
      </c>
      <c r="B31" s="307" t="s">
        <v>250</v>
      </c>
      <c r="C31" s="308"/>
      <c r="D31" s="113">
        <v>2.0286242317445309</v>
      </c>
      <c r="E31" s="115">
        <v>472</v>
      </c>
      <c r="F31" s="114">
        <v>487</v>
      </c>
      <c r="G31" s="114">
        <v>575</v>
      </c>
      <c r="H31" s="114">
        <v>517</v>
      </c>
      <c r="I31" s="140">
        <v>564</v>
      </c>
      <c r="J31" s="115">
        <v>-92</v>
      </c>
      <c r="K31" s="116">
        <v>-16.312056737588652</v>
      </c>
    </row>
    <row r="32" spans="1:11" ht="14.1" customHeight="1" x14ac:dyDescent="0.2">
      <c r="A32" s="306">
        <v>31</v>
      </c>
      <c r="B32" s="307" t="s">
        <v>251</v>
      </c>
      <c r="C32" s="308"/>
      <c r="D32" s="113">
        <v>0.96703485623415142</v>
      </c>
      <c r="E32" s="115">
        <v>225</v>
      </c>
      <c r="F32" s="114">
        <v>212</v>
      </c>
      <c r="G32" s="114">
        <v>270</v>
      </c>
      <c r="H32" s="114">
        <v>254</v>
      </c>
      <c r="I32" s="140">
        <v>245</v>
      </c>
      <c r="J32" s="115">
        <v>-20</v>
      </c>
      <c r="K32" s="116">
        <v>-8.1632653061224492</v>
      </c>
    </row>
    <row r="33" spans="1:11" ht="14.1" customHeight="1" x14ac:dyDescent="0.2">
      <c r="A33" s="306">
        <v>32</v>
      </c>
      <c r="B33" s="307" t="s">
        <v>252</v>
      </c>
      <c r="C33" s="308"/>
      <c r="D33" s="113">
        <v>4.6288735118408049</v>
      </c>
      <c r="E33" s="115">
        <v>1077</v>
      </c>
      <c r="F33" s="114">
        <v>604</v>
      </c>
      <c r="G33" s="114">
        <v>1051</v>
      </c>
      <c r="H33" s="114">
        <v>1065</v>
      </c>
      <c r="I33" s="140">
        <v>1121</v>
      </c>
      <c r="J33" s="115">
        <v>-44</v>
      </c>
      <c r="K33" s="116">
        <v>-3.9250669045495092</v>
      </c>
    </row>
    <row r="34" spans="1:11" ht="14.1" customHeight="1" x14ac:dyDescent="0.2">
      <c r="A34" s="306">
        <v>33</v>
      </c>
      <c r="B34" s="307" t="s">
        <v>253</v>
      </c>
      <c r="C34" s="308"/>
      <c r="D34" s="113">
        <v>1.6332144238621222</v>
      </c>
      <c r="E34" s="115">
        <v>380</v>
      </c>
      <c r="F34" s="114">
        <v>215</v>
      </c>
      <c r="G34" s="114">
        <v>426</v>
      </c>
      <c r="H34" s="114">
        <v>343</v>
      </c>
      <c r="I34" s="140">
        <v>435</v>
      </c>
      <c r="J34" s="115">
        <v>-55</v>
      </c>
      <c r="K34" s="116">
        <v>-12.64367816091954</v>
      </c>
    </row>
    <row r="35" spans="1:11" ht="14.1" customHeight="1" x14ac:dyDescent="0.2">
      <c r="A35" s="306">
        <v>34</v>
      </c>
      <c r="B35" s="307" t="s">
        <v>254</v>
      </c>
      <c r="C35" s="308"/>
      <c r="D35" s="113">
        <v>1.8008337989427086</v>
      </c>
      <c r="E35" s="115">
        <v>419</v>
      </c>
      <c r="F35" s="114">
        <v>338</v>
      </c>
      <c r="G35" s="114">
        <v>637</v>
      </c>
      <c r="H35" s="114">
        <v>366</v>
      </c>
      <c r="I35" s="140">
        <v>382</v>
      </c>
      <c r="J35" s="115">
        <v>37</v>
      </c>
      <c r="K35" s="116">
        <v>9.6858638743455501</v>
      </c>
    </row>
    <row r="36" spans="1:11" ht="14.1" customHeight="1" x14ac:dyDescent="0.2">
      <c r="A36" s="306">
        <v>41</v>
      </c>
      <c r="B36" s="307" t="s">
        <v>255</v>
      </c>
      <c r="C36" s="308"/>
      <c r="D36" s="113">
        <v>1.7234710104439765</v>
      </c>
      <c r="E36" s="115">
        <v>401</v>
      </c>
      <c r="F36" s="114">
        <v>238</v>
      </c>
      <c r="G36" s="114">
        <v>884</v>
      </c>
      <c r="H36" s="114">
        <v>1101</v>
      </c>
      <c r="I36" s="140">
        <v>340</v>
      </c>
      <c r="J36" s="115">
        <v>61</v>
      </c>
      <c r="K36" s="116">
        <v>17.941176470588236</v>
      </c>
    </row>
    <row r="37" spans="1:11" ht="14.1" customHeight="1" x14ac:dyDescent="0.2">
      <c r="A37" s="306">
        <v>42</v>
      </c>
      <c r="B37" s="307" t="s">
        <v>256</v>
      </c>
      <c r="C37" s="308"/>
      <c r="D37" s="113">
        <v>0.1375338462199682</v>
      </c>
      <c r="E37" s="115">
        <v>32</v>
      </c>
      <c r="F37" s="114">
        <v>26</v>
      </c>
      <c r="G37" s="114">
        <v>43</v>
      </c>
      <c r="H37" s="114">
        <v>30</v>
      </c>
      <c r="I37" s="140">
        <v>42</v>
      </c>
      <c r="J37" s="115">
        <v>-10</v>
      </c>
      <c r="K37" s="116">
        <v>-23.80952380952381</v>
      </c>
    </row>
    <row r="38" spans="1:11" ht="14.1" customHeight="1" x14ac:dyDescent="0.2">
      <c r="A38" s="306">
        <v>43</v>
      </c>
      <c r="B38" s="307" t="s">
        <v>257</v>
      </c>
      <c r="C38" s="308"/>
      <c r="D38" s="113">
        <v>2.252116731851979</v>
      </c>
      <c r="E38" s="115">
        <v>524</v>
      </c>
      <c r="F38" s="114">
        <v>430</v>
      </c>
      <c r="G38" s="114">
        <v>663</v>
      </c>
      <c r="H38" s="114">
        <v>618</v>
      </c>
      <c r="I38" s="140">
        <v>637</v>
      </c>
      <c r="J38" s="115">
        <v>-113</v>
      </c>
      <c r="K38" s="116">
        <v>-17.739403453689167</v>
      </c>
    </row>
    <row r="39" spans="1:11" ht="14.1" customHeight="1" x14ac:dyDescent="0.2">
      <c r="A39" s="306">
        <v>51</v>
      </c>
      <c r="B39" s="307" t="s">
        <v>258</v>
      </c>
      <c r="C39" s="308"/>
      <c r="D39" s="113">
        <v>10.250569476082005</v>
      </c>
      <c r="E39" s="115">
        <v>2385</v>
      </c>
      <c r="F39" s="114">
        <v>2334</v>
      </c>
      <c r="G39" s="114">
        <v>2996</v>
      </c>
      <c r="H39" s="114">
        <v>2186</v>
      </c>
      <c r="I39" s="140">
        <v>2436</v>
      </c>
      <c r="J39" s="115">
        <v>-51</v>
      </c>
      <c r="K39" s="116">
        <v>-2.0935960591133007</v>
      </c>
    </row>
    <row r="40" spans="1:11" ht="14.1" customHeight="1" x14ac:dyDescent="0.2">
      <c r="A40" s="306" t="s">
        <v>259</v>
      </c>
      <c r="B40" s="307" t="s">
        <v>260</v>
      </c>
      <c r="C40" s="308"/>
      <c r="D40" s="113">
        <v>9.550006446899042</v>
      </c>
      <c r="E40" s="115">
        <v>2222</v>
      </c>
      <c r="F40" s="114">
        <v>2203</v>
      </c>
      <c r="G40" s="114">
        <v>2736</v>
      </c>
      <c r="H40" s="114">
        <v>2060</v>
      </c>
      <c r="I40" s="140">
        <v>2280</v>
      </c>
      <c r="J40" s="115">
        <v>-58</v>
      </c>
      <c r="K40" s="116">
        <v>-2.5438596491228069</v>
      </c>
    </row>
    <row r="41" spans="1:11" ht="14.1" customHeight="1" x14ac:dyDescent="0.2">
      <c r="A41" s="306"/>
      <c r="B41" s="307" t="s">
        <v>261</v>
      </c>
      <c r="C41" s="308"/>
      <c r="D41" s="113">
        <v>8.350883225168694</v>
      </c>
      <c r="E41" s="115">
        <v>1943</v>
      </c>
      <c r="F41" s="114">
        <v>1791</v>
      </c>
      <c r="G41" s="114">
        <v>2243</v>
      </c>
      <c r="H41" s="114">
        <v>1786</v>
      </c>
      <c r="I41" s="140">
        <v>2020</v>
      </c>
      <c r="J41" s="115">
        <v>-77</v>
      </c>
      <c r="K41" s="116">
        <v>-3.8118811881188117</v>
      </c>
    </row>
    <row r="42" spans="1:11" ht="14.1" customHeight="1" x14ac:dyDescent="0.2">
      <c r="A42" s="306">
        <v>52</v>
      </c>
      <c r="B42" s="307" t="s">
        <v>262</v>
      </c>
      <c r="C42" s="308"/>
      <c r="D42" s="113">
        <v>3.9283104826578414</v>
      </c>
      <c r="E42" s="115">
        <v>914</v>
      </c>
      <c r="F42" s="114">
        <v>710</v>
      </c>
      <c r="G42" s="114">
        <v>1001</v>
      </c>
      <c r="H42" s="114">
        <v>850</v>
      </c>
      <c r="I42" s="140">
        <v>1009</v>
      </c>
      <c r="J42" s="115">
        <v>-95</v>
      </c>
      <c r="K42" s="116">
        <v>-9.415262636273539</v>
      </c>
    </row>
    <row r="43" spans="1:11" ht="14.1" customHeight="1" x14ac:dyDescent="0.2">
      <c r="A43" s="306" t="s">
        <v>263</v>
      </c>
      <c r="B43" s="307" t="s">
        <v>264</v>
      </c>
      <c r="C43" s="308"/>
      <c r="D43" s="113">
        <v>3.4426440881935787</v>
      </c>
      <c r="E43" s="115">
        <v>801</v>
      </c>
      <c r="F43" s="114">
        <v>618</v>
      </c>
      <c r="G43" s="114">
        <v>886</v>
      </c>
      <c r="H43" s="114">
        <v>728</v>
      </c>
      <c r="I43" s="140">
        <v>884</v>
      </c>
      <c r="J43" s="115">
        <v>-83</v>
      </c>
      <c r="K43" s="116">
        <v>-9.3891402714932131</v>
      </c>
    </row>
    <row r="44" spans="1:11" ht="14.1" customHeight="1" x14ac:dyDescent="0.2">
      <c r="A44" s="306">
        <v>53</v>
      </c>
      <c r="B44" s="307" t="s">
        <v>265</v>
      </c>
      <c r="C44" s="308"/>
      <c r="D44" s="113">
        <v>0.9885245197060214</v>
      </c>
      <c r="E44" s="115">
        <v>230</v>
      </c>
      <c r="F44" s="114">
        <v>234</v>
      </c>
      <c r="G44" s="114">
        <v>301</v>
      </c>
      <c r="H44" s="114">
        <v>240</v>
      </c>
      <c r="I44" s="140">
        <v>230</v>
      </c>
      <c r="J44" s="115">
        <v>0</v>
      </c>
      <c r="K44" s="116">
        <v>0</v>
      </c>
    </row>
    <row r="45" spans="1:11" ht="14.1" customHeight="1" x14ac:dyDescent="0.2">
      <c r="A45" s="306" t="s">
        <v>266</v>
      </c>
      <c r="B45" s="307" t="s">
        <v>267</v>
      </c>
      <c r="C45" s="308"/>
      <c r="D45" s="113">
        <v>0.91975759659603729</v>
      </c>
      <c r="E45" s="115">
        <v>214</v>
      </c>
      <c r="F45" s="114">
        <v>225</v>
      </c>
      <c r="G45" s="114">
        <v>283</v>
      </c>
      <c r="H45" s="114">
        <v>230</v>
      </c>
      <c r="I45" s="140">
        <v>214</v>
      </c>
      <c r="J45" s="115">
        <v>0</v>
      </c>
      <c r="K45" s="116">
        <v>0</v>
      </c>
    </row>
    <row r="46" spans="1:11" ht="14.1" customHeight="1" x14ac:dyDescent="0.2">
      <c r="A46" s="306">
        <v>54</v>
      </c>
      <c r="B46" s="307" t="s">
        <v>268</v>
      </c>
      <c r="C46" s="308"/>
      <c r="D46" s="113">
        <v>3.9798856749903297</v>
      </c>
      <c r="E46" s="115">
        <v>926</v>
      </c>
      <c r="F46" s="114">
        <v>841</v>
      </c>
      <c r="G46" s="114">
        <v>1118</v>
      </c>
      <c r="H46" s="114">
        <v>927</v>
      </c>
      <c r="I46" s="140">
        <v>889</v>
      </c>
      <c r="J46" s="115">
        <v>37</v>
      </c>
      <c r="K46" s="116">
        <v>4.1619797525309332</v>
      </c>
    </row>
    <row r="47" spans="1:11" ht="14.1" customHeight="1" x14ac:dyDescent="0.2">
      <c r="A47" s="306">
        <v>61</v>
      </c>
      <c r="B47" s="307" t="s">
        <v>269</v>
      </c>
      <c r="C47" s="308"/>
      <c r="D47" s="113">
        <v>2.3853526453775733</v>
      </c>
      <c r="E47" s="115">
        <v>555</v>
      </c>
      <c r="F47" s="114">
        <v>420</v>
      </c>
      <c r="G47" s="114">
        <v>627</v>
      </c>
      <c r="H47" s="114">
        <v>581</v>
      </c>
      <c r="I47" s="140">
        <v>704</v>
      </c>
      <c r="J47" s="115">
        <v>-149</v>
      </c>
      <c r="K47" s="116">
        <v>-21.164772727272727</v>
      </c>
    </row>
    <row r="48" spans="1:11" ht="14.1" customHeight="1" x14ac:dyDescent="0.2">
      <c r="A48" s="306">
        <v>62</v>
      </c>
      <c r="B48" s="307" t="s">
        <v>270</v>
      </c>
      <c r="C48" s="308"/>
      <c r="D48" s="113">
        <v>7.3322731766020546</v>
      </c>
      <c r="E48" s="115">
        <v>1706</v>
      </c>
      <c r="F48" s="114">
        <v>1566</v>
      </c>
      <c r="G48" s="114">
        <v>2108</v>
      </c>
      <c r="H48" s="114">
        <v>1638</v>
      </c>
      <c r="I48" s="140">
        <v>1571</v>
      </c>
      <c r="J48" s="115">
        <v>135</v>
      </c>
      <c r="K48" s="116">
        <v>8.593252705283259</v>
      </c>
    </row>
    <row r="49" spans="1:11" ht="14.1" customHeight="1" x14ac:dyDescent="0.2">
      <c r="A49" s="306">
        <v>63</v>
      </c>
      <c r="B49" s="307" t="s">
        <v>271</v>
      </c>
      <c r="C49" s="308"/>
      <c r="D49" s="113">
        <v>3.7520952421885072</v>
      </c>
      <c r="E49" s="115">
        <v>873</v>
      </c>
      <c r="F49" s="114">
        <v>919</v>
      </c>
      <c r="G49" s="114">
        <v>1082</v>
      </c>
      <c r="H49" s="114">
        <v>950</v>
      </c>
      <c r="I49" s="140">
        <v>1061</v>
      </c>
      <c r="J49" s="115">
        <v>-188</v>
      </c>
      <c r="K49" s="116">
        <v>-17.719132893496703</v>
      </c>
    </row>
    <row r="50" spans="1:11" ht="14.1" customHeight="1" x14ac:dyDescent="0.2">
      <c r="A50" s="306" t="s">
        <v>272</v>
      </c>
      <c r="B50" s="307" t="s">
        <v>273</v>
      </c>
      <c r="C50" s="308"/>
      <c r="D50" s="113">
        <v>0.42979326943740059</v>
      </c>
      <c r="E50" s="115">
        <v>100</v>
      </c>
      <c r="F50" s="114">
        <v>140</v>
      </c>
      <c r="G50" s="114">
        <v>263</v>
      </c>
      <c r="H50" s="114">
        <v>180</v>
      </c>
      <c r="I50" s="140">
        <v>177</v>
      </c>
      <c r="J50" s="115">
        <v>-77</v>
      </c>
      <c r="K50" s="116">
        <v>-43.502824858757059</v>
      </c>
    </row>
    <row r="51" spans="1:11" ht="14.1" customHeight="1" x14ac:dyDescent="0.2">
      <c r="A51" s="306" t="s">
        <v>274</v>
      </c>
      <c r="B51" s="307" t="s">
        <v>275</v>
      </c>
      <c r="C51" s="308"/>
      <c r="D51" s="113">
        <v>2.9698714918124383</v>
      </c>
      <c r="E51" s="115">
        <v>691</v>
      </c>
      <c r="F51" s="114">
        <v>700</v>
      </c>
      <c r="G51" s="114">
        <v>707</v>
      </c>
      <c r="H51" s="114">
        <v>707</v>
      </c>
      <c r="I51" s="140">
        <v>821</v>
      </c>
      <c r="J51" s="115">
        <v>-130</v>
      </c>
      <c r="K51" s="116">
        <v>-15.834348355663824</v>
      </c>
    </row>
    <row r="52" spans="1:11" ht="14.1" customHeight="1" x14ac:dyDescent="0.2">
      <c r="A52" s="306">
        <v>71</v>
      </c>
      <c r="B52" s="307" t="s">
        <v>276</v>
      </c>
      <c r="C52" s="308"/>
      <c r="D52" s="113">
        <v>10.538530966605062</v>
      </c>
      <c r="E52" s="115">
        <v>2452</v>
      </c>
      <c r="F52" s="114">
        <v>1990</v>
      </c>
      <c r="G52" s="114">
        <v>3064</v>
      </c>
      <c r="H52" s="114">
        <v>2865</v>
      </c>
      <c r="I52" s="140">
        <v>2555</v>
      </c>
      <c r="J52" s="115">
        <v>-103</v>
      </c>
      <c r="K52" s="116">
        <v>-4.0313111545988258</v>
      </c>
    </row>
    <row r="53" spans="1:11" ht="14.1" customHeight="1" x14ac:dyDescent="0.2">
      <c r="A53" s="306" t="s">
        <v>277</v>
      </c>
      <c r="B53" s="307" t="s">
        <v>278</v>
      </c>
      <c r="C53" s="308"/>
      <c r="D53" s="113">
        <v>4.0529505307946874</v>
      </c>
      <c r="E53" s="115">
        <v>943</v>
      </c>
      <c r="F53" s="114">
        <v>841</v>
      </c>
      <c r="G53" s="114">
        <v>1366</v>
      </c>
      <c r="H53" s="114">
        <v>1328</v>
      </c>
      <c r="I53" s="140">
        <v>1004</v>
      </c>
      <c r="J53" s="115">
        <v>-61</v>
      </c>
      <c r="K53" s="116">
        <v>-6.0756972111553784</v>
      </c>
    </row>
    <row r="54" spans="1:11" ht="14.1" customHeight="1" x14ac:dyDescent="0.2">
      <c r="A54" s="306" t="s">
        <v>279</v>
      </c>
      <c r="B54" s="307" t="s">
        <v>280</v>
      </c>
      <c r="C54" s="308"/>
      <c r="D54" s="113">
        <v>5.4583745218549877</v>
      </c>
      <c r="E54" s="115">
        <v>1270</v>
      </c>
      <c r="F54" s="114">
        <v>970</v>
      </c>
      <c r="G54" s="114">
        <v>1450</v>
      </c>
      <c r="H54" s="114">
        <v>1317</v>
      </c>
      <c r="I54" s="140">
        <v>1309</v>
      </c>
      <c r="J54" s="115">
        <v>-39</v>
      </c>
      <c r="K54" s="116">
        <v>-2.9793735676088615</v>
      </c>
    </row>
    <row r="55" spans="1:11" ht="14.1" customHeight="1" x14ac:dyDescent="0.2">
      <c r="A55" s="306">
        <v>72</v>
      </c>
      <c r="B55" s="307" t="s">
        <v>281</v>
      </c>
      <c r="C55" s="308"/>
      <c r="D55" s="113">
        <v>1.8481110585808227</v>
      </c>
      <c r="E55" s="115">
        <v>430</v>
      </c>
      <c r="F55" s="114">
        <v>347</v>
      </c>
      <c r="G55" s="114">
        <v>557</v>
      </c>
      <c r="H55" s="114">
        <v>387</v>
      </c>
      <c r="I55" s="140">
        <v>457</v>
      </c>
      <c r="J55" s="115">
        <v>-27</v>
      </c>
      <c r="K55" s="116">
        <v>-5.908096280087527</v>
      </c>
    </row>
    <row r="56" spans="1:11" ht="14.1" customHeight="1" x14ac:dyDescent="0.2">
      <c r="A56" s="306" t="s">
        <v>282</v>
      </c>
      <c r="B56" s="307" t="s">
        <v>283</v>
      </c>
      <c r="C56" s="308"/>
      <c r="D56" s="113">
        <v>0.54153951949112478</v>
      </c>
      <c r="E56" s="115">
        <v>126</v>
      </c>
      <c r="F56" s="114">
        <v>102</v>
      </c>
      <c r="G56" s="114">
        <v>210</v>
      </c>
      <c r="H56" s="114">
        <v>115</v>
      </c>
      <c r="I56" s="140">
        <v>145</v>
      </c>
      <c r="J56" s="115">
        <v>-19</v>
      </c>
      <c r="K56" s="116">
        <v>-13.103448275862069</v>
      </c>
    </row>
    <row r="57" spans="1:11" ht="14.1" customHeight="1" x14ac:dyDescent="0.2">
      <c r="A57" s="306" t="s">
        <v>284</v>
      </c>
      <c r="B57" s="307" t="s">
        <v>285</v>
      </c>
      <c r="C57" s="308"/>
      <c r="D57" s="113">
        <v>1.0100141831778915</v>
      </c>
      <c r="E57" s="115">
        <v>235</v>
      </c>
      <c r="F57" s="114">
        <v>174</v>
      </c>
      <c r="G57" s="114">
        <v>225</v>
      </c>
      <c r="H57" s="114">
        <v>208</v>
      </c>
      <c r="I57" s="140">
        <v>209</v>
      </c>
      <c r="J57" s="115">
        <v>26</v>
      </c>
      <c r="K57" s="116">
        <v>12.440191387559809</v>
      </c>
    </row>
    <row r="58" spans="1:11" ht="14.1" customHeight="1" x14ac:dyDescent="0.2">
      <c r="A58" s="306">
        <v>73</v>
      </c>
      <c r="B58" s="307" t="s">
        <v>286</v>
      </c>
      <c r="C58" s="308"/>
      <c r="D58" s="113">
        <v>1.4612971160871622</v>
      </c>
      <c r="E58" s="115">
        <v>340</v>
      </c>
      <c r="F58" s="114">
        <v>295</v>
      </c>
      <c r="G58" s="114">
        <v>527</v>
      </c>
      <c r="H58" s="114">
        <v>537</v>
      </c>
      <c r="I58" s="140">
        <v>459</v>
      </c>
      <c r="J58" s="115">
        <v>-119</v>
      </c>
      <c r="K58" s="116">
        <v>-25.925925925925927</v>
      </c>
    </row>
    <row r="59" spans="1:11" ht="14.1" customHeight="1" x14ac:dyDescent="0.2">
      <c r="A59" s="306" t="s">
        <v>287</v>
      </c>
      <c r="B59" s="307" t="s">
        <v>288</v>
      </c>
      <c r="C59" s="308"/>
      <c r="D59" s="113">
        <v>1.1260583659259895</v>
      </c>
      <c r="E59" s="115">
        <v>262</v>
      </c>
      <c r="F59" s="114">
        <v>218</v>
      </c>
      <c r="G59" s="114">
        <v>344</v>
      </c>
      <c r="H59" s="114">
        <v>314</v>
      </c>
      <c r="I59" s="140">
        <v>284</v>
      </c>
      <c r="J59" s="115">
        <v>-22</v>
      </c>
      <c r="K59" s="116">
        <v>-7.746478873239437</v>
      </c>
    </row>
    <row r="60" spans="1:11" ht="14.1" customHeight="1" x14ac:dyDescent="0.2">
      <c r="A60" s="306">
        <v>81</v>
      </c>
      <c r="B60" s="307" t="s">
        <v>289</v>
      </c>
      <c r="C60" s="308"/>
      <c r="D60" s="113">
        <v>6.0385954355954787</v>
      </c>
      <c r="E60" s="115">
        <v>1405</v>
      </c>
      <c r="F60" s="114">
        <v>1372</v>
      </c>
      <c r="G60" s="114">
        <v>1724</v>
      </c>
      <c r="H60" s="114">
        <v>1725</v>
      </c>
      <c r="I60" s="140">
        <v>1329</v>
      </c>
      <c r="J60" s="115">
        <v>76</v>
      </c>
      <c r="K60" s="116">
        <v>5.7185854025583147</v>
      </c>
    </row>
    <row r="61" spans="1:11" ht="14.1" customHeight="1" x14ac:dyDescent="0.2">
      <c r="A61" s="306" t="s">
        <v>290</v>
      </c>
      <c r="B61" s="307" t="s">
        <v>291</v>
      </c>
      <c r="C61" s="308"/>
      <c r="D61" s="113">
        <v>1.5945330296127562</v>
      </c>
      <c r="E61" s="115">
        <v>371</v>
      </c>
      <c r="F61" s="114">
        <v>277</v>
      </c>
      <c r="G61" s="114">
        <v>659</v>
      </c>
      <c r="H61" s="114">
        <v>376</v>
      </c>
      <c r="I61" s="140">
        <v>379</v>
      </c>
      <c r="J61" s="115">
        <v>-8</v>
      </c>
      <c r="K61" s="116">
        <v>-2.1108179419525066</v>
      </c>
    </row>
    <row r="62" spans="1:11" ht="14.1" customHeight="1" x14ac:dyDescent="0.2">
      <c r="A62" s="306" t="s">
        <v>292</v>
      </c>
      <c r="B62" s="307" t="s">
        <v>293</v>
      </c>
      <c r="C62" s="308"/>
      <c r="D62" s="113">
        <v>2.5228864915975415</v>
      </c>
      <c r="E62" s="115">
        <v>587</v>
      </c>
      <c r="F62" s="114">
        <v>751</v>
      </c>
      <c r="G62" s="114">
        <v>715</v>
      </c>
      <c r="H62" s="114">
        <v>514</v>
      </c>
      <c r="I62" s="140">
        <v>523</v>
      </c>
      <c r="J62" s="115">
        <v>64</v>
      </c>
      <c r="K62" s="116">
        <v>12.237093690248566</v>
      </c>
    </row>
    <row r="63" spans="1:11" ht="14.1" customHeight="1" x14ac:dyDescent="0.2">
      <c r="A63" s="306"/>
      <c r="B63" s="307" t="s">
        <v>294</v>
      </c>
      <c r="C63" s="308"/>
      <c r="D63" s="113">
        <v>2.179051876047621</v>
      </c>
      <c r="E63" s="115">
        <v>507</v>
      </c>
      <c r="F63" s="114">
        <v>635</v>
      </c>
      <c r="G63" s="114">
        <v>575</v>
      </c>
      <c r="H63" s="114">
        <v>457</v>
      </c>
      <c r="I63" s="140">
        <v>470</v>
      </c>
      <c r="J63" s="115">
        <v>37</v>
      </c>
      <c r="K63" s="116">
        <v>7.8723404255319149</v>
      </c>
    </row>
    <row r="64" spans="1:11" ht="14.1" customHeight="1" x14ac:dyDescent="0.2">
      <c r="A64" s="306" t="s">
        <v>295</v>
      </c>
      <c r="B64" s="307" t="s">
        <v>296</v>
      </c>
      <c r="C64" s="308"/>
      <c r="D64" s="113">
        <v>0.8681824042635492</v>
      </c>
      <c r="E64" s="115">
        <v>202</v>
      </c>
      <c r="F64" s="114">
        <v>124</v>
      </c>
      <c r="G64" s="114">
        <v>149</v>
      </c>
      <c r="H64" s="114">
        <v>169</v>
      </c>
      <c r="I64" s="140">
        <v>188</v>
      </c>
      <c r="J64" s="115">
        <v>14</v>
      </c>
      <c r="K64" s="116">
        <v>7.4468085106382977</v>
      </c>
    </row>
    <row r="65" spans="1:11" ht="14.1" customHeight="1" x14ac:dyDescent="0.2">
      <c r="A65" s="306" t="s">
        <v>297</v>
      </c>
      <c r="B65" s="307" t="s">
        <v>298</v>
      </c>
      <c r="C65" s="308"/>
      <c r="D65" s="113">
        <v>0.40400567327115655</v>
      </c>
      <c r="E65" s="115">
        <v>94</v>
      </c>
      <c r="F65" s="114">
        <v>107</v>
      </c>
      <c r="G65" s="114">
        <v>58</v>
      </c>
      <c r="H65" s="114">
        <v>71</v>
      </c>
      <c r="I65" s="140">
        <v>91</v>
      </c>
      <c r="J65" s="115">
        <v>3</v>
      </c>
      <c r="K65" s="116">
        <v>3.2967032967032965</v>
      </c>
    </row>
    <row r="66" spans="1:11" ht="14.1" customHeight="1" x14ac:dyDescent="0.2">
      <c r="A66" s="306">
        <v>82</v>
      </c>
      <c r="B66" s="307" t="s">
        <v>299</v>
      </c>
      <c r="C66" s="308"/>
      <c r="D66" s="113">
        <v>3.0730218764774144</v>
      </c>
      <c r="E66" s="115">
        <v>715</v>
      </c>
      <c r="F66" s="114">
        <v>998</v>
      </c>
      <c r="G66" s="114">
        <v>1407</v>
      </c>
      <c r="H66" s="114">
        <v>856</v>
      </c>
      <c r="I66" s="140">
        <v>750</v>
      </c>
      <c r="J66" s="115">
        <v>-35</v>
      </c>
      <c r="K66" s="116">
        <v>-4.666666666666667</v>
      </c>
    </row>
    <row r="67" spans="1:11" ht="14.1" customHeight="1" x14ac:dyDescent="0.2">
      <c r="A67" s="306" t="s">
        <v>300</v>
      </c>
      <c r="B67" s="307" t="s">
        <v>301</v>
      </c>
      <c r="C67" s="308"/>
      <c r="D67" s="113">
        <v>2.2048394722138651</v>
      </c>
      <c r="E67" s="115">
        <v>513</v>
      </c>
      <c r="F67" s="114">
        <v>787</v>
      </c>
      <c r="G67" s="114">
        <v>1037</v>
      </c>
      <c r="H67" s="114">
        <v>612</v>
      </c>
      <c r="I67" s="140">
        <v>508</v>
      </c>
      <c r="J67" s="115">
        <v>5</v>
      </c>
      <c r="K67" s="116">
        <v>0.98425196850393704</v>
      </c>
    </row>
    <row r="68" spans="1:11" ht="14.1" customHeight="1" x14ac:dyDescent="0.2">
      <c r="A68" s="306" t="s">
        <v>302</v>
      </c>
      <c r="B68" s="307" t="s">
        <v>303</v>
      </c>
      <c r="C68" s="308"/>
      <c r="D68" s="113">
        <v>0.56302918296299476</v>
      </c>
      <c r="E68" s="115">
        <v>131</v>
      </c>
      <c r="F68" s="114">
        <v>145</v>
      </c>
      <c r="G68" s="114">
        <v>234</v>
      </c>
      <c r="H68" s="114">
        <v>163</v>
      </c>
      <c r="I68" s="140">
        <v>138</v>
      </c>
      <c r="J68" s="115">
        <v>-7</v>
      </c>
      <c r="K68" s="116">
        <v>-5.0724637681159424</v>
      </c>
    </row>
    <row r="69" spans="1:11" ht="14.1" customHeight="1" x14ac:dyDescent="0.2">
      <c r="A69" s="306">
        <v>83</v>
      </c>
      <c r="B69" s="307" t="s">
        <v>304</v>
      </c>
      <c r="C69" s="308"/>
      <c r="D69" s="113">
        <v>4.1432071173765417</v>
      </c>
      <c r="E69" s="115">
        <v>964</v>
      </c>
      <c r="F69" s="114">
        <v>873</v>
      </c>
      <c r="G69" s="114">
        <v>1940</v>
      </c>
      <c r="H69" s="114">
        <v>732</v>
      </c>
      <c r="I69" s="140">
        <v>879</v>
      </c>
      <c r="J69" s="115">
        <v>85</v>
      </c>
      <c r="K69" s="116">
        <v>9.6700796359499428</v>
      </c>
    </row>
    <row r="70" spans="1:11" ht="14.1" customHeight="1" x14ac:dyDescent="0.2">
      <c r="A70" s="306" t="s">
        <v>305</v>
      </c>
      <c r="B70" s="307" t="s">
        <v>306</v>
      </c>
      <c r="C70" s="308"/>
      <c r="D70" s="113">
        <v>3.2363433188636268</v>
      </c>
      <c r="E70" s="115">
        <v>753</v>
      </c>
      <c r="F70" s="114">
        <v>699</v>
      </c>
      <c r="G70" s="114">
        <v>1743</v>
      </c>
      <c r="H70" s="114">
        <v>570</v>
      </c>
      <c r="I70" s="140">
        <v>679</v>
      </c>
      <c r="J70" s="115">
        <v>74</v>
      </c>
      <c r="K70" s="116">
        <v>10.898379970544919</v>
      </c>
    </row>
    <row r="71" spans="1:11" ht="14.1" customHeight="1" x14ac:dyDescent="0.2">
      <c r="A71" s="306"/>
      <c r="B71" s="307" t="s">
        <v>307</v>
      </c>
      <c r="C71" s="308"/>
      <c r="D71" s="113">
        <v>1.7148751450552284</v>
      </c>
      <c r="E71" s="115">
        <v>399</v>
      </c>
      <c r="F71" s="114">
        <v>354</v>
      </c>
      <c r="G71" s="114">
        <v>1011</v>
      </c>
      <c r="H71" s="114">
        <v>292</v>
      </c>
      <c r="I71" s="140">
        <v>386</v>
      </c>
      <c r="J71" s="115">
        <v>13</v>
      </c>
      <c r="K71" s="116">
        <v>3.3678756476683938</v>
      </c>
    </row>
    <row r="72" spans="1:11" ht="14.1" customHeight="1" x14ac:dyDescent="0.2">
      <c r="A72" s="306">
        <v>84</v>
      </c>
      <c r="B72" s="307" t="s">
        <v>308</v>
      </c>
      <c r="C72" s="308"/>
      <c r="D72" s="113">
        <v>3.5243048093866851</v>
      </c>
      <c r="E72" s="115">
        <v>820</v>
      </c>
      <c r="F72" s="114">
        <v>1047</v>
      </c>
      <c r="G72" s="114">
        <v>1120</v>
      </c>
      <c r="H72" s="114">
        <v>901</v>
      </c>
      <c r="I72" s="140">
        <v>872</v>
      </c>
      <c r="J72" s="115">
        <v>-52</v>
      </c>
      <c r="K72" s="116">
        <v>-5.9633027522935782</v>
      </c>
    </row>
    <row r="73" spans="1:11" ht="14.1" customHeight="1" x14ac:dyDescent="0.2">
      <c r="A73" s="306" t="s">
        <v>309</v>
      </c>
      <c r="B73" s="307" t="s">
        <v>310</v>
      </c>
      <c r="C73" s="308"/>
      <c r="D73" s="113">
        <v>0.79081961576481707</v>
      </c>
      <c r="E73" s="115">
        <v>184</v>
      </c>
      <c r="F73" s="114">
        <v>157</v>
      </c>
      <c r="G73" s="114">
        <v>401</v>
      </c>
      <c r="H73" s="114">
        <v>80</v>
      </c>
      <c r="I73" s="140">
        <v>224</v>
      </c>
      <c r="J73" s="115">
        <v>-40</v>
      </c>
      <c r="K73" s="116">
        <v>-17.857142857142858</v>
      </c>
    </row>
    <row r="74" spans="1:11" ht="14.1" customHeight="1" x14ac:dyDescent="0.2">
      <c r="A74" s="306" t="s">
        <v>311</v>
      </c>
      <c r="B74" s="307" t="s">
        <v>312</v>
      </c>
      <c r="C74" s="308"/>
      <c r="D74" s="113">
        <v>0.11604418274809816</v>
      </c>
      <c r="E74" s="115">
        <v>27</v>
      </c>
      <c r="F74" s="114">
        <v>21</v>
      </c>
      <c r="G74" s="114">
        <v>57</v>
      </c>
      <c r="H74" s="114">
        <v>14</v>
      </c>
      <c r="I74" s="140">
        <v>22</v>
      </c>
      <c r="J74" s="115">
        <v>5</v>
      </c>
      <c r="K74" s="116">
        <v>22.727272727272727</v>
      </c>
    </row>
    <row r="75" spans="1:11" ht="14.1" customHeight="1" x14ac:dyDescent="0.2">
      <c r="A75" s="306" t="s">
        <v>313</v>
      </c>
      <c r="B75" s="307" t="s">
        <v>314</v>
      </c>
      <c r="C75" s="308"/>
      <c r="D75" s="113">
        <v>2.0716035586882708</v>
      </c>
      <c r="E75" s="115">
        <v>482</v>
      </c>
      <c r="F75" s="114">
        <v>760</v>
      </c>
      <c r="G75" s="114">
        <v>463</v>
      </c>
      <c r="H75" s="114">
        <v>688</v>
      </c>
      <c r="I75" s="140">
        <v>464</v>
      </c>
      <c r="J75" s="115">
        <v>18</v>
      </c>
      <c r="K75" s="116">
        <v>3.8793103448275863</v>
      </c>
    </row>
    <row r="76" spans="1:11" ht="14.1" customHeight="1" x14ac:dyDescent="0.2">
      <c r="A76" s="306">
        <v>91</v>
      </c>
      <c r="B76" s="307" t="s">
        <v>315</v>
      </c>
      <c r="C76" s="308"/>
      <c r="D76" s="113">
        <v>0.24498216357931835</v>
      </c>
      <c r="E76" s="115">
        <v>57</v>
      </c>
      <c r="F76" s="114">
        <v>41</v>
      </c>
      <c r="G76" s="114">
        <v>78</v>
      </c>
      <c r="H76" s="114">
        <v>53</v>
      </c>
      <c r="I76" s="140">
        <v>61</v>
      </c>
      <c r="J76" s="115">
        <v>-4</v>
      </c>
      <c r="K76" s="116">
        <v>-6.557377049180328</v>
      </c>
    </row>
    <row r="77" spans="1:11" ht="14.1" customHeight="1" x14ac:dyDescent="0.2">
      <c r="A77" s="306">
        <v>92</v>
      </c>
      <c r="B77" s="307" t="s">
        <v>316</v>
      </c>
      <c r="C77" s="308"/>
      <c r="D77" s="113">
        <v>1.2421025486740878</v>
      </c>
      <c r="E77" s="115">
        <v>289</v>
      </c>
      <c r="F77" s="114">
        <v>223</v>
      </c>
      <c r="G77" s="114">
        <v>282</v>
      </c>
      <c r="H77" s="114">
        <v>333</v>
      </c>
      <c r="I77" s="140">
        <v>431</v>
      </c>
      <c r="J77" s="115">
        <v>-142</v>
      </c>
      <c r="K77" s="116">
        <v>-32.946635730858468</v>
      </c>
    </row>
    <row r="78" spans="1:11" ht="14.1" customHeight="1" x14ac:dyDescent="0.2">
      <c r="A78" s="306">
        <v>93</v>
      </c>
      <c r="B78" s="307" t="s">
        <v>317</v>
      </c>
      <c r="C78" s="308"/>
      <c r="D78" s="113">
        <v>0.1418317789143422</v>
      </c>
      <c r="E78" s="115">
        <v>33</v>
      </c>
      <c r="F78" s="114">
        <v>31</v>
      </c>
      <c r="G78" s="114">
        <v>48</v>
      </c>
      <c r="H78" s="114">
        <v>48</v>
      </c>
      <c r="I78" s="140">
        <v>44</v>
      </c>
      <c r="J78" s="115">
        <v>-11</v>
      </c>
      <c r="K78" s="116">
        <v>-25</v>
      </c>
    </row>
    <row r="79" spans="1:11" ht="14.1" customHeight="1" x14ac:dyDescent="0.2">
      <c r="A79" s="306">
        <v>94</v>
      </c>
      <c r="B79" s="307" t="s">
        <v>318</v>
      </c>
      <c r="C79" s="308"/>
      <c r="D79" s="113">
        <v>0.28796149052305842</v>
      </c>
      <c r="E79" s="115">
        <v>67</v>
      </c>
      <c r="F79" s="114">
        <v>92</v>
      </c>
      <c r="G79" s="114">
        <v>171</v>
      </c>
      <c r="H79" s="114">
        <v>79</v>
      </c>
      <c r="I79" s="140">
        <v>73</v>
      </c>
      <c r="J79" s="115">
        <v>-6</v>
      </c>
      <c r="K79" s="116">
        <v>-8.2191780821917817</v>
      </c>
    </row>
    <row r="80" spans="1:11" ht="14.1" customHeight="1" x14ac:dyDescent="0.2">
      <c r="A80" s="306" t="s">
        <v>319</v>
      </c>
      <c r="B80" s="307" t="s">
        <v>320</v>
      </c>
      <c r="C80" s="308"/>
      <c r="D80" s="113">
        <v>0</v>
      </c>
      <c r="E80" s="115">
        <v>0</v>
      </c>
      <c r="F80" s="114">
        <v>0</v>
      </c>
      <c r="G80" s="114" t="s">
        <v>514</v>
      </c>
      <c r="H80" s="114" t="s">
        <v>514</v>
      </c>
      <c r="I80" s="140">
        <v>0</v>
      </c>
      <c r="J80" s="115">
        <v>0</v>
      </c>
      <c r="K80" s="116">
        <v>0</v>
      </c>
    </row>
    <row r="81" spans="1:11" ht="14.1" customHeight="1" x14ac:dyDescent="0.2">
      <c r="A81" s="310" t="s">
        <v>321</v>
      </c>
      <c r="B81" s="311" t="s">
        <v>334</v>
      </c>
      <c r="C81" s="312"/>
      <c r="D81" s="125">
        <v>0.1375338462199682</v>
      </c>
      <c r="E81" s="143">
        <v>32</v>
      </c>
      <c r="F81" s="144">
        <v>36</v>
      </c>
      <c r="G81" s="144">
        <v>73</v>
      </c>
      <c r="H81" s="144">
        <v>33</v>
      </c>
      <c r="I81" s="145">
        <v>27</v>
      </c>
      <c r="J81" s="143">
        <v>5</v>
      </c>
      <c r="K81" s="146">
        <v>18.518518518518519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24016</v>
      </c>
      <c r="E11" s="114">
        <v>21632</v>
      </c>
      <c r="F11" s="114">
        <v>26348</v>
      </c>
      <c r="G11" s="114">
        <v>25142</v>
      </c>
      <c r="H11" s="140">
        <v>23939</v>
      </c>
      <c r="I11" s="115">
        <v>77</v>
      </c>
      <c r="J11" s="116">
        <v>0.32165086260913156</v>
      </c>
    </row>
    <row r="12" spans="1:15" s="110" customFormat="1" ht="24.95" customHeight="1" x14ac:dyDescent="0.2">
      <c r="A12" s="193" t="s">
        <v>132</v>
      </c>
      <c r="B12" s="194" t="s">
        <v>133</v>
      </c>
      <c r="C12" s="113">
        <v>2.3067954696868753</v>
      </c>
      <c r="D12" s="115">
        <v>554</v>
      </c>
      <c r="E12" s="114">
        <v>740</v>
      </c>
      <c r="F12" s="114">
        <v>730</v>
      </c>
      <c r="G12" s="114">
        <v>509</v>
      </c>
      <c r="H12" s="140">
        <v>513</v>
      </c>
      <c r="I12" s="115">
        <v>41</v>
      </c>
      <c r="J12" s="116">
        <v>7.9922027290448341</v>
      </c>
    </row>
    <row r="13" spans="1:15" s="110" customFormat="1" ht="24.95" customHeight="1" x14ac:dyDescent="0.2">
      <c r="A13" s="193" t="s">
        <v>134</v>
      </c>
      <c r="B13" s="199" t="s">
        <v>214</v>
      </c>
      <c r="C13" s="113">
        <v>0.7370086608927382</v>
      </c>
      <c r="D13" s="115">
        <v>177</v>
      </c>
      <c r="E13" s="114">
        <v>156</v>
      </c>
      <c r="F13" s="114">
        <v>146</v>
      </c>
      <c r="G13" s="114">
        <v>147</v>
      </c>
      <c r="H13" s="140">
        <v>225</v>
      </c>
      <c r="I13" s="115">
        <v>-48</v>
      </c>
      <c r="J13" s="116">
        <v>-21.333333333333332</v>
      </c>
    </row>
    <row r="14" spans="1:15" s="287" customFormat="1" ht="24.95" customHeight="1" x14ac:dyDescent="0.2">
      <c r="A14" s="193" t="s">
        <v>215</v>
      </c>
      <c r="B14" s="199" t="s">
        <v>137</v>
      </c>
      <c r="C14" s="113">
        <v>13.765822784810126</v>
      </c>
      <c r="D14" s="115">
        <v>3306</v>
      </c>
      <c r="E14" s="114">
        <v>3002</v>
      </c>
      <c r="F14" s="114">
        <v>4013</v>
      </c>
      <c r="G14" s="114">
        <v>5995</v>
      </c>
      <c r="H14" s="140">
        <v>3055</v>
      </c>
      <c r="I14" s="115">
        <v>251</v>
      </c>
      <c r="J14" s="116">
        <v>8.2160392798690669</v>
      </c>
      <c r="K14" s="110"/>
      <c r="L14" s="110"/>
      <c r="M14" s="110"/>
      <c r="N14" s="110"/>
      <c r="O14" s="110"/>
    </row>
    <row r="15" spans="1:15" s="110" customFormat="1" ht="24.95" customHeight="1" x14ac:dyDescent="0.2">
      <c r="A15" s="193" t="s">
        <v>216</v>
      </c>
      <c r="B15" s="199" t="s">
        <v>217</v>
      </c>
      <c r="C15" s="113">
        <v>4.2513324450366419</v>
      </c>
      <c r="D15" s="115">
        <v>1021</v>
      </c>
      <c r="E15" s="114">
        <v>776</v>
      </c>
      <c r="F15" s="114">
        <v>979</v>
      </c>
      <c r="G15" s="114">
        <v>4042</v>
      </c>
      <c r="H15" s="140">
        <v>1036</v>
      </c>
      <c r="I15" s="115">
        <v>-15</v>
      </c>
      <c r="J15" s="116">
        <v>-1.4478764478764479</v>
      </c>
    </row>
    <row r="16" spans="1:15" s="287" customFormat="1" ht="24.95" customHeight="1" x14ac:dyDescent="0.2">
      <c r="A16" s="193" t="s">
        <v>218</v>
      </c>
      <c r="B16" s="199" t="s">
        <v>141</v>
      </c>
      <c r="C16" s="113">
        <v>6.5831112591605594</v>
      </c>
      <c r="D16" s="115">
        <v>1581</v>
      </c>
      <c r="E16" s="114">
        <v>1655</v>
      </c>
      <c r="F16" s="114">
        <v>1436</v>
      </c>
      <c r="G16" s="114">
        <v>1251</v>
      </c>
      <c r="H16" s="140">
        <v>1302</v>
      </c>
      <c r="I16" s="115">
        <v>279</v>
      </c>
      <c r="J16" s="116">
        <v>21.428571428571427</v>
      </c>
      <c r="K16" s="110"/>
      <c r="L16" s="110"/>
      <c r="M16" s="110"/>
      <c r="N16" s="110"/>
      <c r="O16" s="110"/>
    </row>
    <row r="17" spans="1:15" s="110" customFormat="1" ht="24.95" customHeight="1" x14ac:dyDescent="0.2">
      <c r="A17" s="193" t="s">
        <v>142</v>
      </c>
      <c r="B17" s="199" t="s">
        <v>220</v>
      </c>
      <c r="C17" s="113">
        <v>2.9313790806129245</v>
      </c>
      <c r="D17" s="115">
        <v>704</v>
      </c>
      <c r="E17" s="114">
        <v>571</v>
      </c>
      <c r="F17" s="114">
        <v>1598</v>
      </c>
      <c r="G17" s="114">
        <v>702</v>
      </c>
      <c r="H17" s="140">
        <v>717</v>
      </c>
      <c r="I17" s="115">
        <v>-13</v>
      </c>
      <c r="J17" s="116">
        <v>-1.8131101813110182</v>
      </c>
    </row>
    <row r="18" spans="1:15" s="287" customFormat="1" ht="24.95" customHeight="1" x14ac:dyDescent="0.2">
      <c r="A18" s="201" t="s">
        <v>144</v>
      </c>
      <c r="B18" s="202" t="s">
        <v>145</v>
      </c>
      <c r="C18" s="113">
        <v>7.7406728847435042</v>
      </c>
      <c r="D18" s="115">
        <v>1859</v>
      </c>
      <c r="E18" s="114">
        <v>1857</v>
      </c>
      <c r="F18" s="114">
        <v>2525</v>
      </c>
      <c r="G18" s="114">
        <v>1647</v>
      </c>
      <c r="H18" s="140">
        <v>1805</v>
      </c>
      <c r="I18" s="115">
        <v>54</v>
      </c>
      <c r="J18" s="116">
        <v>2.9916897506925206</v>
      </c>
      <c r="K18" s="110"/>
      <c r="L18" s="110"/>
      <c r="M18" s="110"/>
      <c r="N18" s="110"/>
      <c r="O18" s="110"/>
    </row>
    <row r="19" spans="1:15" s="110" customFormat="1" ht="24.95" customHeight="1" x14ac:dyDescent="0.2">
      <c r="A19" s="193" t="s">
        <v>146</v>
      </c>
      <c r="B19" s="199" t="s">
        <v>147</v>
      </c>
      <c r="C19" s="113">
        <v>13.840772818121252</v>
      </c>
      <c r="D19" s="115">
        <v>3324</v>
      </c>
      <c r="E19" s="114">
        <v>3050</v>
      </c>
      <c r="F19" s="114">
        <v>3458</v>
      </c>
      <c r="G19" s="114">
        <v>3256</v>
      </c>
      <c r="H19" s="140">
        <v>3864</v>
      </c>
      <c r="I19" s="115">
        <v>-540</v>
      </c>
      <c r="J19" s="116">
        <v>-13.975155279503106</v>
      </c>
    </row>
    <row r="20" spans="1:15" s="287" customFormat="1" ht="24.95" customHeight="1" x14ac:dyDescent="0.2">
      <c r="A20" s="193" t="s">
        <v>148</v>
      </c>
      <c r="B20" s="199" t="s">
        <v>149</v>
      </c>
      <c r="C20" s="113">
        <v>5.8127914723517655</v>
      </c>
      <c r="D20" s="115">
        <v>1396</v>
      </c>
      <c r="E20" s="114">
        <v>1062</v>
      </c>
      <c r="F20" s="114">
        <v>1250</v>
      </c>
      <c r="G20" s="114">
        <v>1018</v>
      </c>
      <c r="H20" s="140">
        <v>1175</v>
      </c>
      <c r="I20" s="115">
        <v>221</v>
      </c>
      <c r="J20" s="116">
        <v>18.808510638297872</v>
      </c>
      <c r="K20" s="110"/>
      <c r="L20" s="110"/>
      <c r="M20" s="110"/>
      <c r="N20" s="110"/>
      <c r="O20" s="110"/>
    </row>
    <row r="21" spans="1:15" s="110" customFormat="1" ht="24.95" customHeight="1" x14ac:dyDescent="0.2">
      <c r="A21" s="201" t="s">
        <v>150</v>
      </c>
      <c r="B21" s="202" t="s">
        <v>151</v>
      </c>
      <c r="C21" s="113">
        <v>5.6670552964690204</v>
      </c>
      <c r="D21" s="115">
        <v>1361</v>
      </c>
      <c r="E21" s="114">
        <v>1305</v>
      </c>
      <c r="F21" s="114">
        <v>1225</v>
      </c>
      <c r="G21" s="114">
        <v>1116</v>
      </c>
      <c r="H21" s="140">
        <v>1273</v>
      </c>
      <c r="I21" s="115">
        <v>88</v>
      </c>
      <c r="J21" s="116">
        <v>6.9128043990573449</v>
      </c>
    </row>
    <row r="22" spans="1:15" s="110" customFormat="1" ht="24.95" customHeight="1" x14ac:dyDescent="0.2">
      <c r="A22" s="201" t="s">
        <v>152</v>
      </c>
      <c r="B22" s="199" t="s">
        <v>153</v>
      </c>
      <c r="C22" s="113">
        <v>3.2103597601598932</v>
      </c>
      <c r="D22" s="115">
        <v>771</v>
      </c>
      <c r="E22" s="114">
        <v>717</v>
      </c>
      <c r="F22" s="114">
        <v>744</v>
      </c>
      <c r="G22" s="114">
        <v>1070</v>
      </c>
      <c r="H22" s="140">
        <v>950</v>
      </c>
      <c r="I22" s="115">
        <v>-179</v>
      </c>
      <c r="J22" s="116">
        <v>-18.842105263157894</v>
      </c>
    </row>
    <row r="23" spans="1:15" s="110" customFormat="1" ht="24.95" customHeight="1" x14ac:dyDescent="0.2">
      <c r="A23" s="193" t="s">
        <v>154</v>
      </c>
      <c r="B23" s="199" t="s">
        <v>155</v>
      </c>
      <c r="C23" s="113">
        <v>1.2574950033311125</v>
      </c>
      <c r="D23" s="115">
        <v>302</v>
      </c>
      <c r="E23" s="114">
        <v>227</v>
      </c>
      <c r="F23" s="114">
        <v>271</v>
      </c>
      <c r="G23" s="114">
        <v>226</v>
      </c>
      <c r="H23" s="140">
        <v>324</v>
      </c>
      <c r="I23" s="115">
        <v>-22</v>
      </c>
      <c r="J23" s="116">
        <v>-6.7901234567901234</v>
      </c>
    </row>
    <row r="24" spans="1:15" s="110" customFormat="1" ht="24.95" customHeight="1" x14ac:dyDescent="0.2">
      <c r="A24" s="193" t="s">
        <v>156</v>
      </c>
      <c r="B24" s="199" t="s">
        <v>221</v>
      </c>
      <c r="C24" s="113">
        <v>7.4991672218520984</v>
      </c>
      <c r="D24" s="115">
        <v>1801</v>
      </c>
      <c r="E24" s="114">
        <v>1193</v>
      </c>
      <c r="F24" s="114">
        <v>1548</v>
      </c>
      <c r="G24" s="114">
        <v>1421</v>
      </c>
      <c r="H24" s="140">
        <v>1649</v>
      </c>
      <c r="I24" s="115">
        <v>152</v>
      </c>
      <c r="J24" s="116">
        <v>9.2177077016373552</v>
      </c>
    </row>
    <row r="25" spans="1:15" s="110" customFormat="1" ht="24.95" customHeight="1" x14ac:dyDescent="0.2">
      <c r="A25" s="193" t="s">
        <v>222</v>
      </c>
      <c r="B25" s="204" t="s">
        <v>159</v>
      </c>
      <c r="C25" s="113">
        <v>7.2493337774816791</v>
      </c>
      <c r="D25" s="115">
        <v>1741</v>
      </c>
      <c r="E25" s="114">
        <v>1577</v>
      </c>
      <c r="F25" s="114">
        <v>1680</v>
      </c>
      <c r="G25" s="114">
        <v>1620</v>
      </c>
      <c r="H25" s="140">
        <v>1887</v>
      </c>
      <c r="I25" s="115">
        <v>-146</v>
      </c>
      <c r="J25" s="116">
        <v>-7.7371489136195022</v>
      </c>
    </row>
    <row r="26" spans="1:15" s="110" customFormat="1" ht="24.95" customHeight="1" x14ac:dyDescent="0.2">
      <c r="A26" s="201">
        <v>782.78300000000002</v>
      </c>
      <c r="B26" s="203" t="s">
        <v>160</v>
      </c>
      <c r="C26" s="113">
        <v>8.7566622251832111</v>
      </c>
      <c r="D26" s="115">
        <v>2103</v>
      </c>
      <c r="E26" s="114">
        <v>2111</v>
      </c>
      <c r="F26" s="114">
        <v>2085</v>
      </c>
      <c r="G26" s="114">
        <v>1882</v>
      </c>
      <c r="H26" s="140">
        <v>1947</v>
      </c>
      <c r="I26" s="115">
        <v>156</v>
      </c>
      <c r="J26" s="116">
        <v>8.0123266563944533</v>
      </c>
    </row>
    <row r="27" spans="1:15" s="110" customFormat="1" ht="24.95" customHeight="1" x14ac:dyDescent="0.2">
      <c r="A27" s="193" t="s">
        <v>161</v>
      </c>
      <c r="B27" s="199" t="s">
        <v>162</v>
      </c>
      <c r="C27" s="113">
        <v>2.4775149900066622</v>
      </c>
      <c r="D27" s="115">
        <v>595</v>
      </c>
      <c r="E27" s="114">
        <v>374</v>
      </c>
      <c r="F27" s="114">
        <v>555</v>
      </c>
      <c r="G27" s="114">
        <v>513</v>
      </c>
      <c r="H27" s="140">
        <v>545</v>
      </c>
      <c r="I27" s="115">
        <v>50</v>
      </c>
      <c r="J27" s="116">
        <v>9.1743119266055047</v>
      </c>
    </row>
    <row r="28" spans="1:15" s="110" customFormat="1" ht="24.95" customHeight="1" x14ac:dyDescent="0.2">
      <c r="A28" s="193" t="s">
        <v>163</v>
      </c>
      <c r="B28" s="199" t="s">
        <v>164</v>
      </c>
      <c r="C28" s="113">
        <v>5.1049300466355767</v>
      </c>
      <c r="D28" s="115">
        <v>1226</v>
      </c>
      <c r="E28" s="114">
        <v>1036</v>
      </c>
      <c r="F28" s="114">
        <v>1705</v>
      </c>
      <c r="G28" s="114">
        <v>1233</v>
      </c>
      <c r="H28" s="140">
        <v>1249</v>
      </c>
      <c r="I28" s="115">
        <v>-23</v>
      </c>
      <c r="J28" s="116">
        <v>-1.8414731785428342</v>
      </c>
    </row>
    <row r="29" spans="1:15" s="110" customFormat="1" ht="24.95" customHeight="1" x14ac:dyDescent="0.2">
      <c r="A29" s="193">
        <v>86</v>
      </c>
      <c r="B29" s="199" t="s">
        <v>165</v>
      </c>
      <c r="C29" s="113">
        <v>4.417888074616922</v>
      </c>
      <c r="D29" s="115">
        <v>1061</v>
      </c>
      <c r="E29" s="114">
        <v>958</v>
      </c>
      <c r="F29" s="114">
        <v>1192</v>
      </c>
      <c r="G29" s="114">
        <v>1166</v>
      </c>
      <c r="H29" s="140">
        <v>1106</v>
      </c>
      <c r="I29" s="115">
        <v>-45</v>
      </c>
      <c r="J29" s="116">
        <v>-4.06871609403255</v>
      </c>
    </row>
    <row r="30" spans="1:15" s="110" customFormat="1" ht="24.95" customHeight="1" x14ac:dyDescent="0.2">
      <c r="A30" s="193">
        <v>87.88</v>
      </c>
      <c r="B30" s="204" t="s">
        <v>166</v>
      </c>
      <c r="C30" s="113">
        <v>6.1250832778147899</v>
      </c>
      <c r="D30" s="115">
        <v>1471</v>
      </c>
      <c r="E30" s="114">
        <v>1414</v>
      </c>
      <c r="F30" s="114">
        <v>2030</v>
      </c>
      <c r="G30" s="114">
        <v>1452</v>
      </c>
      <c r="H30" s="140">
        <v>1400</v>
      </c>
      <c r="I30" s="115">
        <v>71</v>
      </c>
      <c r="J30" s="116">
        <v>5.0714285714285712</v>
      </c>
    </row>
    <row r="31" spans="1:15" s="110" customFormat="1" ht="24.95" customHeight="1" x14ac:dyDescent="0.2">
      <c r="A31" s="193" t="s">
        <v>167</v>
      </c>
      <c r="B31" s="199" t="s">
        <v>168</v>
      </c>
      <c r="C31" s="113">
        <v>4.0264823451032647</v>
      </c>
      <c r="D31" s="115">
        <v>967</v>
      </c>
      <c r="E31" s="114">
        <v>853</v>
      </c>
      <c r="F31" s="114">
        <v>1191</v>
      </c>
      <c r="G31" s="114">
        <v>871</v>
      </c>
      <c r="H31" s="140">
        <v>972</v>
      </c>
      <c r="I31" s="115">
        <v>-5</v>
      </c>
      <c r="J31" s="116">
        <v>-0.51440329218106995</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2.3067954696868753</v>
      </c>
      <c r="D34" s="115">
        <v>554</v>
      </c>
      <c r="E34" s="114">
        <v>740</v>
      </c>
      <c r="F34" s="114">
        <v>730</v>
      </c>
      <c r="G34" s="114">
        <v>509</v>
      </c>
      <c r="H34" s="140">
        <v>513</v>
      </c>
      <c r="I34" s="115">
        <v>41</v>
      </c>
      <c r="J34" s="116">
        <v>7.9922027290448341</v>
      </c>
    </row>
    <row r="35" spans="1:10" s="110" customFormat="1" ht="24.95" customHeight="1" x14ac:dyDescent="0.2">
      <c r="A35" s="292" t="s">
        <v>171</v>
      </c>
      <c r="B35" s="293" t="s">
        <v>172</v>
      </c>
      <c r="C35" s="113">
        <v>22.24350433044637</v>
      </c>
      <c r="D35" s="115">
        <v>5342</v>
      </c>
      <c r="E35" s="114">
        <v>5015</v>
      </c>
      <c r="F35" s="114">
        <v>6684</v>
      </c>
      <c r="G35" s="114">
        <v>7789</v>
      </c>
      <c r="H35" s="140">
        <v>5085</v>
      </c>
      <c r="I35" s="115">
        <v>257</v>
      </c>
      <c r="J35" s="116">
        <v>5.0540806293018683</v>
      </c>
    </row>
    <row r="36" spans="1:10" s="110" customFormat="1" ht="24.95" customHeight="1" x14ac:dyDescent="0.2">
      <c r="A36" s="294" t="s">
        <v>173</v>
      </c>
      <c r="B36" s="295" t="s">
        <v>174</v>
      </c>
      <c r="C36" s="125">
        <v>75.445536309127249</v>
      </c>
      <c r="D36" s="143">
        <v>18119</v>
      </c>
      <c r="E36" s="144">
        <v>15877</v>
      </c>
      <c r="F36" s="144">
        <v>18934</v>
      </c>
      <c r="G36" s="144">
        <v>16844</v>
      </c>
      <c r="H36" s="145">
        <v>18341</v>
      </c>
      <c r="I36" s="143">
        <v>-222</v>
      </c>
      <c r="J36" s="146">
        <v>-1.2104029224142632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24016</v>
      </c>
      <c r="F11" s="264">
        <v>21632</v>
      </c>
      <c r="G11" s="264">
        <v>26348</v>
      </c>
      <c r="H11" s="264">
        <v>25142</v>
      </c>
      <c r="I11" s="265">
        <v>23939</v>
      </c>
      <c r="J11" s="263">
        <v>77</v>
      </c>
      <c r="K11" s="266">
        <v>0.32165086260913156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29.334610259826782</v>
      </c>
      <c r="E13" s="115">
        <v>7045</v>
      </c>
      <c r="F13" s="114">
        <v>7269</v>
      </c>
      <c r="G13" s="114">
        <v>7784</v>
      </c>
      <c r="H13" s="114">
        <v>6411</v>
      </c>
      <c r="I13" s="140">
        <v>6677</v>
      </c>
      <c r="J13" s="115">
        <v>368</v>
      </c>
      <c r="K13" s="116">
        <v>5.5114572412760223</v>
      </c>
    </row>
    <row r="14" spans="1:17" ht="15.95" customHeight="1" x14ac:dyDescent="0.2">
      <c r="A14" s="306" t="s">
        <v>230</v>
      </c>
      <c r="B14" s="307"/>
      <c r="C14" s="308"/>
      <c r="D14" s="113">
        <v>49.333777481678879</v>
      </c>
      <c r="E14" s="115">
        <v>11848</v>
      </c>
      <c r="F14" s="114">
        <v>10191</v>
      </c>
      <c r="G14" s="114">
        <v>13028</v>
      </c>
      <c r="H14" s="114">
        <v>12586</v>
      </c>
      <c r="I14" s="140">
        <v>11891</v>
      </c>
      <c r="J14" s="115">
        <v>-43</v>
      </c>
      <c r="K14" s="116">
        <v>-0.36161803044319235</v>
      </c>
    </row>
    <row r="15" spans="1:17" ht="15.95" customHeight="1" x14ac:dyDescent="0.2">
      <c r="A15" s="306" t="s">
        <v>231</v>
      </c>
      <c r="B15" s="307"/>
      <c r="C15" s="308"/>
      <c r="D15" s="113">
        <v>8.7691538974017327</v>
      </c>
      <c r="E15" s="115">
        <v>2106</v>
      </c>
      <c r="F15" s="114">
        <v>1694</v>
      </c>
      <c r="G15" s="114">
        <v>2216</v>
      </c>
      <c r="H15" s="114">
        <v>2611</v>
      </c>
      <c r="I15" s="140">
        <v>2111</v>
      </c>
      <c r="J15" s="115">
        <v>-5</v>
      </c>
      <c r="K15" s="116">
        <v>-0.23685457129322596</v>
      </c>
    </row>
    <row r="16" spans="1:17" ht="15.95" customHeight="1" x14ac:dyDescent="0.2">
      <c r="A16" s="306" t="s">
        <v>232</v>
      </c>
      <c r="B16" s="307"/>
      <c r="C16" s="308"/>
      <c r="D16" s="113">
        <v>12.429213857428381</v>
      </c>
      <c r="E16" s="115">
        <v>2985</v>
      </c>
      <c r="F16" s="114">
        <v>2445</v>
      </c>
      <c r="G16" s="114">
        <v>3282</v>
      </c>
      <c r="H16" s="114">
        <v>3477</v>
      </c>
      <c r="I16" s="140">
        <v>3214</v>
      </c>
      <c r="J16" s="115">
        <v>-229</v>
      </c>
      <c r="K16" s="116">
        <v>-7.1250777846919728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2.3276149233844103</v>
      </c>
      <c r="E18" s="115">
        <v>559</v>
      </c>
      <c r="F18" s="114">
        <v>755</v>
      </c>
      <c r="G18" s="114">
        <v>713</v>
      </c>
      <c r="H18" s="114">
        <v>498</v>
      </c>
      <c r="I18" s="140">
        <v>522</v>
      </c>
      <c r="J18" s="115">
        <v>37</v>
      </c>
      <c r="K18" s="116">
        <v>7.088122605363985</v>
      </c>
    </row>
    <row r="19" spans="1:11" ht="14.1" customHeight="1" x14ac:dyDescent="0.2">
      <c r="A19" s="306" t="s">
        <v>235</v>
      </c>
      <c r="B19" s="307" t="s">
        <v>236</v>
      </c>
      <c r="C19" s="308"/>
      <c r="D19" s="113">
        <v>2.0652898067954695</v>
      </c>
      <c r="E19" s="115">
        <v>496</v>
      </c>
      <c r="F19" s="114">
        <v>697</v>
      </c>
      <c r="G19" s="114">
        <v>628</v>
      </c>
      <c r="H19" s="114">
        <v>412</v>
      </c>
      <c r="I19" s="140">
        <v>448</v>
      </c>
      <c r="J19" s="115">
        <v>48</v>
      </c>
      <c r="K19" s="116">
        <v>10.714285714285714</v>
      </c>
    </row>
    <row r="20" spans="1:11" ht="14.1" customHeight="1" x14ac:dyDescent="0.2">
      <c r="A20" s="306">
        <v>12</v>
      </c>
      <c r="B20" s="307" t="s">
        <v>237</v>
      </c>
      <c r="C20" s="308"/>
      <c r="D20" s="113">
        <v>0.98684210526315785</v>
      </c>
      <c r="E20" s="115">
        <v>237</v>
      </c>
      <c r="F20" s="114">
        <v>223</v>
      </c>
      <c r="G20" s="114">
        <v>215</v>
      </c>
      <c r="H20" s="114">
        <v>141</v>
      </c>
      <c r="I20" s="140">
        <v>165</v>
      </c>
      <c r="J20" s="115">
        <v>72</v>
      </c>
      <c r="K20" s="116">
        <v>43.636363636363633</v>
      </c>
    </row>
    <row r="21" spans="1:11" ht="14.1" customHeight="1" x14ac:dyDescent="0.2">
      <c r="A21" s="306">
        <v>21</v>
      </c>
      <c r="B21" s="307" t="s">
        <v>238</v>
      </c>
      <c r="C21" s="308"/>
      <c r="D21" s="113">
        <v>0.22485009993337776</v>
      </c>
      <c r="E21" s="115">
        <v>54</v>
      </c>
      <c r="F21" s="114">
        <v>65</v>
      </c>
      <c r="G21" s="114">
        <v>45</v>
      </c>
      <c r="H21" s="114">
        <v>44</v>
      </c>
      <c r="I21" s="140">
        <v>43</v>
      </c>
      <c r="J21" s="115">
        <v>11</v>
      </c>
      <c r="K21" s="116">
        <v>25.581395348837209</v>
      </c>
    </row>
    <row r="22" spans="1:11" ht="14.1" customHeight="1" x14ac:dyDescent="0.2">
      <c r="A22" s="306">
        <v>22</v>
      </c>
      <c r="B22" s="307" t="s">
        <v>239</v>
      </c>
      <c r="C22" s="308"/>
      <c r="D22" s="113">
        <v>2.7398401065956031</v>
      </c>
      <c r="E22" s="115">
        <v>658</v>
      </c>
      <c r="F22" s="114">
        <v>569</v>
      </c>
      <c r="G22" s="114">
        <v>692</v>
      </c>
      <c r="H22" s="114">
        <v>594</v>
      </c>
      <c r="I22" s="140">
        <v>590</v>
      </c>
      <c r="J22" s="115">
        <v>68</v>
      </c>
      <c r="K22" s="116">
        <v>11.525423728813559</v>
      </c>
    </row>
    <row r="23" spans="1:11" ht="14.1" customHeight="1" x14ac:dyDescent="0.2">
      <c r="A23" s="306">
        <v>23</v>
      </c>
      <c r="B23" s="307" t="s">
        <v>240</v>
      </c>
      <c r="C23" s="308"/>
      <c r="D23" s="113">
        <v>0.75366422385076615</v>
      </c>
      <c r="E23" s="115">
        <v>181</v>
      </c>
      <c r="F23" s="114">
        <v>104</v>
      </c>
      <c r="G23" s="114">
        <v>151</v>
      </c>
      <c r="H23" s="114">
        <v>172</v>
      </c>
      <c r="I23" s="140">
        <v>179</v>
      </c>
      <c r="J23" s="115">
        <v>2</v>
      </c>
      <c r="K23" s="116">
        <v>1.1173184357541899</v>
      </c>
    </row>
    <row r="24" spans="1:11" ht="14.1" customHeight="1" x14ac:dyDescent="0.2">
      <c r="A24" s="306">
        <v>24</v>
      </c>
      <c r="B24" s="307" t="s">
        <v>241</v>
      </c>
      <c r="C24" s="308"/>
      <c r="D24" s="113">
        <v>2.0278147901399066</v>
      </c>
      <c r="E24" s="115">
        <v>487</v>
      </c>
      <c r="F24" s="114">
        <v>480</v>
      </c>
      <c r="G24" s="114">
        <v>528</v>
      </c>
      <c r="H24" s="114">
        <v>502</v>
      </c>
      <c r="I24" s="140">
        <v>484</v>
      </c>
      <c r="J24" s="115">
        <v>3</v>
      </c>
      <c r="K24" s="116">
        <v>0.6198347107438017</v>
      </c>
    </row>
    <row r="25" spans="1:11" ht="14.1" customHeight="1" x14ac:dyDescent="0.2">
      <c r="A25" s="306">
        <v>25</v>
      </c>
      <c r="B25" s="307" t="s">
        <v>242</v>
      </c>
      <c r="C25" s="308"/>
      <c r="D25" s="113">
        <v>3.8640906062624918</v>
      </c>
      <c r="E25" s="115">
        <v>928</v>
      </c>
      <c r="F25" s="114">
        <v>825</v>
      </c>
      <c r="G25" s="114">
        <v>857</v>
      </c>
      <c r="H25" s="114">
        <v>726</v>
      </c>
      <c r="I25" s="140">
        <v>910</v>
      </c>
      <c r="J25" s="115">
        <v>18</v>
      </c>
      <c r="K25" s="116">
        <v>1.9780219780219781</v>
      </c>
    </row>
    <row r="26" spans="1:11" ht="14.1" customHeight="1" x14ac:dyDescent="0.2">
      <c r="A26" s="306">
        <v>26</v>
      </c>
      <c r="B26" s="307" t="s">
        <v>243</v>
      </c>
      <c r="C26" s="308"/>
      <c r="D26" s="113">
        <v>2.6648900732844769</v>
      </c>
      <c r="E26" s="115">
        <v>640</v>
      </c>
      <c r="F26" s="114">
        <v>578</v>
      </c>
      <c r="G26" s="114">
        <v>840</v>
      </c>
      <c r="H26" s="114">
        <v>540</v>
      </c>
      <c r="I26" s="140">
        <v>631</v>
      </c>
      <c r="J26" s="115">
        <v>9</v>
      </c>
      <c r="K26" s="116">
        <v>1.4263074484944533</v>
      </c>
    </row>
    <row r="27" spans="1:11" ht="14.1" customHeight="1" x14ac:dyDescent="0.2">
      <c r="A27" s="306">
        <v>27</v>
      </c>
      <c r="B27" s="307" t="s">
        <v>244</v>
      </c>
      <c r="C27" s="308"/>
      <c r="D27" s="113">
        <v>2.2943037974683542</v>
      </c>
      <c r="E27" s="115">
        <v>551</v>
      </c>
      <c r="F27" s="114">
        <v>426</v>
      </c>
      <c r="G27" s="114">
        <v>520</v>
      </c>
      <c r="H27" s="114">
        <v>1326</v>
      </c>
      <c r="I27" s="140">
        <v>429</v>
      </c>
      <c r="J27" s="115">
        <v>122</v>
      </c>
      <c r="K27" s="116">
        <v>28.438228438228439</v>
      </c>
    </row>
    <row r="28" spans="1:11" ht="14.1" customHeight="1" x14ac:dyDescent="0.2">
      <c r="A28" s="306">
        <v>28</v>
      </c>
      <c r="B28" s="307" t="s">
        <v>245</v>
      </c>
      <c r="C28" s="308"/>
      <c r="D28" s="113">
        <v>0.16655562958027981</v>
      </c>
      <c r="E28" s="115">
        <v>40</v>
      </c>
      <c r="F28" s="114">
        <v>33</v>
      </c>
      <c r="G28" s="114" t="s">
        <v>514</v>
      </c>
      <c r="H28" s="114">
        <v>26</v>
      </c>
      <c r="I28" s="140">
        <v>24</v>
      </c>
      <c r="J28" s="115">
        <v>16</v>
      </c>
      <c r="K28" s="116">
        <v>66.666666666666671</v>
      </c>
    </row>
    <row r="29" spans="1:11" ht="14.1" customHeight="1" x14ac:dyDescent="0.2">
      <c r="A29" s="306">
        <v>29</v>
      </c>
      <c r="B29" s="307" t="s">
        <v>246</v>
      </c>
      <c r="C29" s="308"/>
      <c r="D29" s="113">
        <v>3.4185542971352434</v>
      </c>
      <c r="E29" s="115">
        <v>821</v>
      </c>
      <c r="F29" s="114">
        <v>740</v>
      </c>
      <c r="G29" s="114">
        <v>739</v>
      </c>
      <c r="H29" s="114">
        <v>692</v>
      </c>
      <c r="I29" s="140">
        <v>743</v>
      </c>
      <c r="J29" s="115">
        <v>78</v>
      </c>
      <c r="K29" s="116">
        <v>10.497981157469717</v>
      </c>
    </row>
    <row r="30" spans="1:11" ht="14.1" customHeight="1" x14ac:dyDescent="0.2">
      <c r="A30" s="306" t="s">
        <v>247</v>
      </c>
      <c r="B30" s="307" t="s">
        <v>248</v>
      </c>
      <c r="C30" s="308"/>
      <c r="D30" s="113">
        <v>0.94520319786808793</v>
      </c>
      <c r="E30" s="115">
        <v>227</v>
      </c>
      <c r="F30" s="114">
        <v>184</v>
      </c>
      <c r="G30" s="114">
        <v>214</v>
      </c>
      <c r="H30" s="114">
        <v>172</v>
      </c>
      <c r="I30" s="140">
        <v>169</v>
      </c>
      <c r="J30" s="115">
        <v>58</v>
      </c>
      <c r="K30" s="116">
        <v>34.319526627218934</v>
      </c>
    </row>
    <row r="31" spans="1:11" ht="14.1" customHeight="1" x14ac:dyDescent="0.2">
      <c r="A31" s="306" t="s">
        <v>249</v>
      </c>
      <c r="B31" s="307" t="s">
        <v>250</v>
      </c>
      <c r="C31" s="308"/>
      <c r="D31" s="113">
        <v>2.3942371752165221</v>
      </c>
      <c r="E31" s="115">
        <v>575</v>
      </c>
      <c r="F31" s="114">
        <v>544</v>
      </c>
      <c r="G31" s="114">
        <v>506</v>
      </c>
      <c r="H31" s="114">
        <v>512</v>
      </c>
      <c r="I31" s="140">
        <v>560</v>
      </c>
      <c r="J31" s="115">
        <v>15</v>
      </c>
      <c r="K31" s="116">
        <v>2.6785714285714284</v>
      </c>
    </row>
    <row r="32" spans="1:11" ht="14.1" customHeight="1" x14ac:dyDescent="0.2">
      <c r="A32" s="306">
        <v>31</v>
      </c>
      <c r="B32" s="307" t="s">
        <v>251</v>
      </c>
      <c r="C32" s="308"/>
      <c r="D32" s="113">
        <v>1.0118254497001999</v>
      </c>
      <c r="E32" s="115">
        <v>243</v>
      </c>
      <c r="F32" s="114">
        <v>161</v>
      </c>
      <c r="G32" s="114">
        <v>201</v>
      </c>
      <c r="H32" s="114">
        <v>211</v>
      </c>
      <c r="I32" s="140">
        <v>217</v>
      </c>
      <c r="J32" s="115">
        <v>26</v>
      </c>
      <c r="K32" s="116">
        <v>11.981566820276498</v>
      </c>
    </row>
    <row r="33" spans="1:11" ht="14.1" customHeight="1" x14ac:dyDescent="0.2">
      <c r="A33" s="306">
        <v>32</v>
      </c>
      <c r="B33" s="307" t="s">
        <v>252</v>
      </c>
      <c r="C33" s="308"/>
      <c r="D33" s="113">
        <v>3.75582944703531</v>
      </c>
      <c r="E33" s="115">
        <v>902</v>
      </c>
      <c r="F33" s="114">
        <v>954</v>
      </c>
      <c r="G33" s="114">
        <v>993</v>
      </c>
      <c r="H33" s="114">
        <v>806</v>
      </c>
      <c r="I33" s="140">
        <v>796</v>
      </c>
      <c r="J33" s="115">
        <v>106</v>
      </c>
      <c r="K33" s="116">
        <v>13.316582914572864</v>
      </c>
    </row>
    <row r="34" spans="1:11" ht="14.1" customHeight="1" x14ac:dyDescent="0.2">
      <c r="A34" s="306">
        <v>33</v>
      </c>
      <c r="B34" s="307" t="s">
        <v>253</v>
      </c>
      <c r="C34" s="308"/>
      <c r="D34" s="113">
        <v>1.3574283810792804</v>
      </c>
      <c r="E34" s="115">
        <v>326</v>
      </c>
      <c r="F34" s="114">
        <v>328</v>
      </c>
      <c r="G34" s="114">
        <v>345</v>
      </c>
      <c r="H34" s="114">
        <v>317</v>
      </c>
      <c r="I34" s="140">
        <v>370</v>
      </c>
      <c r="J34" s="115">
        <v>-44</v>
      </c>
      <c r="K34" s="116">
        <v>-11.891891891891891</v>
      </c>
    </row>
    <row r="35" spans="1:11" ht="14.1" customHeight="1" x14ac:dyDescent="0.2">
      <c r="A35" s="306">
        <v>34</v>
      </c>
      <c r="B35" s="307" t="s">
        <v>254</v>
      </c>
      <c r="C35" s="308"/>
      <c r="D35" s="113">
        <v>1.7988007994670221</v>
      </c>
      <c r="E35" s="115">
        <v>432</v>
      </c>
      <c r="F35" s="114">
        <v>340</v>
      </c>
      <c r="G35" s="114">
        <v>459</v>
      </c>
      <c r="H35" s="114">
        <v>465</v>
      </c>
      <c r="I35" s="140">
        <v>454</v>
      </c>
      <c r="J35" s="115">
        <v>-22</v>
      </c>
      <c r="K35" s="116">
        <v>-4.8458149779735686</v>
      </c>
    </row>
    <row r="36" spans="1:11" ht="14.1" customHeight="1" x14ac:dyDescent="0.2">
      <c r="A36" s="306">
        <v>41</v>
      </c>
      <c r="B36" s="307" t="s">
        <v>255</v>
      </c>
      <c r="C36" s="308"/>
      <c r="D36" s="113">
        <v>1.5198201199200534</v>
      </c>
      <c r="E36" s="115">
        <v>365</v>
      </c>
      <c r="F36" s="114">
        <v>238</v>
      </c>
      <c r="G36" s="114">
        <v>768</v>
      </c>
      <c r="H36" s="114">
        <v>1121</v>
      </c>
      <c r="I36" s="140">
        <v>370</v>
      </c>
      <c r="J36" s="115">
        <v>-5</v>
      </c>
      <c r="K36" s="116">
        <v>-1.3513513513513513</v>
      </c>
    </row>
    <row r="37" spans="1:11" ht="14.1" customHeight="1" x14ac:dyDescent="0.2">
      <c r="A37" s="306">
        <v>42</v>
      </c>
      <c r="B37" s="307" t="s">
        <v>256</v>
      </c>
      <c r="C37" s="308"/>
      <c r="D37" s="113">
        <v>9.1605596269153891E-2</v>
      </c>
      <c r="E37" s="115">
        <v>22</v>
      </c>
      <c r="F37" s="114" t="s">
        <v>514</v>
      </c>
      <c r="G37" s="114">
        <v>35</v>
      </c>
      <c r="H37" s="114">
        <v>23</v>
      </c>
      <c r="I37" s="140">
        <v>32</v>
      </c>
      <c r="J37" s="115">
        <v>-10</v>
      </c>
      <c r="K37" s="116">
        <v>-31.25</v>
      </c>
    </row>
    <row r="38" spans="1:11" ht="14.1" customHeight="1" x14ac:dyDescent="0.2">
      <c r="A38" s="306">
        <v>43</v>
      </c>
      <c r="B38" s="307" t="s">
        <v>257</v>
      </c>
      <c r="C38" s="308"/>
      <c r="D38" s="113">
        <v>1.9778481012658229</v>
      </c>
      <c r="E38" s="115">
        <v>475</v>
      </c>
      <c r="F38" s="114">
        <v>448</v>
      </c>
      <c r="G38" s="114">
        <v>547</v>
      </c>
      <c r="H38" s="114">
        <v>587</v>
      </c>
      <c r="I38" s="140">
        <v>593</v>
      </c>
      <c r="J38" s="115">
        <v>-118</v>
      </c>
      <c r="K38" s="116">
        <v>-19.898819561551434</v>
      </c>
    </row>
    <row r="39" spans="1:11" ht="14.1" customHeight="1" x14ac:dyDescent="0.2">
      <c r="A39" s="306">
        <v>51</v>
      </c>
      <c r="B39" s="307" t="s">
        <v>258</v>
      </c>
      <c r="C39" s="308"/>
      <c r="D39" s="113">
        <v>10.255662891405729</v>
      </c>
      <c r="E39" s="115">
        <v>2463</v>
      </c>
      <c r="F39" s="114">
        <v>2512</v>
      </c>
      <c r="G39" s="114">
        <v>2522</v>
      </c>
      <c r="H39" s="114">
        <v>2211</v>
      </c>
      <c r="I39" s="140">
        <v>2397</v>
      </c>
      <c r="J39" s="115">
        <v>66</v>
      </c>
      <c r="K39" s="116">
        <v>2.7534418022528162</v>
      </c>
    </row>
    <row r="40" spans="1:11" ht="14.1" customHeight="1" x14ac:dyDescent="0.2">
      <c r="A40" s="306" t="s">
        <v>259</v>
      </c>
      <c r="B40" s="307" t="s">
        <v>260</v>
      </c>
      <c r="C40" s="308"/>
      <c r="D40" s="113">
        <v>9.489506995336443</v>
      </c>
      <c r="E40" s="115">
        <v>2279</v>
      </c>
      <c r="F40" s="114">
        <v>2377</v>
      </c>
      <c r="G40" s="114">
        <v>2356</v>
      </c>
      <c r="H40" s="114">
        <v>2084</v>
      </c>
      <c r="I40" s="140">
        <v>2261</v>
      </c>
      <c r="J40" s="115">
        <v>18</v>
      </c>
      <c r="K40" s="116">
        <v>0.79610791685095095</v>
      </c>
    </row>
    <row r="41" spans="1:11" ht="14.1" customHeight="1" x14ac:dyDescent="0.2">
      <c r="A41" s="306"/>
      <c r="B41" s="307" t="s">
        <v>261</v>
      </c>
      <c r="C41" s="308"/>
      <c r="D41" s="113">
        <v>7.9322118587608257</v>
      </c>
      <c r="E41" s="115">
        <v>1905</v>
      </c>
      <c r="F41" s="114">
        <v>2062</v>
      </c>
      <c r="G41" s="114">
        <v>1955</v>
      </c>
      <c r="H41" s="114">
        <v>1799</v>
      </c>
      <c r="I41" s="140">
        <v>1962</v>
      </c>
      <c r="J41" s="115">
        <v>-57</v>
      </c>
      <c r="K41" s="116">
        <v>-2.90519877675841</v>
      </c>
    </row>
    <row r="42" spans="1:11" ht="14.1" customHeight="1" x14ac:dyDescent="0.2">
      <c r="A42" s="306">
        <v>52</v>
      </c>
      <c r="B42" s="307" t="s">
        <v>262</v>
      </c>
      <c r="C42" s="308"/>
      <c r="D42" s="113">
        <v>3.7933044636908728</v>
      </c>
      <c r="E42" s="115">
        <v>911</v>
      </c>
      <c r="F42" s="114">
        <v>782</v>
      </c>
      <c r="G42" s="114">
        <v>936</v>
      </c>
      <c r="H42" s="114">
        <v>754</v>
      </c>
      <c r="I42" s="140">
        <v>961</v>
      </c>
      <c r="J42" s="115">
        <v>-50</v>
      </c>
      <c r="K42" s="116">
        <v>-5.2029136316337148</v>
      </c>
    </row>
    <row r="43" spans="1:11" ht="14.1" customHeight="1" x14ac:dyDescent="0.2">
      <c r="A43" s="306" t="s">
        <v>263</v>
      </c>
      <c r="B43" s="307" t="s">
        <v>264</v>
      </c>
      <c r="C43" s="308"/>
      <c r="D43" s="113">
        <v>3.3186209193870755</v>
      </c>
      <c r="E43" s="115">
        <v>797</v>
      </c>
      <c r="F43" s="114">
        <v>696</v>
      </c>
      <c r="G43" s="114">
        <v>804</v>
      </c>
      <c r="H43" s="114">
        <v>633</v>
      </c>
      <c r="I43" s="140">
        <v>836</v>
      </c>
      <c r="J43" s="115">
        <v>-39</v>
      </c>
      <c r="K43" s="116">
        <v>-4.6650717703349285</v>
      </c>
    </row>
    <row r="44" spans="1:11" ht="14.1" customHeight="1" x14ac:dyDescent="0.2">
      <c r="A44" s="306">
        <v>53</v>
      </c>
      <c r="B44" s="307" t="s">
        <v>265</v>
      </c>
      <c r="C44" s="308"/>
      <c r="D44" s="113">
        <v>1.0826115922718187</v>
      </c>
      <c r="E44" s="115">
        <v>260</v>
      </c>
      <c r="F44" s="114">
        <v>271</v>
      </c>
      <c r="G44" s="114">
        <v>238</v>
      </c>
      <c r="H44" s="114">
        <v>209</v>
      </c>
      <c r="I44" s="140">
        <v>254</v>
      </c>
      <c r="J44" s="115">
        <v>6</v>
      </c>
      <c r="K44" s="116">
        <v>2.3622047244094486</v>
      </c>
    </row>
    <row r="45" spans="1:11" ht="14.1" customHeight="1" x14ac:dyDescent="0.2">
      <c r="A45" s="306" t="s">
        <v>266</v>
      </c>
      <c r="B45" s="307" t="s">
        <v>267</v>
      </c>
      <c r="C45" s="308"/>
      <c r="D45" s="113">
        <v>0.99516988674217188</v>
      </c>
      <c r="E45" s="115">
        <v>239</v>
      </c>
      <c r="F45" s="114">
        <v>259</v>
      </c>
      <c r="G45" s="114">
        <v>226</v>
      </c>
      <c r="H45" s="114">
        <v>195</v>
      </c>
      <c r="I45" s="140">
        <v>230</v>
      </c>
      <c r="J45" s="115">
        <v>9</v>
      </c>
      <c r="K45" s="116">
        <v>3.9130434782608696</v>
      </c>
    </row>
    <row r="46" spans="1:11" ht="14.1" customHeight="1" x14ac:dyDescent="0.2">
      <c r="A46" s="306">
        <v>54</v>
      </c>
      <c r="B46" s="307" t="s">
        <v>268</v>
      </c>
      <c r="C46" s="308"/>
      <c r="D46" s="113">
        <v>3.9265489673550964</v>
      </c>
      <c r="E46" s="115">
        <v>943</v>
      </c>
      <c r="F46" s="114">
        <v>845</v>
      </c>
      <c r="G46" s="114">
        <v>971</v>
      </c>
      <c r="H46" s="114">
        <v>900</v>
      </c>
      <c r="I46" s="140">
        <v>926</v>
      </c>
      <c r="J46" s="115">
        <v>17</v>
      </c>
      <c r="K46" s="116">
        <v>1.83585313174946</v>
      </c>
    </row>
    <row r="47" spans="1:11" ht="14.1" customHeight="1" x14ac:dyDescent="0.2">
      <c r="A47" s="306">
        <v>61</v>
      </c>
      <c r="B47" s="307" t="s">
        <v>269</v>
      </c>
      <c r="C47" s="308"/>
      <c r="D47" s="113">
        <v>2.3192871419053964</v>
      </c>
      <c r="E47" s="115">
        <v>557</v>
      </c>
      <c r="F47" s="114">
        <v>478</v>
      </c>
      <c r="G47" s="114">
        <v>504</v>
      </c>
      <c r="H47" s="114">
        <v>660</v>
      </c>
      <c r="I47" s="140">
        <v>724</v>
      </c>
      <c r="J47" s="115">
        <v>-167</v>
      </c>
      <c r="K47" s="116">
        <v>-23.066298342541437</v>
      </c>
    </row>
    <row r="48" spans="1:11" ht="14.1" customHeight="1" x14ac:dyDescent="0.2">
      <c r="A48" s="306">
        <v>62</v>
      </c>
      <c r="B48" s="307" t="s">
        <v>270</v>
      </c>
      <c r="C48" s="308"/>
      <c r="D48" s="113">
        <v>7.7198534310459692</v>
      </c>
      <c r="E48" s="115">
        <v>1854</v>
      </c>
      <c r="F48" s="114">
        <v>1644</v>
      </c>
      <c r="G48" s="114">
        <v>1998</v>
      </c>
      <c r="H48" s="114">
        <v>1764</v>
      </c>
      <c r="I48" s="140">
        <v>1874</v>
      </c>
      <c r="J48" s="115">
        <v>-20</v>
      </c>
      <c r="K48" s="116">
        <v>-1.0672358591248665</v>
      </c>
    </row>
    <row r="49" spans="1:11" ht="14.1" customHeight="1" x14ac:dyDescent="0.2">
      <c r="A49" s="306">
        <v>63</v>
      </c>
      <c r="B49" s="307" t="s">
        <v>271</v>
      </c>
      <c r="C49" s="308"/>
      <c r="D49" s="113">
        <v>4.397068620919387</v>
      </c>
      <c r="E49" s="115">
        <v>1056</v>
      </c>
      <c r="F49" s="114">
        <v>1038</v>
      </c>
      <c r="G49" s="114">
        <v>1009</v>
      </c>
      <c r="H49" s="114">
        <v>880</v>
      </c>
      <c r="I49" s="140">
        <v>996</v>
      </c>
      <c r="J49" s="115">
        <v>60</v>
      </c>
      <c r="K49" s="116">
        <v>6.024096385542169</v>
      </c>
    </row>
    <row r="50" spans="1:11" ht="14.1" customHeight="1" x14ac:dyDescent="0.2">
      <c r="A50" s="306" t="s">
        <v>272</v>
      </c>
      <c r="B50" s="307" t="s">
        <v>273</v>
      </c>
      <c r="C50" s="308"/>
      <c r="D50" s="113">
        <v>0.77448367754830116</v>
      </c>
      <c r="E50" s="115">
        <v>186</v>
      </c>
      <c r="F50" s="114">
        <v>169</v>
      </c>
      <c r="G50" s="114">
        <v>208</v>
      </c>
      <c r="H50" s="114">
        <v>177</v>
      </c>
      <c r="I50" s="140">
        <v>161</v>
      </c>
      <c r="J50" s="115">
        <v>25</v>
      </c>
      <c r="K50" s="116">
        <v>15.527950310559007</v>
      </c>
    </row>
    <row r="51" spans="1:11" ht="14.1" customHeight="1" x14ac:dyDescent="0.2">
      <c r="A51" s="306" t="s">
        <v>274</v>
      </c>
      <c r="B51" s="307" t="s">
        <v>275</v>
      </c>
      <c r="C51" s="308"/>
      <c r="D51" s="113">
        <v>3.1937041972018654</v>
      </c>
      <c r="E51" s="115">
        <v>767</v>
      </c>
      <c r="F51" s="114">
        <v>756</v>
      </c>
      <c r="G51" s="114">
        <v>720</v>
      </c>
      <c r="H51" s="114">
        <v>646</v>
      </c>
      <c r="I51" s="140">
        <v>756</v>
      </c>
      <c r="J51" s="115">
        <v>11</v>
      </c>
      <c r="K51" s="116">
        <v>1.4550264550264551</v>
      </c>
    </row>
    <row r="52" spans="1:11" ht="14.1" customHeight="1" x14ac:dyDescent="0.2">
      <c r="A52" s="306">
        <v>71</v>
      </c>
      <c r="B52" s="307" t="s">
        <v>276</v>
      </c>
      <c r="C52" s="308"/>
      <c r="D52" s="113">
        <v>10.784477015323118</v>
      </c>
      <c r="E52" s="115">
        <v>2590</v>
      </c>
      <c r="F52" s="114">
        <v>1974</v>
      </c>
      <c r="G52" s="114">
        <v>2737</v>
      </c>
      <c r="H52" s="114">
        <v>3008</v>
      </c>
      <c r="I52" s="140">
        <v>2709</v>
      </c>
      <c r="J52" s="115">
        <v>-119</v>
      </c>
      <c r="K52" s="116">
        <v>-4.3927648578811374</v>
      </c>
    </row>
    <row r="53" spans="1:11" ht="14.1" customHeight="1" x14ac:dyDescent="0.2">
      <c r="A53" s="306" t="s">
        <v>277</v>
      </c>
      <c r="B53" s="307" t="s">
        <v>278</v>
      </c>
      <c r="C53" s="308"/>
      <c r="D53" s="113">
        <v>4.0764490339773483</v>
      </c>
      <c r="E53" s="115">
        <v>979</v>
      </c>
      <c r="F53" s="114">
        <v>772</v>
      </c>
      <c r="G53" s="114">
        <v>1221</v>
      </c>
      <c r="H53" s="114">
        <v>1404</v>
      </c>
      <c r="I53" s="140">
        <v>1052</v>
      </c>
      <c r="J53" s="115">
        <v>-73</v>
      </c>
      <c r="K53" s="116">
        <v>-6.9391634980988597</v>
      </c>
    </row>
    <row r="54" spans="1:11" ht="14.1" customHeight="1" x14ac:dyDescent="0.2">
      <c r="A54" s="306" t="s">
        <v>279</v>
      </c>
      <c r="B54" s="307" t="s">
        <v>280</v>
      </c>
      <c r="C54" s="308"/>
      <c r="D54" s="113">
        <v>5.7669886742171883</v>
      </c>
      <c r="E54" s="115">
        <v>1385</v>
      </c>
      <c r="F54" s="114">
        <v>1038</v>
      </c>
      <c r="G54" s="114">
        <v>1270</v>
      </c>
      <c r="H54" s="114">
        <v>1381</v>
      </c>
      <c r="I54" s="140">
        <v>1375</v>
      </c>
      <c r="J54" s="115">
        <v>10</v>
      </c>
      <c r="K54" s="116">
        <v>0.72727272727272729</v>
      </c>
    </row>
    <row r="55" spans="1:11" ht="14.1" customHeight="1" x14ac:dyDescent="0.2">
      <c r="A55" s="306">
        <v>72</v>
      </c>
      <c r="B55" s="307" t="s">
        <v>281</v>
      </c>
      <c r="C55" s="308"/>
      <c r="D55" s="113">
        <v>2.3234510326449036</v>
      </c>
      <c r="E55" s="115">
        <v>558</v>
      </c>
      <c r="F55" s="114">
        <v>426</v>
      </c>
      <c r="G55" s="114">
        <v>483</v>
      </c>
      <c r="H55" s="114">
        <v>462</v>
      </c>
      <c r="I55" s="140">
        <v>640</v>
      </c>
      <c r="J55" s="115">
        <v>-82</v>
      </c>
      <c r="K55" s="116">
        <v>-12.8125</v>
      </c>
    </row>
    <row r="56" spans="1:11" ht="14.1" customHeight="1" x14ac:dyDescent="0.2">
      <c r="A56" s="306" t="s">
        <v>282</v>
      </c>
      <c r="B56" s="307" t="s">
        <v>283</v>
      </c>
      <c r="C56" s="308"/>
      <c r="D56" s="113">
        <v>0.88274483677548299</v>
      </c>
      <c r="E56" s="115">
        <v>212</v>
      </c>
      <c r="F56" s="114">
        <v>174</v>
      </c>
      <c r="G56" s="114">
        <v>194</v>
      </c>
      <c r="H56" s="114">
        <v>182</v>
      </c>
      <c r="I56" s="140">
        <v>253</v>
      </c>
      <c r="J56" s="115">
        <v>-41</v>
      </c>
      <c r="K56" s="116">
        <v>-16.205533596837945</v>
      </c>
    </row>
    <row r="57" spans="1:11" ht="14.1" customHeight="1" x14ac:dyDescent="0.2">
      <c r="A57" s="306" t="s">
        <v>284</v>
      </c>
      <c r="B57" s="307" t="s">
        <v>285</v>
      </c>
      <c r="C57" s="308"/>
      <c r="D57" s="113">
        <v>0.9368754163890739</v>
      </c>
      <c r="E57" s="115">
        <v>225</v>
      </c>
      <c r="F57" s="114">
        <v>183</v>
      </c>
      <c r="G57" s="114">
        <v>221</v>
      </c>
      <c r="H57" s="114">
        <v>192</v>
      </c>
      <c r="I57" s="140">
        <v>267</v>
      </c>
      <c r="J57" s="115">
        <v>-42</v>
      </c>
      <c r="K57" s="116">
        <v>-15.730337078651685</v>
      </c>
    </row>
    <row r="58" spans="1:11" ht="14.1" customHeight="1" x14ac:dyDescent="0.2">
      <c r="A58" s="306">
        <v>73</v>
      </c>
      <c r="B58" s="307" t="s">
        <v>286</v>
      </c>
      <c r="C58" s="308"/>
      <c r="D58" s="113">
        <v>1.744670219853431</v>
      </c>
      <c r="E58" s="115">
        <v>419</v>
      </c>
      <c r="F58" s="114">
        <v>301</v>
      </c>
      <c r="G58" s="114">
        <v>376</v>
      </c>
      <c r="H58" s="114">
        <v>488</v>
      </c>
      <c r="I58" s="140">
        <v>393</v>
      </c>
      <c r="J58" s="115">
        <v>26</v>
      </c>
      <c r="K58" s="116">
        <v>6.6157760814249365</v>
      </c>
    </row>
    <row r="59" spans="1:11" ht="14.1" customHeight="1" x14ac:dyDescent="0.2">
      <c r="A59" s="306" t="s">
        <v>287</v>
      </c>
      <c r="B59" s="307" t="s">
        <v>288</v>
      </c>
      <c r="C59" s="308"/>
      <c r="D59" s="113">
        <v>1.0368087941372419</v>
      </c>
      <c r="E59" s="115">
        <v>249</v>
      </c>
      <c r="F59" s="114">
        <v>194</v>
      </c>
      <c r="G59" s="114">
        <v>231</v>
      </c>
      <c r="H59" s="114">
        <v>262</v>
      </c>
      <c r="I59" s="140">
        <v>223</v>
      </c>
      <c r="J59" s="115">
        <v>26</v>
      </c>
      <c r="K59" s="116">
        <v>11.659192825112108</v>
      </c>
    </row>
    <row r="60" spans="1:11" ht="14.1" customHeight="1" x14ac:dyDescent="0.2">
      <c r="A60" s="306">
        <v>81</v>
      </c>
      <c r="B60" s="307" t="s">
        <v>289</v>
      </c>
      <c r="C60" s="308"/>
      <c r="D60" s="113">
        <v>5.6129247168554297</v>
      </c>
      <c r="E60" s="115">
        <v>1348</v>
      </c>
      <c r="F60" s="114">
        <v>1194</v>
      </c>
      <c r="G60" s="114">
        <v>1467</v>
      </c>
      <c r="H60" s="114">
        <v>1914</v>
      </c>
      <c r="I60" s="140">
        <v>1335</v>
      </c>
      <c r="J60" s="115">
        <v>13</v>
      </c>
      <c r="K60" s="116">
        <v>0.97378277153558057</v>
      </c>
    </row>
    <row r="61" spans="1:11" ht="14.1" customHeight="1" x14ac:dyDescent="0.2">
      <c r="A61" s="306" t="s">
        <v>290</v>
      </c>
      <c r="B61" s="307" t="s">
        <v>291</v>
      </c>
      <c r="C61" s="308"/>
      <c r="D61" s="113">
        <v>1.6280812791472352</v>
      </c>
      <c r="E61" s="115">
        <v>391</v>
      </c>
      <c r="F61" s="114">
        <v>313</v>
      </c>
      <c r="G61" s="114">
        <v>466</v>
      </c>
      <c r="H61" s="114">
        <v>453</v>
      </c>
      <c r="I61" s="140">
        <v>441</v>
      </c>
      <c r="J61" s="115">
        <v>-50</v>
      </c>
      <c r="K61" s="116">
        <v>-11.337868480725623</v>
      </c>
    </row>
    <row r="62" spans="1:11" ht="14.1" customHeight="1" x14ac:dyDescent="0.2">
      <c r="A62" s="306" t="s">
        <v>292</v>
      </c>
      <c r="B62" s="307" t="s">
        <v>293</v>
      </c>
      <c r="C62" s="308"/>
      <c r="D62" s="113">
        <v>2.2276815456362424</v>
      </c>
      <c r="E62" s="115">
        <v>535</v>
      </c>
      <c r="F62" s="114">
        <v>559</v>
      </c>
      <c r="G62" s="114">
        <v>671</v>
      </c>
      <c r="H62" s="114">
        <v>613</v>
      </c>
      <c r="I62" s="140">
        <v>495</v>
      </c>
      <c r="J62" s="115">
        <v>40</v>
      </c>
      <c r="K62" s="116">
        <v>8.0808080808080813</v>
      </c>
    </row>
    <row r="63" spans="1:11" ht="14.1" customHeight="1" x14ac:dyDescent="0.2">
      <c r="A63" s="306"/>
      <c r="B63" s="307" t="s">
        <v>294</v>
      </c>
      <c r="C63" s="308"/>
      <c r="D63" s="113">
        <v>1.9362091938707529</v>
      </c>
      <c r="E63" s="115">
        <v>465</v>
      </c>
      <c r="F63" s="114">
        <v>469</v>
      </c>
      <c r="G63" s="114">
        <v>567</v>
      </c>
      <c r="H63" s="114">
        <v>556</v>
      </c>
      <c r="I63" s="140">
        <v>446</v>
      </c>
      <c r="J63" s="115">
        <v>19</v>
      </c>
      <c r="K63" s="116">
        <v>4.260089686098655</v>
      </c>
    </row>
    <row r="64" spans="1:11" ht="14.1" customHeight="1" x14ac:dyDescent="0.2">
      <c r="A64" s="306" t="s">
        <v>295</v>
      </c>
      <c r="B64" s="307" t="s">
        <v>296</v>
      </c>
      <c r="C64" s="308"/>
      <c r="D64" s="113">
        <v>0.81195869420386413</v>
      </c>
      <c r="E64" s="115">
        <v>195</v>
      </c>
      <c r="F64" s="114">
        <v>126</v>
      </c>
      <c r="G64" s="114">
        <v>138</v>
      </c>
      <c r="H64" s="114">
        <v>159</v>
      </c>
      <c r="I64" s="140">
        <v>177</v>
      </c>
      <c r="J64" s="115">
        <v>18</v>
      </c>
      <c r="K64" s="116">
        <v>10.169491525423728</v>
      </c>
    </row>
    <row r="65" spans="1:11" ht="14.1" customHeight="1" x14ac:dyDescent="0.2">
      <c r="A65" s="306" t="s">
        <v>297</v>
      </c>
      <c r="B65" s="307" t="s">
        <v>298</v>
      </c>
      <c r="C65" s="308"/>
      <c r="D65" s="113">
        <v>0.31645569620253167</v>
      </c>
      <c r="E65" s="115">
        <v>76</v>
      </c>
      <c r="F65" s="114">
        <v>82</v>
      </c>
      <c r="G65" s="114">
        <v>71</v>
      </c>
      <c r="H65" s="114">
        <v>89</v>
      </c>
      <c r="I65" s="140">
        <v>89</v>
      </c>
      <c r="J65" s="115">
        <v>-13</v>
      </c>
      <c r="K65" s="116">
        <v>-14.606741573033707</v>
      </c>
    </row>
    <row r="66" spans="1:11" ht="14.1" customHeight="1" x14ac:dyDescent="0.2">
      <c r="A66" s="306">
        <v>82</v>
      </c>
      <c r="B66" s="307" t="s">
        <v>299</v>
      </c>
      <c r="C66" s="308"/>
      <c r="D66" s="113">
        <v>3.1354097268487675</v>
      </c>
      <c r="E66" s="115">
        <v>753</v>
      </c>
      <c r="F66" s="114">
        <v>929</v>
      </c>
      <c r="G66" s="114">
        <v>1157</v>
      </c>
      <c r="H66" s="114">
        <v>774</v>
      </c>
      <c r="I66" s="140">
        <v>775</v>
      </c>
      <c r="J66" s="115">
        <v>-22</v>
      </c>
      <c r="K66" s="116">
        <v>-2.838709677419355</v>
      </c>
    </row>
    <row r="67" spans="1:11" ht="14.1" customHeight="1" x14ac:dyDescent="0.2">
      <c r="A67" s="306" t="s">
        <v>300</v>
      </c>
      <c r="B67" s="307" t="s">
        <v>301</v>
      </c>
      <c r="C67" s="308"/>
      <c r="D67" s="113">
        <v>2.2235176548967357</v>
      </c>
      <c r="E67" s="115">
        <v>534</v>
      </c>
      <c r="F67" s="114">
        <v>690</v>
      </c>
      <c r="G67" s="114">
        <v>880</v>
      </c>
      <c r="H67" s="114">
        <v>522</v>
      </c>
      <c r="I67" s="140">
        <v>506</v>
      </c>
      <c r="J67" s="115">
        <v>28</v>
      </c>
      <c r="K67" s="116">
        <v>5.5335968379446641</v>
      </c>
    </row>
    <row r="68" spans="1:11" ht="14.1" customHeight="1" x14ac:dyDescent="0.2">
      <c r="A68" s="306" t="s">
        <v>302</v>
      </c>
      <c r="B68" s="307" t="s">
        <v>303</v>
      </c>
      <c r="C68" s="308"/>
      <c r="D68" s="113">
        <v>0.67455029980013326</v>
      </c>
      <c r="E68" s="115">
        <v>162</v>
      </c>
      <c r="F68" s="114">
        <v>172</v>
      </c>
      <c r="G68" s="114">
        <v>177</v>
      </c>
      <c r="H68" s="114">
        <v>164</v>
      </c>
      <c r="I68" s="140">
        <v>172</v>
      </c>
      <c r="J68" s="115">
        <v>-10</v>
      </c>
      <c r="K68" s="116">
        <v>-5.8139534883720927</v>
      </c>
    </row>
    <row r="69" spans="1:11" ht="14.1" customHeight="1" x14ac:dyDescent="0.2">
      <c r="A69" s="306">
        <v>83</v>
      </c>
      <c r="B69" s="307" t="s">
        <v>304</v>
      </c>
      <c r="C69" s="308"/>
      <c r="D69" s="113">
        <v>3.8557628247834779</v>
      </c>
      <c r="E69" s="115">
        <v>926</v>
      </c>
      <c r="F69" s="114">
        <v>716</v>
      </c>
      <c r="G69" s="114">
        <v>1653</v>
      </c>
      <c r="H69" s="114">
        <v>794</v>
      </c>
      <c r="I69" s="140">
        <v>836</v>
      </c>
      <c r="J69" s="115">
        <v>90</v>
      </c>
      <c r="K69" s="116">
        <v>10.76555023923445</v>
      </c>
    </row>
    <row r="70" spans="1:11" ht="14.1" customHeight="1" x14ac:dyDescent="0.2">
      <c r="A70" s="306" t="s">
        <v>305</v>
      </c>
      <c r="B70" s="307" t="s">
        <v>306</v>
      </c>
      <c r="C70" s="308"/>
      <c r="D70" s="113">
        <v>3.0479680213191207</v>
      </c>
      <c r="E70" s="115">
        <v>732</v>
      </c>
      <c r="F70" s="114">
        <v>561</v>
      </c>
      <c r="G70" s="114">
        <v>1471</v>
      </c>
      <c r="H70" s="114">
        <v>629</v>
      </c>
      <c r="I70" s="140">
        <v>675</v>
      </c>
      <c r="J70" s="115">
        <v>57</v>
      </c>
      <c r="K70" s="116">
        <v>8.4444444444444446</v>
      </c>
    </row>
    <row r="71" spans="1:11" ht="14.1" customHeight="1" x14ac:dyDescent="0.2">
      <c r="A71" s="306"/>
      <c r="B71" s="307" t="s">
        <v>307</v>
      </c>
      <c r="C71" s="308"/>
      <c r="D71" s="113">
        <v>1.6530646235842772</v>
      </c>
      <c r="E71" s="115">
        <v>397</v>
      </c>
      <c r="F71" s="114">
        <v>297</v>
      </c>
      <c r="G71" s="114">
        <v>842</v>
      </c>
      <c r="H71" s="114">
        <v>310</v>
      </c>
      <c r="I71" s="140">
        <v>367</v>
      </c>
      <c r="J71" s="115">
        <v>30</v>
      </c>
      <c r="K71" s="116">
        <v>8.1743869209809272</v>
      </c>
    </row>
    <row r="72" spans="1:11" ht="14.1" customHeight="1" x14ac:dyDescent="0.2">
      <c r="A72" s="306">
        <v>84</v>
      </c>
      <c r="B72" s="307" t="s">
        <v>308</v>
      </c>
      <c r="C72" s="308"/>
      <c r="D72" s="113">
        <v>3.9723517654896736</v>
      </c>
      <c r="E72" s="115">
        <v>954</v>
      </c>
      <c r="F72" s="114">
        <v>787</v>
      </c>
      <c r="G72" s="114">
        <v>1061</v>
      </c>
      <c r="H72" s="114">
        <v>934</v>
      </c>
      <c r="I72" s="140">
        <v>1008</v>
      </c>
      <c r="J72" s="115">
        <v>-54</v>
      </c>
      <c r="K72" s="116">
        <v>-5.3571428571428568</v>
      </c>
    </row>
    <row r="73" spans="1:11" ht="14.1" customHeight="1" x14ac:dyDescent="0.2">
      <c r="A73" s="306" t="s">
        <v>309</v>
      </c>
      <c r="B73" s="307" t="s">
        <v>310</v>
      </c>
      <c r="C73" s="308"/>
      <c r="D73" s="113">
        <v>0.83694203864090611</v>
      </c>
      <c r="E73" s="115">
        <v>201</v>
      </c>
      <c r="F73" s="114">
        <v>109</v>
      </c>
      <c r="G73" s="114">
        <v>290</v>
      </c>
      <c r="H73" s="114">
        <v>220</v>
      </c>
      <c r="I73" s="140">
        <v>173</v>
      </c>
      <c r="J73" s="115">
        <v>28</v>
      </c>
      <c r="K73" s="116">
        <v>16.184971098265898</v>
      </c>
    </row>
    <row r="74" spans="1:11" ht="14.1" customHeight="1" x14ac:dyDescent="0.2">
      <c r="A74" s="306" t="s">
        <v>311</v>
      </c>
      <c r="B74" s="307" t="s">
        <v>312</v>
      </c>
      <c r="C74" s="308"/>
      <c r="D74" s="113">
        <v>9.5769487008660892E-2</v>
      </c>
      <c r="E74" s="115">
        <v>23</v>
      </c>
      <c r="F74" s="114">
        <v>24</v>
      </c>
      <c r="G74" s="114">
        <v>56</v>
      </c>
      <c r="H74" s="114">
        <v>27</v>
      </c>
      <c r="I74" s="140">
        <v>28</v>
      </c>
      <c r="J74" s="115">
        <v>-5</v>
      </c>
      <c r="K74" s="116">
        <v>-17.857142857142858</v>
      </c>
    </row>
    <row r="75" spans="1:11" ht="14.1" customHeight="1" x14ac:dyDescent="0.2">
      <c r="A75" s="306" t="s">
        <v>313</v>
      </c>
      <c r="B75" s="307" t="s">
        <v>314</v>
      </c>
      <c r="C75" s="308"/>
      <c r="D75" s="113">
        <v>2.4900066622251833</v>
      </c>
      <c r="E75" s="115">
        <v>598</v>
      </c>
      <c r="F75" s="114">
        <v>556</v>
      </c>
      <c r="G75" s="114">
        <v>579</v>
      </c>
      <c r="H75" s="114">
        <v>570</v>
      </c>
      <c r="I75" s="140">
        <v>664</v>
      </c>
      <c r="J75" s="115">
        <v>-66</v>
      </c>
      <c r="K75" s="116">
        <v>-9.9397590361445776</v>
      </c>
    </row>
    <row r="76" spans="1:11" ht="14.1" customHeight="1" x14ac:dyDescent="0.2">
      <c r="A76" s="306">
        <v>91</v>
      </c>
      <c r="B76" s="307" t="s">
        <v>315</v>
      </c>
      <c r="C76" s="308"/>
      <c r="D76" s="113">
        <v>0.16655562958027981</v>
      </c>
      <c r="E76" s="115">
        <v>40</v>
      </c>
      <c r="F76" s="114">
        <v>44</v>
      </c>
      <c r="G76" s="114">
        <v>54</v>
      </c>
      <c r="H76" s="114">
        <v>57</v>
      </c>
      <c r="I76" s="140">
        <v>41</v>
      </c>
      <c r="J76" s="115">
        <v>-1</v>
      </c>
      <c r="K76" s="116">
        <v>-2.4390243902439024</v>
      </c>
    </row>
    <row r="77" spans="1:11" ht="14.1" customHeight="1" x14ac:dyDescent="0.2">
      <c r="A77" s="306">
        <v>92</v>
      </c>
      <c r="B77" s="307" t="s">
        <v>316</v>
      </c>
      <c r="C77" s="308"/>
      <c r="D77" s="113">
        <v>1.1825449700199866</v>
      </c>
      <c r="E77" s="115">
        <v>284</v>
      </c>
      <c r="F77" s="114">
        <v>233</v>
      </c>
      <c r="G77" s="114">
        <v>302</v>
      </c>
      <c r="H77" s="114">
        <v>320</v>
      </c>
      <c r="I77" s="140">
        <v>354</v>
      </c>
      <c r="J77" s="115">
        <v>-70</v>
      </c>
      <c r="K77" s="116">
        <v>-19.774011299435028</v>
      </c>
    </row>
    <row r="78" spans="1:11" ht="14.1" customHeight="1" x14ac:dyDescent="0.2">
      <c r="A78" s="306">
        <v>93</v>
      </c>
      <c r="B78" s="307" t="s">
        <v>317</v>
      </c>
      <c r="C78" s="308"/>
      <c r="D78" s="113">
        <v>0.1873750832778148</v>
      </c>
      <c r="E78" s="115">
        <v>45</v>
      </c>
      <c r="F78" s="114">
        <v>33</v>
      </c>
      <c r="G78" s="114">
        <v>30</v>
      </c>
      <c r="H78" s="114">
        <v>62</v>
      </c>
      <c r="I78" s="140">
        <v>36</v>
      </c>
      <c r="J78" s="115">
        <v>9</v>
      </c>
      <c r="K78" s="116">
        <v>25</v>
      </c>
    </row>
    <row r="79" spans="1:11" ht="14.1" customHeight="1" x14ac:dyDescent="0.2">
      <c r="A79" s="306">
        <v>94</v>
      </c>
      <c r="B79" s="307" t="s">
        <v>318</v>
      </c>
      <c r="C79" s="308"/>
      <c r="D79" s="113">
        <v>0.42471685542971355</v>
      </c>
      <c r="E79" s="115">
        <v>102</v>
      </c>
      <c r="F79" s="114">
        <v>95</v>
      </c>
      <c r="G79" s="114">
        <v>134</v>
      </c>
      <c r="H79" s="114">
        <v>103</v>
      </c>
      <c r="I79" s="140">
        <v>82</v>
      </c>
      <c r="J79" s="115">
        <v>20</v>
      </c>
      <c r="K79" s="116">
        <v>24.390243902439025</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0.13324450366422386</v>
      </c>
      <c r="E81" s="143">
        <v>32</v>
      </c>
      <c r="F81" s="144">
        <v>33</v>
      </c>
      <c r="G81" s="144">
        <v>38</v>
      </c>
      <c r="H81" s="144">
        <v>57</v>
      </c>
      <c r="I81" s="145">
        <v>46</v>
      </c>
      <c r="J81" s="143">
        <v>-14</v>
      </c>
      <c r="K81" s="146">
        <v>-30.434782608695652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236135</v>
      </c>
      <c r="C10" s="114">
        <v>126995</v>
      </c>
      <c r="D10" s="114">
        <v>109140</v>
      </c>
      <c r="E10" s="114">
        <v>179122</v>
      </c>
      <c r="F10" s="114">
        <v>54528</v>
      </c>
      <c r="G10" s="114">
        <v>27453</v>
      </c>
      <c r="H10" s="114">
        <v>60207</v>
      </c>
      <c r="I10" s="115">
        <v>72370</v>
      </c>
      <c r="J10" s="114">
        <v>50759</v>
      </c>
      <c r="K10" s="114">
        <v>21611</v>
      </c>
      <c r="L10" s="422">
        <v>17704</v>
      </c>
      <c r="M10" s="423">
        <v>19059</v>
      </c>
    </row>
    <row r="11" spans="1:13" ht="11.1" customHeight="1" x14ac:dyDescent="0.2">
      <c r="A11" s="421" t="s">
        <v>388</v>
      </c>
      <c r="B11" s="115">
        <v>236576</v>
      </c>
      <c r="C11" s="114">
        <v>127823</v>
      </c>
      <c r="D11" s="114">
        <v>108753</v>
      </c>
      <c r="E11" s="114">
        <v>179472</v>
      </c>
      <c r="F11" s="114">
        <v>54683</v>
      </c>
      <c r="G11" s="114">
        <v>26472</v>
      </c>
      <c r="H11" s="114">
        <v>61109</v>
      </c>
      <c r="I11" s="115">
        <v>73555</v>
      </c>
      <c r="J11" s="114">
        <v>51803</v>
      </c>
      <c r="K11" s="114">
        <v>21752</v>
      </c>
      <c r="L11" s="422">
        <v>16981</v>
      </c>
      <c r="M11" s="423">
        <v>16398</v>
      </c>
    </row>
    <row r="12" spans="1:13" ht="11.1" customHeight="1" x14ac:dyDescent="0.2">
      <c r="A12" s="421" t="s">
        <v>389</v>
      </c>
      <c r="B12" s="115">
        <v>240603</v>
      </c>
      <c r="C12" s="114">
        <v>130017</v>
      </c>
      <c r="D12" s="114">
        <v>110586</v>
      </c>
      <c r="E12" s="114">
        <v>182873</v>
      </c>
      <c r="F12" s="114">
        <v>55187</v>
      </c>
      <c r="G12" s="114">
        <v>29006</v>
      </c>
      <c r="H12" s="114">
        <v>62017</v>
      </c>
      <c r="I12" s="115">
        <v>73674</v>
      </c>
      <c r="J12" s="114">
        <v>51028</v>
      </c>
      <c r="K12" s="114">
        <v>22646</v>
      </c>
      <c r="L12" s="422">
        <v>23682</v>
      </c>
      <c r="M12" s="423">
        <v>20375</v>
      </c>
    </row>
    <row r="13" spans="1:13" s="110" customFormat="1" ht="11.1" customHeight="1" x14ac:dyDescent="0.2">
      <c r="A13" s="421" t="s">
        <v>390</v>
      </c>
      <c r="B13" s="115">
        <v>239740</v>
      </c>
      <c r="C13" s="114">
        <v>128935</v>
      </c>
      <c r="D13" s="114">
        <v>110805</v>
      </c>
      <c r="E13" s="114">
        <v>181075</v>
      </c>
      <c r="F13" s="114">
        <v>56132</v>
      </c>
      <c r="G13" s="114">
        <v>28082</v>
      </c>
      <c r="H13" s="114">
        <v>62674</v>
      </c>
      <c r="I13" s="115">
        <v>74374</v>
      </c>
      <c r="J13" s="114">
        <v>51609</v>
      </c>
      <c r="K13" s="114">
        <v>22765</v>
      </c>
      <c r="L13" s="422">
        <v>15938</v>
      </c>
      <c r="M13" s="423">
        <v>17544</v>
      </c>
    </row>
    <row r="14" spans="1:13" ht="15" customHeight="1" x14ac:dyDescent="0.2">
      <c r="A14" s="421" t="s">
        <v>391</v>
      </c>
      <c r="B14" s="115">
        <v>241427</v>
      </c>
      <c r="C14" s="114">
        <v>130321</v>
      </c>
      <c r="D14" s="114">
        <v>111106</v>
      </c>
      <c r="E14" s="114">
        <v>178322</v>
      </c>
      <c r="F14" s="114">
        <v>60895</v>
      </c>
      <c r="G14" s="114">
        <v>27314</v>
      </c>
      <c r="H14" s="114">
        <v>63987</v>
      </c>
      <c r="I14" s="115">
        <v>73495</v>
      </c>
      <c r="J14" s="114">
        <v>50857</v>
      </c>
      <c r="K14" s="114">
        <v>22638</v>
      </c>
      <c r="L14" s="422">
        <v>19478</v>
      </c>
      <c r="M14" s="423">
        <v>18904</v>
      </c>
    </row>
    <row r="15" spans="1:13" ht="11.1" customHeight="1" x14ac:dyDescent="0.2">
      <c r="A15" s="421" t="s">
        <v>388</v>
      </c>
      <c r="B15" s="115">
        <v>243141</v>
      </c>
      <c r="C15" s="114">
        <v>131993</v>
      </c>
      <c r="D15" s="114">
        <v>111148</v>
      </c>
      <c r="E15" s="114">
        <v>178938</v>
      </c>
      <c r="F15" s="114">
        <v>62010</v>
      </c>
      <c r="G15" s="114">
        <v>26218</v>
      </c>
      <c r="H15" s="114">
        <v>65453</v>
      </c>
      <c r="I15" s="115">
        <v>75549</v>
      </c>
      <c r="J15" s="114">
        <v>52455</v>
      </c>
      <c r="K15" s="114">
        <v>23094</v>
      </c>
      <c r="L15" s="422">
        <v>18954</v>
      </c>
      <c r="M15" s="423">
        <v>18068</v>
      </c>
    </row>
    <row r="16" spans="1:13" ht="11.1" customHeight="1" x14ac:dyDescent="0.2">
      <c r="A16" s="421" t="s">
        <v>389</v>
      </c>
      <c r="B16" s="115">
        <v>248918</v>
      </c>
      <c r="C16" s="114">
        <v>135192</v>
      </c>
      <c r="D16" s="114">
        <v>113726</v>
      </c>
      <c r="E16" s="114">
        <v>184651</v>
      </c>
      <c r="F16" s="114">
        <v>63123</v>
      </c>
      <c r="G16" s="114">
        <v>29514</v>
      </c>
      <c r="H16" s="114">
        <v>66745</v>
      </c>
      <c r="I16" s="115">
        <v>74744</v>
      </c>
      <c r="J16" s="114">
        <v>50968</v>
      </c>
      <c r="K16" s="114">
        <v>23776</v>
      </c>
      <c r="L16" s="422">
        <v>27765</v>
      </c>
      <c r="M16" s="423">
        <v>22694</v>
      </c>
    </row>
    <row r="17" spans="1:13" s="110" customFormat="1" ht="11.1" customHeight="1" x14ac:dyDescent="0.2">
      <c r="A17" s="421" t="s">
        <v>390</v>
      </c>
      <c r="B17" s="115">
        <v>248988</v>
      </c>
      <c r="C17" s="114">
        <v>134535</v>
      </c>
      <c r="D17" s="114">
        <v>114453</v>
      </c>
      <c r="E17" s="114">
        <v>184835</v>
      </c>
      <c r="F17" s="114">
        <v>63940</v>
      </c>
      <c r="G17" s="114">
        <v>28876</v>
      </c>
      <c r="H17" s="114">
        <v>67745</v>
      </c>
      <c r="I17" s="115">
        <v>76111</v>
      </c>
      <c r="J17" s="114">
        <v>52013</v>
      </c>
      <c r="K17" s="114">
        <v>24098</v>
      </c>
      <c r="L17" s="422">
        <v>15854</v>
      </c>
      <c r="M17" s="423">
        <v>17231</v>
      </c>
    </row>
    <row r="18" spans="1:13" ht="15" customHeight="1" x14ac:dyDescent="0.2">
      <c r="A18" s="421" t="s">
        <v>392</v>
      </c>
      <c r="B18" s="115">
        <v>249700</v>
      </c>
      <c r="C18" s="114">
        <v>134738</v>
      </c>
      <c r="D18" s="114">
        <v>114962</v>
      </c>
      <c r="E18" s="114">
        <v>183921</v>
      </c>
      <c r="F18" s="114">
        <v>65520</v>
      </c>
      <c r="G18" s="114">
        <v>28248</v>
      </c>
      <c r="H18" s="114">
        <v>68851</v>
      </c>
      <c r="I18" s="115">
        <v>74452</v>
      </c>
      <c r="J18" s="114">
        <v>50879</v>
      </c>
      <c r="K18" s="114">
        <v>23573</v>
      </c>
      <c r="L18" s="422">
        <v>20038</v>
      </c>
      <c r="M18" s="423">
        <v>19888</v>
      </c>
    </row>
    <row r="19" spans="1:13" ht="11.1" customHeight="1" x14ac:dyDescent="0.2">
      <c r="A19" s="421" t="s">
        <v>388</v>
      </c>
      <c r="B19" s="115">
        <v>250279</v>
      </c>
      <c r="C19" s="114">
        <v>135490</v>
      </c>
      <c r="D19" s="114">
        <v>114789</v>
      </c>
      <c r="E19" s="114">
        <v>183760</v>
      </c>
      <c r="F19" s="114">
        <v>66284</v>
      </c>
      <c r="G19" s="114">
        <v>26997</v>
      </c>
      <c r="H19" s="114">
        <v>70147</v>
      </c>
      <c r="I19" s="115">
        <v>75845</v>
      </c>
      <c r="J19" s="114">
        <v>51813</v>
      </c>
      <c r="K19" s="114">
        <v>24032</v>
      </c>
      <c r="L19" s="422">
        <v>18095</v>
      </c>
      <c r="M19" s="423">
        <v>17390</v>
      </c>
    </row>
    <row r="20" spans="1:13" ht="11.1" customHeight="1" x14ac:dyDescent="0.2">
      <c r="A20" s="421" t="s">
        <v>389</v>
      </c>
      <c r="B20" s="115">
        <v>253979</v>
      </c>
      <c r="C20" s="114">
        <v>137341</v>
      </c>
      <c r="D20" s="114">
        <v>116638</v>
      </c>
      <c r="E20" s="114">
        <v>186995</v>
      </c>
      <c r="F20" s="114">
        <v>66719</v>
      </c>
      <c r="G20" s="114">
        <v>29623</v>
      </c>
      <c r="H20" s="114">
        <v>71014</v>
      </c>
      <c r="I20" s="115">
        <v>75314</v>
      </c>
      <c r="J20" s="114">
        <v>50542</v>
      </c>
      <c r="K20" s="114">
        <v>24772</v>
      </c>
      <c r="L20" s="422">
        <v>24671</v>
      </c>
      <c r="M20" s="423">
        <v>21281</v>
      </c>
    </row>
    <row r="21" spans="1:13" s="110" customFormat="1" ht="11.1" customHeight="1" x14ac:dyDescent="0.2">
      <c r="A21" s="421" t="s">
        <v>390</v>
      </c>
      <c r="B21" s="115">
        <v>253157</v>
      </c>
      <c r="C21" s="114">
        <v>135968</v>
      </c>
      <c r="D21" s="114">
        <v>117189</v>
      </c>
      <c r="E21" s="114">
        <v>185554</v>
      </c>
      <c r="F21" s="114">
        <v>67532</v>
      </c>
      <c r="G21" s="114">
        <v>28973</v>
      </c>
      <c r="H21" s="114">
        <v>71586</v>
      </c>
      <c r="I21" s="115">
        <v>76327</v>
      </c>
      <c r="J21" s="114">
        <v>51512</v>
      </c>
      <c r="K21" s="114">
        <v>24815</v>
      </c>
      <c r="L21" s="422">
        <v>16312</v>
      </c>
      <c r="M21" s="423">
        <v>17789</v>
      </c>
    </row>
    <row r="22" spans="1:13" ht="15" customHeight="1" x14ac:dyDescent="0.2">
      <c r="A22" s="421" t="s">
        <v>393</v>
      </c>
      <c r="B22" s="115">
        <v>250969</v>
      </c>
      <c r="C22" s="114">
        <v>134427</v>
      </c>
      <c r="D22" s="114">
        <v>116542</v>
      </c>
      <c r="E22" s="114">
        <v>183415</v>
      </c>
      <c r="F22" s="114">
        <v>67199</v>
      </c>
      <c r="G22" s="114">
        <v>27473</v>
      </c>
      <c r="H22" s="114">
        <v>72277</v>
      </c>
      <c r="I22" s="115">
        <v>74837</v>
      </c>
      <c r="J22" s="114">
        <v>50507</v>
      </c>
      <c r="K22" s="114">
        <v>24330</v>
      </c>
      <c r="L22" s="422">
        <v>17965</v>
      </c>
      <c r="M22" s="423">
        <v>19347</v>
      </c>
    </row>
    <row r="23" spans="1:13" ht="11.1" customHeight="1" x14ac:dyDescent="0.2">
      <c r="A23" s="421" t="s">
        <v>388</v>
      </c>
      <c r="B23" s="115">
        <v>251162</v>
      </c>
      <c r="C23" s="114">
        <v>134940</v>
      </c>
      <c r="D23" s="114">
        <v>116222</v>
      </c>
      <c r="E23" s="114">
        <v>182960</v>
      </c>
      <c r="F23" s="114">
        <v>67799</v>
      </c>
      <c r="G23" s="114">
        <v>26132</v>
      </c>
      <c r="H23" s="114">
        <v>73640</v>
      </c>
      <c r="I23" s="115">
        <v>76463</v>
      </c>
      <c r="J23" s="114">
        <v>51924</v>
      </c>
      <c r="K23" s="114">
        <v>24539</v>
      </c>
      <c r="L23" s="422">
        <v>16632</v>
      </c>
      <c r="M23" s="423">
        <v>16771</v>
      </c>
    </row>
    <row r="24" spans="1:13" ht="11.1" customHeight="1" x14ac:dyDescent="0.2">
      <c r="A24" s="421" t="s">
        <v>389</v>
      </c>
      <c r="B24" s="115">
        <v>256122</v>
      </c>
      <c r="C24" s="114">
        <v>137768</v>
      </c>
      <c r="D24" s="114">
        <v>118354</v>
      </c>
      <c r="E24" s="114">
        <v>185182</v>
      </c>
      <c r="F24" s="114">
        <v>68609</v>
      </c>
      <c r="G24" s="114">
        <v>29006</v>
      </c>
      <c r="H24" s="114">
        <v>74618</v>
      </c>
      <c r="I24" s="115">
        <v>76444</v>
      </c>
      <c r="J24" s="114">
        <v>51086</v>
      </c>
      <c r="K24" s="114">
        <v>25358</v>
      </c>
      <c r="L24" s="422">
        <v>24766</v>
      </c>
      <c r="M24" s="423">
        <v>20772</v>
      </c>
    </row>
    <row r="25" spans="1:13" s="110" customFormat="1" ht="11.1" customHeight="1" x14ac:dyDescent="0.2">
      <c r="A25" s="421" t="s">
        <v>390</v>
      </c>
      <c r="B25" s="115">
        <v>254867</v>
      </c>
      <c r="C25" s="114">
        <v>136608</v>
      </c>
      <c r="D25" s="114">
        <v>118259</v>
      </c>
      <c r="E25" s="114">
        <v>182899</v>
      </c>
      <c r="F25" s="114">
        <v>69496</v>
      </c>
      <c r="G25" s="114">
        <v>28266</v>
      </c>
      <c r="H25" s="114">
        <v>75295</v>
      </c>
      <c r="I25" s="115">
        <v>76960</v>
      </c>
      <c r="J25" s="114">
        <v>51701</v>
      </c>
      <c r="K25" s="114">
        <v>25259</v>
      </c>
      <c r="L25" s="422">
        <v>16209</v>
      </c>
      <c r="M25" s="423">
        <v>17567</v>
      </c>
    </row>
    <row r="26" spans="1:13" ht="15" customHeight="1" x14ac:dyDescent="0.2">
      <c r="A26" s="421" t="s">
        <v>394</v>
      </c>
      <c r="B26" s="115">
        <v>255166</v>
      </c>
      <c r="C26" s="114">
        <v>136921</v>
      </c>
      <c r="D26" s="114">
        <v>118245</v>
      </c>
      <c r="E26" s="114">
        <v>183029</v>
      </c>
      <c r="F26" s="114">
        <v>69670</v>
      </c>
      <c r="G26" s="114">
        <v>27082</v>
      </c>
      <c r="H26" s="114">
        <v>76271</v>
      </c>
      <c r="I26" s="115">
        <v>75709</v>
      </c>
      <c r="J26" s="114">
        <v>50761</v>
      </c>
      <c r="K26" s="114">
        <v>24948</v>
      </c>
      <c r="L26" s="422">
        <v>20689</v>
      </c>
      <c r="M26" s="423">
        <v>20376</v>
      </c>
    </row>
    <row r="27" spans="1:13" ht="11.1" customHeight="1" x14ac:dyDescent="0.2">
      <c r="A27" s="421" t="s">
        <v>388</v>
      </c>
      <c r="B27" s="115">
        <v>256876</v>
      </c>
      <c r="C27" s="114">
        <v>138123</v>
      </c>
      <c r="D27" s="114">
        <v>118753</v>
      </c>
      <c r="E27" s="114">
        <v>184142</v>
      </c>
      <c r="F27" s="114">
        <v>70299</v>
      </c>
      <c r="G27" s="114">
        <v>26501</v>
      </c>
      <c r="H27" s="114">
        <v>77482</v>
      </c>
      <c r="I27" s="115">
        <v>77888</v>
      </c>
      <c r="J27" s="114">
        <v>52354</v>
      </c>
      <c r="K27" s="114">
        <v>25534</v>
      </c>
      <c r="L27" s="422">
        <v>17736</v>
      </c>
      <c r="M27" s="423">
        <v>16065</v>
      </c>
    </row>
    <row r="28" spans="1:13" ht="11.1" customHeight="1" x14ac:dyDescent="0.2">
      <c r="A28" s="421" t="s">
        <v>389</v>
      </c>
      <c r="B28" s="115">
        <v>260709</v>
      </c>
      <c r="C28" s="114">
        <v>140231</v>
      </c>
      <c r="D28" s="114">
        <v>120478</v>
      </c>
      <c r="E28" s="114">
        <v>188654</v>
      </c>
      <c r="F28" s="114">
        <v>71082</v>
      </c>
      <c r="G28" s="114">
        <v>28795</v>
      </c>
      <c r="H28" s="114">
        <v>78457</v>
      </c>
      <c r="I28" s="115">
        <v>77815</v>
      </c>
      <c r="J28" s="114">
        <v>51345</v>
      </c>
      <c r="K28" s="114">
        <v>26470</v>
      </c>
      <c r="L28" s="422">
        <v>25381</v>
      </c>
      <c r="M28" s="423">
        <v>22481</v>
      </c>
    </row>
    <row r="29" spans="1:13" s="110" customFormat="1" ht="11.1" customHeight="1" x14ac:dyDescent="0.2">
      <c r="A29" s="421" t="s">
        <v>390</v>
      </c>
      <c r="B29" s="115">
        <v>259603</v>
      </c>
      <c r="C29" s="114">
        <v>138950</v>
      </c>
      <c r="D29" s="114">
        <v>120653</v>
      </c>
      <c r="E29" s="114">
        <v>187347</v>
      </c>
      <c r="F29" s="114">
        <v>72189</v>
      </c>
      <c r="G29" s="114">
        <v>28209</v>
      </c>
      <c r="H29" s="114">
        <v>78886</v>
      </c>
      <c r="I29" s="115">
        <v>77961</v>
      </c>
      <c r="J29" s="114">
        <v>51577</v>
      </c>
      <c r="K29" s="114">
        <v>26384</v>
      </c>
      <c r="L29" s="422">
        <v>16926</v>
      </c>
      <c r="M29" s="423">
        <v>18268</v>
      </c>
    </row>
    <row r="30" spans="1:13" ht="15" customHeight="1" x14ac:dyDescent="0.2">
      <c r="A30" s="421" t="s">
        <v>395</v>
      </c>
      <c r="B30" s="115">
        <v>259632</v>
      </c>
      <c r="C30" s="114">
        <v>138883</v>
      </c>
      <c r="D30" s="114">
        <v>120749</v>
      </c>
      <c r="E30" s="114">
        <v>186523</v>
      </c>
      <c r="F30" s="114">
        <v>73056</v>
      </c>
      <c r="G30" s="114">
        <v>27234</v>
      </c>
      <c r="H30" s="114">
        <v>79879</v>
      </c>
      <c r="I30" s="115">
        <v>75503</v>
      </c>
      <c r="J30" s="114">
        <v>49703</v>
      </c>
      <c r="K30" s="114">
        <v>25800</v>
      </c>
      <c r="L30" s="422">
        <v>20651</v>
      </c>
      <c r="M30" s="423">
        <v>20441</v>
      </c>
    </row>
    <row r="31" spans="1:13" ht="11.1" customHeight="1" x14ac:dyDescent="0.2">
      <c r="A31" s="421" t="s">
        <v>388</v>
      </c>
      <c r="B31" s="115">
        <v>261091</v>
      </c>
      <c r="C31" s="114">
        <v>140036</v>
      </c>
      <c r="D31" s="114">
        <v>121055</v>
      </c>
      <c r="E31" s="114">
        <v>186903</v>
      </c>
      <c r="F31" s="114">
        <v>74143</v>
      </c>
      <c r="G31" s="114">
        <v>26594</v>
      </c>
      <c r="H31" s="114">
        <v>81037</v>
      </c>
      <c r="I31" s="115">
        <v>77035</v>
      </c>
      <c r="J31" s="114">
        <v>50734</v>
      </c>
      <c r="K31" s="114">
        <v>26301</v>
      </c>
      <c r="L31" s="422">
        <v>19330</v>
      </c>
      <c r="M31" s="423">
        <v>17921</v>
      </c>
    </row>
    <row r="32" spans="1:13" ht="11.1" customHeight="1" x14ac:dyDescent="0.2">
      <c r="A32" s="421" t="s">
        <v>389</v>
      </c>
      <c r="B32" s="115">
        <v>266260</v>
      </c>
      <c r="C32" s="114">
        <v>142961</v>
      </c>
      <c r="D32" s="114">
        <v>123299</v>
      </c>
      <c r="E32" s="114">
        <v>191118</v>
      </c>
      <c r="F32" s="114">
        <v>75121</v>
      </c>
      <c r="G32" s="114">
        <v>28771</v>
      </c>
      <c r="H32" s="114">
        <v>82189</v>
      </c>
      <c r="I32" s="115">
        <v>76547</v>
      </c>
      <c r="J32" s="114">
        <v>49551</v>
      </c>
      <c r="K32" s="114">
        <v>26996</v>
      </c>
      <c r="L32" s="422">
        <v>29791</v>
      </c>
      <c r="M32" s="423">
        <v>25952</v>
      </c>
    </row>
    <row r="33" spans="1:13" s="110" customFormat="1" ht="11.1" customHeight="1" x14ac:dyDescent="0.2">
      <c r="A33" s="421" t="s">
        <v>390</v>
      </c>
      <c r="B33" s="115">
        <v>266949</v>
      </c>
      <c r="C33" s="114">
        <v>143116</v>
      </c>
      <c r="D33" s="114">
        <v>123833</v>
      </c>
      <c r="E33" s="114">
        <v>190486</v>
      </c>
      <c r="F33" s="114">
        <v>76448</v>
      </c>
      <c r="G33" s="114">
        <v>28329</v>
      </c>
      <c r="H33" s="114">
        <v>82983</v>
      </c>
      <c r="I33" s="115">
        <v>76402</v>
      </c>
      <c r="J33" s="114">
        <v>49479</v>
      </c>
      <c r="K33" s="114">
        <v>26923</v>
      </c>
      <c r="L33" s="422">
        <v>20436</v>
      </c>
      <c r="M33" s="423">
        <v>20446</v>
      </c>
    </row>
    <row r="34" spans="1:13" ht="15" customHeight="1" x14ac:dyDescent="0.2">
      <c r="A34" s="421" t="s">
        <v>396</v>
      </c>
      <c r="B34" s="115">
        <v>266847</v>
      </c>
      <c r="C34" s="114">
        <v>143298</v>
      </c>
      <c r="D34" s="114">
        <v>123549</v>
      </c>
      <c r="E34" s="114">
        <v>190474</v>
      </c>
      <c r="F34" s="114">
        <v>76362</v>
      </c>
      <c r="G34" s="114">
        <v>27330</v>
      </c>
      <c r="H34" s="114">
        <v>83821</v>
      </c>
      <c r="I34" s="115">
        <v>75298</v>
      </c>
      <c r="J34" s="114">
        <v>48681</v>
      </c>
      <c r="K34" s="114">
        <v>26617</v>
      </c>
      <c r="L34" s="422">
        <v>20647</v>
      </c>
      <c r="M34" s="423">
        <v>20889</v>
      </c>
    </row>
    <row r="35" spans="1:13" ht="11.1" customHeight="1" x14ac:dyDescent="0.2">
      <c r="A35" s="421" t="s">
        <v>388</v>
      </c>
      <c r="B35" s="115">
        <v>269430</v>
      </c>
      <c r="C35" s="114">
        <v>145272</v>
      </c>
      <c r="D35" s="114">
        <v>124158</v>
      </c>
      <c r="E35" s="114">
        <v>191733</v>
      </c>
      <c r="F35" s="114">
        <v>77695</v>
      </c>
      <c r="G35" s="114">
        <v>26540</v>
      </c>
      <c r="H35" s="114">
        <v>85262</v>
      </c>
      <c r="I35" s="115">
        <v>76986</v>
      </c>
      <c r="J35" s="114">
        <v>49931</v>
      </c>
      <c r="K35" s="114">
        <v>27055</v>
      </c>
      <c r="L35" s="422">
        <v>20765</v>
      </c>
      <c r="M35" s="423">
        <v>18876</v>
      </c>
    </row>
    <row r="36" spans="1:13" ht="11.1" customHeight="1" x14ac:dyDescent="0.2">
      <c r="A36" s="421" t="s">
        <v>389</v>
      </c>
      <c r="B36" s="115">
        <v>274080</v>
      </c>
      <c r="C36" s="114">
        <v>147816</v>
      </c>
      <c r="D36" s="114">
        <v>126264</v>
      </c>
      <c r="E36" s="114">
        <v>195501</v>
      </c>
      <c r="F36" s="114">
        <v>78578</v>
      </c>
      <c r="G36" s="114">
        <v>28965</v>
      </c>
      <c r="H36" s="114">
        <v>86442</v>
      </c>
      <c r="I36" s="115">
        <v>76406</v>
      </c>
      <c r="J36" s="114">
        <v>48687</v>
      </c>
      <c r="K36" s="114">
        <v>27719</v>
      </c>
      <c r="L36" s="422">
        <v>28341</v>
      </c>
      <c r="M36" s="423">
        <v>24721</v>
      </c>
    </row>
    <row r="37" spans="1:13" s="110" customFormat="1" ht="11.1" customHeight="1" x14ac:dyDescent="0.2">
      <c r="A37" s="421" t="s">
        <v>390</v>
      </c>
      <c r="B37" s="115">
        <v>273342</v>
      </c>
      <c r="C37" s="114">
        <v>146819</v>
      </c>
      <c r="D37" s="114">
        <v>126523</v>
      </c>
      <c r="E37" s="114">
        <v>193967</v>
      </c>
      <c r="F37" s="114">
        <v>79375</v>
      </c>
      <c r="G37" s="114">
        <v>28321</v>
      </c>
      <c r="H37" s="114">
        <v>87080</v>
      </c>
      <c r="I37" s="115">
        <v>76842</v>
      </c>
      <c r="J37" s="114">
        <v>49182</v>
      </c>
      <c r="K37" s="114">
        <v>27660</v>
      </c>
      <c r="L37" s="422">
        <v>19756</v>
      </c>
      <c r="M37" s="423">
        <v>20946</v>
      </c>
    </row>
    <row r="38" spans="1:13" ht="15" customHeight="1" x14ac:dyDescent="0.2">
      <c r="A38" s="424" t="s">
        <v>397</v>
      </c>
      <c r="B38" s="115">
        <v>274399</v>
      </c>
      <c r="C38" s="114">
        <v>147404</v>
      </c>
      <c r="D38" s="114">
        <v>126995</v>
      </c>
      <c r="E38" s="114">
        <v>194169</v>
      </c>
      <c r="F38" s="114">
        <v>80230</v>
      </c>
      <c r="G38" s="114">
        <v>27527</v>
      </c>
      <c r="H38" s="114">
        <v>87938</v>
      </c>
      <c r="I38" s="115">
        <v>75565</v>
      </c>
      <c r="J38" s="114">
        <v>48211</v>
      </c>
      <c r="K38" s="114">
        <v>27354</v>
      </c>
      <c r="L38" s="422">
        <v>23479</v>
      </c>
      <c r="M38" s="423">
        <v>22756</v>
      </c>
    </row>
    <row r="39" spans="1:13" ht="11.1" customHeight="1" x14ac:dyDescent="0.2">
      <c r="A39" s="421" t="s">
        <v>388</v>
      </c>
      <c r="B39" s="115">
        <v>275642</v>
      </c>
      <c r="C39" s="114">
        <v>148377</v>
      </c>
      <c r="D39" s="114">
        <v>127265</v>
      </c>
      <c r="E39" s="114">
        <v>194158</v>
      </c>
      <c r="F39" s="114">
        <v>81484</v>
      </c>
      <c r="G39" s="114">
        <v>26628</v>
      </c>
      <c r="H39" s="114">
        <v>89353</v>
      </c>
      <c r="I39" s="115">
        <v>77471</v>
      </c>
      <c r="J39" s="114">
        <v>49299</v>
      </c>
      <c r="K39" s="114">
        <v>28172</v>
      </c>
      <c r="L39" s="422">
        <v>22188</v>
      </c>
      <c r="M39" s="423">
        <v>20767</v>
      </c>
    </row>
    <row r="40" spans="1:13" ht="11.1" customHeight="1" x14ac:dyDescent="0.2">
      <c r="A40" s="424" t="s">
        <v>389</v>
      </c>
      <c r="B40" s="115">
        <v>281212</v>
      </c>
      <c r="C40" s="114">
        <v>151576</v>
      </c>
      <c r="D40" s="114">
        <v>129636</v>
      </c>
      <c r="E40" s="114">
        <v>198677</v>
      </c>
      <c r="F40" s="114">
        <v>82535</v>
      </c>
      <c r="G40" s="114">
        <v>29292</v>
      </c>
      <c r="H40" s="114">
        <v>90595</v>
      </c>
      <c r="I40" s="115">
        <v>77260</v>
      </c>
      <c r="J40" s="114">
        <v>48318</v>
      </c>
      <c r="K40" s="114">
        <v>28942</v>
      </c>
      <c r="L40" s="422">
        <v>28542</v>
      </c>
      <c r="M40" s="423">
        <v>24182</v>
      </c>
    </row>
    <row r="41" spans="1:13" s="110" customFormat="1" ht="11.1" customHeight="1" x14ac:dyDescent="0.2">
      <c r="A41" s="421" t="s">
        <v>390</v>
      </c>
      <c r="B41" s="115">
        <v>280659</v>
      </c>
      <c r="C41" s="114">
        <v>150964</v>
      </c>
      <c r="D41" s="114">
        <v>129695</v>
      </c>
      <c r="E41" s="114">
        <v>197578</v>
      </c>
      <c r="F41" s="114">
        <v>83081</v>
      </c>
      <c r="G41" s="114">
        <v>28891</v>
      </c>
      <c r="H41" s="114">
        <v>91129</v>
      </c>
      <c r="I41" s="115">
        <v>77655</v>
      </c>
      <c r="J41" s="114">
        <v>48495</v>
      </c>
      <c r="K41" s="114">
        <v>29160</v>
      </c>
      <c r="L41" s="422">
        <v>19888</v>
      </c>
      <c r="M41" s="423">
        <v>20520</v>
      </c>
    </row>
    <row r="42" spans="1:13" ht="15" customHeight="1" x14ac:dyDescent="0.2">
      <c r="A42" s="421" t="s">
        <v>398</v>
      </c>
      <c r="B42" s="115">
        <v>281545</v>
      </c>
      <c r="C42" s="114">
        <v>151661</v>
      </c>
      <c r="D42" s="114">
        <v>129884</v>
      </c>
      <c r="E42" s="114">
        <v>197916</v>
      </c>
      <c r="F42" s="114">
        <v>83629</v>
      </c>
      <c r="G42" s="114">
        <v>28140</v>
      </c>
      <c r="H42" s="114">
        <v>92105</v>
      </c>
      <c r="I42" s="115">
        <v>76268</v>
      </c>
      <c r="J42" s="114">
        <v>47397</v>
      </c>
      <c r="K42" s="114">
        <v>28871</v>
      </c>
      <c r="L42" s="422">
        <v>23605</v>
      </c>
      <c r="M42" s="423">
        <v>22959</v>
      </c>
    </row>
    <row r="43" spans="1:13" ht="11.1" customHeight="1" x14ac:dyDescent="0.2">
      <c r="A43" s="421" t="s">
        <v>388</v>
      </c>
      <c r="B43" s="115">
        <v>283068</v>
      </c>
      <c r="C43" s="114">
        <v>152876</v>
      </c>
      <c r="D43" s="114">
        <v>130192</v>
      </c>
      <c r="E43" s="114">
        <v>198644</v>
      </c>
      <c r="F43" s="114">
        <v>84424</v>
      </c>
      <c r="G43" s="114">
        <v>27419</v>
      </c>
      <c r="H43" s="114">
        <v>93586</v>
      </c>
      <c r="I43" s="115">
        <v>78145</v>
      </c>
      <c r="J43" s="114">
        <v>48673</v>
      </c>
      <c r="K43" s="114">
        <v>29472</v>
      </c>
      <c r="L43" s="422">
        <v>22185</v>
      </c>
      <c r="M43" s="423">
        <v>21139</v>
      </c>
    </row>
    <row r="44" spans="1:13" ht="11.1" customHeight="1" x14ac:dyDescent="0.2">
      <c r="A44" s="421" t="s">
        <v>389</v>
      </c>
      <c r="B44" s="115">
        <v>288027</v>
      </c>
      <c r="C44" s="114">
        <v>155199</v>
      </c>
      <c r="D44" s="114">
        <v>132828</v>
      </c>
      <c r="E44" s="114">
        <v>202794</v>
      </c>
      <c r="F44" s="114">
        <v>85233</v>
      </c>
      <c r="G44" s="114">
        <v>29856</v>
      </c>
      <c r="H44" s="114">
        <v>94756</v>
      </c>
      <c r="I44" s="115">
        <v>77203</v>
      </c>
      <c r="J44" s="114">
        <v>47098</v>
      </c>
      <c r="K44" s="114">
        <v>30105</v>
      </c>
      <c r="L44" s="422">
        <v>28894</v>
      </c>
      <c r="M44" s="423">
        <v>24971</v>
      </c>
    </row>
    <row r="45" spans="1:13" s="110" customFormat="1" ht="11.1" customHeight="1" x14ac:dyDescent="0.2">
      <c r="A45" s="421" t="s">
        <v>390</v>
      </c>
      <c r="B45" s="115">
        <v>286539</v>
      </c>
      <c r="C45" s="114">
        <v>153722</v>
      </c>
      <c r="D45" s="114">
        <v>132817</v>
      </c>
      <c r="E45" s="114">
        <v>200693</v>
      </c>
      <c r="F45" s="114">
        <v>85846</v>
      </c>
      <c r="G45" s="114">
        <v>29367</v>
      </c>
      <c r="H45" s="114">
        <v>94792</v>
      </c>
      <c r="I45" s="115">
        <v>77228</v>
      </c>
      <c r="J45" s="114">
        <v>47253</v>
      </c>
      <c r="K45" s="114">
        <v>29975</v>
      </c>
      <c r="L45" s="422">
        <v>21086</v>
      </c>
      <c r="M45" s="423">
        <v>22188</v>
      </c>
    </row>
    <row r="46" spans="1:13" ht="15" customHeight="1" x14ac:dyDescent="0.2">
      <c r="A46" s="421" t="s">
        <v>399</v>
      </c>
      <c r="B46" s="115">
        <v>286619</v>
      </c>
      <c r="C46" s="114">
        <v>154091</v>
      </c>
      <c r="D46" s="114">
        <v>132528</v>
      </c>
      <c r="E46" s="114">
        <v>200480</v>
      </c>
      <c r="F46" s="114">
        <v>86139</v>
      </c>
      <c r="G46" s="114">
        <v>28482</v>
      </c>
      <c r="H46" s="114">
        <v>95593</v>
      </c>
      <c r="I46" s="115">
        <v>76069</v>
      </c>
      <c r="J46" s="114">
        <v>46340</v>
      </c>
      <c r="K46" s="114">
        <v>29729</v>
      </c>
      <c r="L46" s="422">
        <v>23951</v>
      </c>
      <c r="M46" s="423">
        <v>23939</v>
      </c>
    </row>
    <row r="47" spans="1:13" ht="11.1" customHeight="1" x14ac:dyDescent="0.2">
      <c r="A47" s="421" t="s">
        <v>388</v>
      </c>
      <c r="B47" s="115">
        <v>286695</v>
      </c>
      <c r="C47" s="114">
        <v>154477</v>
      </c>
      <c r="D47" s="114">
        <v>132218</v>
      </c>
      <c r="E47" s="114">
        <v>199785</v>
      </c>
      <c r="F47" s="114">
        <v>86910</v>
      </c>
      <c r="G47" s="114">
        <v>27494</v>
      </c>
      <c r="H47" s="114">
        <v>96499</v>
      </c>
      <c r="I47" s="115">
        <v>77262</v>
      </c>
      <c r="J47" s="114">
        <v>47223</v>
      </c>
      <c r="K47" s="114">
        <v>30039</v>
      </c>
      <c r="L47" s="422">
        <v>25061</v>
      </c>
      <c r="M47" s="423">
        <v>25142</v>
      </c>
    </row>
    <row r="48" spans="1:13" ht="11.1" customHeight="1" x14ac:dyDescent="0.2">
      <c r="A48" s="421" t="s">
        <v>389</v>
      </c>
      <c r="B48" s="115">
        <v>291223</v>
      </c>
      <c r="C48" s="114">
        <v>157004</v>
      </c>
      <c r="D48" s="114">
        <v>134219</v>
      </c>
      <c r="E48" s="114">
        <v>203440</v>
      </c>
      <c r="F48" s="114">
        <v>87783</v>
      </c>
      <c r="G48" s="114">
        <v>30019</v>
      </c>
      <c r="H48" s="114">
        <v>97435</v>
      </c>
      <c r="I48" s="115">
        <v>76474</v>
      </c>
      <c r="J48" s="114">
        <v>45753</v>
      </c>
      <c r="K48" s="114">
        <v>30721</v>
      </c>
      <c r="L48" s="422">
        <v>30280</v>
      </c>
      <c r="M48" s="423">
        <v>26348</v>
      </c>
    </row>
    <row r="49" spans="1:17" s="110" customFormat="1" ht="11.1" customHeight="1" x14ac:dyDescent="0.2">
      <c r="A49" s="421" t="s">
        <v>390</v>
      </c>
      <c r="B49" s="115">
        <v>289993</v>
      </c>
      <c r="C49" s="114">
        <v>155803</v>
      </c>
      <c r="D49" s="114">
        <v>134190</v>
      </c>
      <c r="E49" s="114">
        <v>201648</v>
      </c>
      <c r="F49" s="114">
        <v>88345</v>
      </c>
      <c r="G49" s="114">
        <v>29404</v>
      </c>
      <c r="H49" s="114">
        <v>97528</v>
      </c>
      <c r="I49" s="115">
        <v>76896</v>
      </c>
      <c r="J49" s="114">
        <v>46157</v>
      </c>
      <c r="K49" s="114">
        <v>30739</v>
      </c>
      <c r="L49" s="422">
        <v>20143</v>
      </c>
      <c r="M49" s="423">
        <v>21632</v>
      </c>
    </row>
    <row r="50" spans="1:17" ht="15" customHeight="1" x14ac:dyDescent="0.2">
      <c r="A50" s="421" t="s">
        <v>400</v>
      </c>
      <c r="B50" s="143">
        <v>290050</v>
      </c>
      <c r="C50" s="144">
        <v>155805</v>
      </c>
      <c r="D50" s="144">
        <v>134245</v>
      </c>
      <c r="E50" s="144">
        <v>201441</v>
      </c>
      <c r="F50" s="144">
        <v>88609</v>
      </c>
      <c r="G50" s="144">
        <v>28495</v>
      </c>
      <c r="H50" s="144">
        <v>98146</v>
      </c>
      <c r="I50" s="143">
        <v>73956</v>
      </c>
      <c r="J50" s="144">
        <v>44286</v>
      </c>
      <c r="K50" s="144">
        <v>29670</v>
      </c>
      <c r="L50" s="425">
        <v>23267</v>
      </c>
      <c r="M50" s="426">
        <v>24016</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1.197059511058234</v>
      </c>
      <c r="C6" s="479">
        <f>'Tabelle 3.3'!J11</f>
        <v>-2.7777412612233632</v>
      </c>
      <c r="D6" s="480">
        <f t="shared" ref="D6:E9" si="0">IF(OR(AND(B6&gt;=-50,B6&lt;=50),ISNUMBER(B6)=FALSE),B6,"")</f>
        <v>1.197059511058234</v>
      </c>
      <c r="E6" s="480">
        <f t="shared" si="0"/>
        <v>-2.7777412612233632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1.1168123612881518</v>
      </c>
      <c r="C7" s="479">
        <f>'Tabelle 3.1'!J23</f>
        <v>-2.6469525004774508</v>
      </c>
      <c r="D7" s="480">
        <f t="shared" si="0"/>
        <v>1.1168123612881518</v>
      </c>
      <c r="E7" s="480">
        <f>IF(OR(AND(C7&gt;=-50,C7&lt;=50),ISNUMBER(C7)=FALSE),C7,"")</f>
        <v>-2.6469525004774508</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1.197059511058234</v>
      </c>
      <c r="C14" s="479">
        <f>'Tabelle 3.3'!J11</f>
        <v>-2.7777412612233632</v>
      </c>
      <c r="D14" s="480">
        <f>IF(OR(AND(B14&gt;=-50,B14&lt;=50),ISNUMBER(B14)=FALSE),B14,"")</f>
        <v>1.197059511058234</v>
      </c>
      <c r="E14" s="480">
        <f>IF(OR(AND(C14&gt;=-50,C14&lt;=50),ISNUMBER(C14)=FALSE),C14,"")</f>
        <v>-2.7777412612233632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1.5262860373092142</v>
      </c>
      <c r="C15" s="479">
        <f>'Tabelle 3.3'!J12</f>
        <v>0.44910179640718562</v>
      </c>
      <c r="D15" s="480">
        <f t="shared" ref="D15:E45" si="3">IF(OR(AND(B15&gt;=-50,B15&lt;=50),ISNUMBER(B15)=FALSE),B15,"")</f>
        <v>1.5262860373092142</v>
      </c>
      <c r="E15" s="480">
        <f t="shared" si="3"/>
        <v>0.44910179640718562</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2.2727272727272729</v>
      </c>
      <c r="C16" s="479">
        <f>'Tabelle 3.3'!J13</f>
        <v>-1.5151515151515151</v>
      </c>
      <c r="D16" s="480">
        <f t="shared" si="3"/>
        <v>2.2727272727272729</v>
      </c>
      <c r="E16" s="480">
        <f t="shared" si="3"/>
        <v>-1.5151515151515151</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-0.80857552095365703</v>
      </c>
      <c r="C17" s="479">
        <f>'Tabelle 3.3'!J14</f>
        <v>-5.7212713936430317</v>
      </c>
      <c r="D17" s="480">
        <f t="shared" si="3"/>
        <v>-0.80857552095365703</v>
      </c>
      <c r="E17" s="480">
        <f t="shared" si="3"/>
        <v>-5.7212713936430317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0.53833974213978741</v>
      </c>
      <c r="C18" s="479">
        <f>'Tabelle 3.3'!J15</f>
        <v>-7.81462971376647</v>
      </c>
      <c r="D18" s="480">
        <f t="shared" si="3"/>
        <v>0.53833974213978741</v>
      </c>
      <c r="E18" s="480">
        <f t="shared" si="3"/>
        <v>-7.81462971376647</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-2.813720235816553</v>
      </c>
      <c r="C19" s="479">
        <f>'Tabelle 3.3'!J16</f>
        <v>-6.8190333458224055</v>
      </c>
      <c r="D19" s="480">
        <f t="shared" si="3"/>
        <v>-2.813720235816553</v>
      </c>
      <c r="E19" s="480">
        <f t="shared" si="3"/>
        <v>-6.8190333458224055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0.54484492875104773</v>
      </c>
      <c r="C20" s="479">
        <f>'Tabelle 3.3'!J17</f>
        <v>0.23715415019762845</v>
      </c>
      <c r="D20" s="480">
        <f t="shared" si="3"/>
        <v>0.54484492875104773</v>
      </c>
      <c r="E20" s="480">
        <f t="shared" si="3"/>
        <v>0.23715415019762845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3.8252670525750432</v>
      </c>
      <c r="C21" s="479">
        <f>'Tabelle 3.3'!J18</f>
        <v>-1.3732833957553059</v>
      </c>
      <c r="D21" s="480">
        <f t="shared" si="3"/>
        <v>3.8252670525750432</v>
      </c>
      <c r="E21" s="480">
        <f t="shared" si="3"/>
        <v>-1.3732833957553059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-0.2973872406712455</v>
      </c>
      <c r="C22" s="479">
        <f>'Tabelle 3.3'!J19</f>
        <v>-1.2604079138339317</v>
      </c>
      <c r="D22" s="480">
        <f t="shared" si="3"/>
        <v>-0.2973872406712455</v>
      </c>
      <c r="E22" s="480">
        <f t="shared" si="3"/>
        <v>-1.2604079138339317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3.9478655081224026</v>
      </c>
      <c r="C23" s="479">
        <f>'Tabelle 3.3'!J20</f>
        <v>0.30709101060859856</v>
      </c>
      <c r="D23" s="480">
        <f t="shared" si="3"/>
        <v>3.9478655081224026</v>
      </c>
      <c r="E23" s="480">
        <f t="shared" si="3"/>
        <v>0.30709101060859856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-1.4936805821524319</v>
      </c>
      <c r="C24" s="479">
        <f>'Tabelle 3.3'!J21</f>
        <v>-8.6559012111137505</v>
      </c>
      <c r="D24" s="480">
        <f t="shared" si="3"/>
        <v>-1.4936805821524319</v>
      </c>
      <c r="E24" s="480">
        <f t="shared" si="3"/>
        <v>-8.6559012111137505</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1.3179931551736692</v>
      </c>
      <c r="C25" s="479">
        <f>'Tabelle 3.3'!J22</f>
        <v>3.6418816388467374</v>
      </c>
      <c r="D25" s="480">
        <f t="shared" si="3"/>
        <v>1.3179931551736692</v>
      </c>
      <c r="E25" s="480">
        <f t="shared" si="3"/>
        <v>3.6418816388467374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-0.11748909029875797</v>
      </c>
      <c r="C26" s="479">
        <f>'Tabelle 3.3'!J23</f>
        <v>-0.77399380804953566</v>
      </c>
      <c r="D26" s="480">
        <f t="shared" si="3"/>
        <v>-0.11748909029875797</v>
      </c>
      <c r="E26" s="480">
        <f t="shared" si="3"/>
        <v>-0.77399380804953566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2.7918888282463579</v>
      </c>
      <c r="C27" s="479">
        <f>'Tabelle 3.3'!J24</f>
        <v>-3.1382279959130055</v>
      </c>
      <c r="D27" s="480">
        <f t="shared" si="3"/>
        <v>2.7918888282463579</v>
      </c>
      <c r="E27" s="480">
        <f t="shared" si="3"/>
        <v>-3.1382279959130055</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3.9731637187418314</v>
      </c>
      <c r="C28" s="479">
        <f>'Tabelle 3.3'!J25</f>
        <v>-3.6875926841324764</v>
      </c>
      <c r="D28" s="480">
        <f t="shared" si="3"/>
        <v>3.9731637187418314</v>
      </c>
      <c r="E28" s="480">
        <f t="shared" si="3"/>
        <v>-3.6875926841324764</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-7.9659318637274552</v>
      </c>
      <c r="C29" s="479">
        <f>'Tabelle 3.3'!J26</f>
        <v>-7.2124756335282649</v>
      </c>
      <c r="D29" s="480">
        <f t="shared" si="3"/>
        <v>-7.9659318637274552</v>
      </c>
      <c r="E29" s="480">
        <f t="shared" si="3"/>
        <v>-7.2124756335282649</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2.0850593758630214</v>
      </c>
      <c r="C30" s="479">
        <f>'Tabelle 3.3'!J27</f>
        <v>0.18885741265344666</v>
      </c>
      <c r="D30" s="480">
        <f t="shared" si="3"/>
        <v>2.0850593758630214</v>
      </c>
      <c r="E30" s="480">
        <f t="shared" si="3"/>
        <v>0.18885741265344666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1.8825512784490026</v>
      </c>
      <c r="C31" s="479">
        <f>'Tabelle 3.3'!J28</f>
        <v>2.0035885167464116</v>
      </c>
      <c r="D31" s="480">
        <f t="shared" si="3"/>
        <v>1.8825512784490026</v>
      </c>
      <c r="E31" s="480">
        <f t="shared" si="3"/>
        <v>2.0035885167464116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1.6765977333800677</v>
      </c>
      <c r="C32" s="479">
        <f>'Tabelle 3.3'!J29</f>
        <v>1.0492130901823633</v>
      </c>
      <c r="D32" s="480">
        <f t="shared" si="3"/>
        <v>1.6765977333800677</v>
      </c>
      <c r="E32" s="480">
        <f t="shared" si="3"/>
        <v>1.0492130901823633</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5.8154053015751055</v>
      </c>
      <c r="C33" s="479">
        <f>'Tabelle 3.3'!J30</f>
        <v>-0.13997760358342665</v>
      </c>
      <c r="D33" s="480">
        <f t="shared" si="3"/>
        <v>5.8154053015751055</v>
      </c>
      <c r="E33" s="480">
        <f t="shared" si="3"/>
        <v>-0.13997760358342665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1.2417613907727576</v>
      </c>
      <c r="C34" s="479">
        <f>'Tabelle 3.3'!J31</f>
        <v>-3.8849701573521433</v>
      </c>
      <c r="D34" s="480">
        <f t="shared" si="3"/>
        <v>1.2417613907727576</v>
      </c>
      <c r="E34" s="480">
        <f t="shared" si="3"/>
        <v>-3.8849701573521433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1.5262860373092142</v>
      </c>
      <c r="C37" s="479">
        <f>'Tabelle 3.3'!J34</f>
        <v>0.44910179640718562</v>
      </c>
      <c r="D37" s="480">
        <f t="shared" si="3"/>
        <v>1.5262860373092142</v>
      </c>
      <c r="E37" s="480">
        <f t="shared" si="3"/>
        <v>0.44910179640718562</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0.2478069665169742</v>
      </c>
      <c r="C38" s="479">
        <f>'Tabelle 3.3'!J35</f>
        <v>-4.1369324645775158</v>
      </c>
      <c r="D38" s="480">
        <f t="shared" si="3"/>
        <v>0.2478069665169742</v>
      </c>
      <c r="E38" s="480">
        <f t="shared" si="3"/>
        <v>-4.1369324645775158</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1.6043560453704448</v>
      </c>
      <c r="C39" s="479">
        <f>'Tabelle 3.3'!J36</f>
        <v>-2.6121616893094584</v>
      </c>
      <c r="D39" s="480">
        <f t="shared" si="3"/>
        <v>1.6043560453704448</v>
      </c>
      <c r="E39" s="480">
        <f t="shared" si="3"/>
        <v>-2.6121616893094584</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1.6043560453704448</v>
      </c>
      <c r="C45" s="479">
        <f>'Tabelle 3.3'!J36</f>
        <v>-2.6121616893094584</v>
      </c>
      <c r="D45" s="480">
        <f t="shared" si="3"/>
        <v>1.6043560453704448</v>
      </c>
      <c r="E45" s="480">
        <f t="shared" si="3"/>
        <v>-2.6121616893094584</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255166</v>
      </c>
      <c r="C51" s="486">
        <v>50761</v>
      </c>
      <c r="D51" s="486">
        <v>24948</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256876</v>
      </c>
      <c r="C52" s="486">
        <v>52354</v>
      </c>
      <c r="D52" s="486">
        <v>25534</v>
      </c>
      <c r="E52" s="487">
        <f t="shared" ref="E52:G70" si="11">IF($A$51=37802,IF(COUNTBLANK(B$51:B$70)&gt;0,#N/A,B52/B$51*100),IF(COUNTBLANK(B$51:B$75)&gt;0,#N/A,B52/B$51*100))</f>
        <v>100.6701519794957</v>
      </c>
      <c r="F52" s="487">
        <f t="shared" si="11"/>
        <v>103.13823604735919</v>
      </c>
      <c r="G52" s="487">
        <f t="shared" si="11"/>
        <v>102.34888568221902</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260709</v>
      </c>
      <c r="C53" s="486">
        <v>51345</v>
      </c>
      <c r="D53" s="486">
        <v>26470</v>
      </c>
      <c r="E53" s="487">
        <f t="shared" si="11"/>
        <v>102.17231135809629</v>
      </c>
      <c r="F53" s="487">
        <f t="shared" si="11"/>
        <v>101.15048954906325</v>
      </c>
      <c r="G53" s="487">
        <f t="shared" si="11"/>
        <v>106.10068943402278</v>
      </c>
      <c r="H53" s="488">
        <f>IF(ISERROR(L53)=TRUE,IF(MONTH(A53)=MONTH(MAX(A$51:A$75)),A53,""),"")</f>
        <v>41883</v>
      </c>
      <c r="I53" s="487">
        <f t="shared" si="12"/>
        <v>102.17231135809629</v>
      </c>
      <c r="J53" s="487">
        <f t="shared" si="10"/>
        <v>101.15048954906325</v>
      </c>
      <c r="K53" s="487">
        <f t="shared" si="10"/>
        <v>106.10068943402278</v>
      </c>
      <c r="L53" s="487" t="e">
        <f t="shared" si="13"/>
        <v>#N/A</v>
      </c>
    </row>
    <row r="54" spans="1:14" ht="15" customHeight="1" x14ac:dyDescent="0.2">
      <c r="A54" s="489" t="s">
        <v>463</v>
      </c>
      <c r="B54" s="486">
        <v>259603</v>
      </c>
      <c r="C54" s="486">
        <v>51577</v>
      </c>
      <c r="D54" s="486">
        <v>26384</v>
      </c>
      <c r="E54" s="487">
        <f t="shared" si="11"/>
        <v>101.73886803100727</v>
      </c>
      <c r="F54" s="487">
        <f t="shared" si="11"/>
        <v>101.60753334252675</v>
      </c>
      <c r="G54" s="487">
        <f t="shared" si="11"/>
        <v>105.7559724226391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259632</v>
      </c>
      <c r="C55" s="486">
        <v>49703</v>
      </c>
      <c r="D55" s="486">
        <v>25800</v>
      </c>
      <c r="E55" s="487">
        <f t="shared" si="11"/>
        <v>101.75023318153673</v>
      </c>
      <c r="F55" s="487">
        <f t="shared" si="11"/>
        <v>97.915722700498407</v>
      </c>
      <c r="G55" s="487">
        <f t="shared" si="11"/>
        <v>103.4151034151034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261091</v>
      </c>
      <c r="C56" s="486">
        <v>50734</v>
      </c>
      <c r="D56" s="486">
        <v>26301</v>
      </c>
      <c r="E56" s="487">
        <f t="shared" si="11"/>
        <v>102.32201782369124</v>
      </c>
      <c r="F56" s="487">
        <f t="shared" si="11"/>
        <v>99.946809558519334</v>
      </c>
      <c r="G56" s="487">
        <f t="shared" si="11"/>
        <v>105.42328042328042</v>
      </c>
      <c r="H56" s="488" t="str">
        <f t="shared" si="14"/>
        <v/>
      </c>
      <c r="I56" s="487" t="str">
        <f t="shared" si="12"/>
        <v/>
      </c>
      <c r="J56" s="487" t="str">
        <f t="shared" si="10"/>
        <v/>
      </c>
      <c r="K56" s="487" t="str">
        <f t="shared" si="10"/>
        <v/>
      </c>
      <c r="L56" s="487" t="e">
        <f t="shared" si="13"/>
        <v>#N/A</v>
      </c>
    </row>
    <row r="57" spans="1:14" ht="15" customHeight="1" x14ac:dyDescent="0.2">
      <c r="A57" s="489">
        <v>42248</v>
      </c>
      <c r="B57" s="486">
        <v>266260</v>
      </c>
      <c r="C57" s="486">
        <v>49551</v>
      </c>
      <c r="D57" s="486">
        <v>26996</v>
      </c>
      <c r="E57" s="487">
        <f t="shared" si="11"/>
        <v>104.34775793013176</v>
      </c>
      <c r="F57" s="487">
        <f t="shared" si="11"/>
        <v>97.616280215125784</v>
      </c>
      <c r="G57" s="487">
        <f t="shared" si="11"/>
        <v>108.20907487574154</v>
      </c>
      <c r="H57" s="488">
        <f t="shared" si="14"/>
        <v>42248</v>
      </c>
      <c r="I57" s="487">
        <f t="shared" si="12"/>
        <v>104.34775793013176</v>
      </c>
      <c r="J57" s="487">
        <f t="shared" si="10"/>
        <v>97.616280215125784</v>
      </c>
      <c r="K57" s="487">
        <f t="shared" si="10"/>
        <v>108.20907487574154</v>
      </c>
      <c r="L57" s="487" t="e">
        <f t="shared" si="13"/>
        <v>#N/A</v>
      </c>
    </row>
    <row r="58" spans="1:14" ht="15" customHeight="1" x14ac:dyDescent="0.2">
      <c r="A58" s="489" t="s">
        <v>466</v>
      </c>
      <c r="B58" s="486">
        <v>266949</v>
      </c>
      <c r="C58" s="486">
        <v>49479</v>
      </c>
      <c r="D58" s="486">
        <v>26923</v>
      </c>
      <c r="E58" s="487">
        <f t="shared" si="11"/>
        <v>104.61777823064202</v>
      </c>
      <c r="F58" s="487">
        <f t="shared" si="11"/>
        <v>97.474439037844022</v>
      </c>
      <c r="G58" s="487">
        <f t="shared" si="11"/>
        <v>107.91646624979958</v>
      </c>
      <c r="H58" s="488" t="str">
        <f t="shared" si="14"/>
        <v/>
      </c>
      <c r="I58" s="487" t="str">
        <f t="shared" si="12"/>
        <v/>
      </c>
      <c r="J58" s="487" t="str">
        <f t="shared" si="10"/>
        <v/>
      </c>
      <c r="K58" s="487" t="str">
        <f t="shared" si="10"/>
        <v/>
      </c>
      <c r="L58" s="487" t="e">
        <f t="shared" si="13"/>
        <v>#N/A</v>
      </c>
    </row>
    <row r="59" spans="1:14" ht="15" customHeight="1" x14ac:dyDescent="0.2">
      <c r="A59" s="489" t="s">
        <v>467</v>
      </c>
      <c r="B59" s="486">
        <v>266847</v>
      </c>
      <c r="C59" s="486">
        <v>48681</v>
      </c>
      <c r="D59" s="486">
        <v>26617</v>
      </c>
      <c r="E59" s="487">
        <f t="shared" si="11"/>
        <v>104.57780425291772</v>
      </c>
      <c r="F59" s="487">
        <f t="shared" si="11"/>
        <v>95.902365989637715</v>
      </c>
      <c r="G59" s="487">
        <f t="shared" si="11"/>
        <v>106.68991502324836</v>
      </c>
      <c r="H59" s="488" t="str">
        <f t="shared" si="14"/>
        <v/>
      </c>
      <c r="I59" s="487" t="str">
        <f t="shared" si="12"/>
        <v/>
      </c>
      <c r="J59" s="487" t="str">
        <f t="shared" si="10"/>
        <v/>
      </c>
      <c r="K59" s="487" t="str">
        <f t="shared" si="10"/>
        <v/>
      </c>
      <c r="L59" s="487" t="e">
        <f t="shared" si="13"/>
        <v>#N/A</v>
      </c>
    </row>
    <row r="60" spans="1:14" ht="15" customHeight="1" x14ac:dyDescent="0.2">
      <c r="A60" s="489" t="s">
        <v>468</v>
      </c>
      <c r="B60" s="486">
        <v>269430</v>
      </c>
      <c r="C60" s="486">
        <v>49931</v>
      </c>
      <c r="D60" s="486">
        <v>27055</v>
      </c>
      <c r="E60" s="487">
        <f t="shared" si="11"/>
        <v>105.59008645352436</v>
      </c>
      <c r="F60" s="487">
        <f t="shared" si="11"/>
        <v>98.364886428557355</v>
      </c>
      <c r="G60" s="487">
        <f t="shared" si="11"/>
        <v>108.44556677890012</v>
      </c>
      <c r="H60" s="488" t="str">
        <f t="shared" si="14"/>
        <v/>
      </c>
      <c r="I60" s="487" t="str">
        <f t="shared" si="12"/>
        <v/>
      </c>
      <c r="J60" s="487" t="str">
        <f t="shared" si="10"/>
        <v/>
      </c>
      <c r="K60" s="487" t="str">
        <f t="shared" si="10"/>
        <v/>
      </c>
      <c r="L60" s="487" t="e">
        <f t="shared" si="13"/>
        <v>#N/A</v>
      </c>
    </row>
    <row r="61" spans="1:14" ht="15" customHeight="1" x14ac:dyDescent="0.2">
      <c r="A61" s="489">
        <v>42614</v>
      </c>
      <c r="B61" s="486">
        <v>274080</v>
      </c>
      <c r="C61" s="486">
        <v>48687</v>
      </c>
      <c r="D61" s="486">
        <v>27719</v>
      </c>
      <c r="E61" s="487">
        <f t="shared" si="11"/>
        <v>107.41242955566182</v>
      </c>
      <c r="F61" s="487">
        <f t="shared" si="11"/>
        <v>95.914186087744525</v>
      </c>
      <c r="G61" s="487">
        <f t="shared" si="11"/>
        <v>111.10710277376945</v>
      </c>
      <c r="H61" s="488">
        <f t="shared" si="14"/>
        <v>42614</v>
      </c>
      <c r="I61" s="487">
        <f t="shared" si="12"/>
        <v>107.41242955566182</v>
      </c>
      <c r="J61" s="487">
        <f t="shared" si="10"/>
        <v>95.914186087744525</v>
      </c>
      <c r="K61" s="487">
        <f t="shared" si="10"/>
        <v>111.10710277376945</v>
      </c>
      <c r="L61" s="487" t="e">
        <f t="shared" si="13"/>
        <v>#N/A</v>
      </c>
    </row>
    <row r="62" spans="1:14" ht="15" customHeight="1" x14ac:dyDescent="0.2">
      <c r="A62" s="489" t="s">
        <v>469</v>
      </c>
      <c r="B62" s="486">
        <v>273342</v>
      </c>
      <c r="C62" s="486">
        <v>49182</v>
      </c>
      <c r="D62" s="486">
        <v>27660</v>
      </c>
      <c r="E62" s="487">
        <f t="shared" si="11"/>
        <v>107.12320606977418</v>
      </c>
      <c r="F62" s="487">
        <f t="shared" si="11"/>
        <v>96.889344181556709</v>
      </c>
      <c r="G62" s="487">
        <f t="shared" si="11"/>
        <v>110.87061087061088</v>
      </c>
      <c r="H62" s="488" t="str">
        <f t="shared" si="14"/>
        <v/>
      </c>
      <c r="I62" s="487" t="str">
        <f t="shared" si="12"/>
        <v/>
      </c>
      <c r="J62" s="487" t="str">
        <f t="shared" si="10"/>
        <v/>
      </c>
      <c r="K62" s="487" t="str">
        <f t="shared" si="10"/>
        <v/>
      </c>
      <c r="L62" s="487" t="e">
        <f t="shared" si="13"/>
        <v>#N/A</v>
      </c>
    </row>
    <row r="63" spans="1:14" ht="15" customHeight="1" x14ac:dyDescent="0.2">
      <c r="A63" s="489" t="s">
        <v>470</v>
      </c>
      <c r="B63" s="486">
        <v>274399</v>
      </c>
      <c r="C63" s="486">
        <v>48211</v>
      </c>
      <c r="D63" s="486">
        <v>27354</v>
      </c>
      <c r="E63" s="487">
        <f t="shared" si="11"/>
        <v>107.53744621148587</v>
      </c>
      <c r="F63" s="487">
        <f t="shared" si="11"/>
        <v>94.976458304603923</v>
      </c>
      <c r="G63" s="487">
        <f t="shared" si="11"/>
        <v>109.64405964405965</v>
      </c>
      <c r="H63" s="488" t="str">
        <f t="shared" si="14"/>
        <v/>
      </c>
      <c r="I63" s="487" t="str">
        <f t="shared" si="12"/>
        <v/>
      </c>
      <c r="J63" s="487" t="str">
        <f t="shared" si="10"/>
        <v/>
      </c>
      <c r="K63" s="487" t="str">
        <f t="shared" si="10"/>
        <v/>
      </c>
      <c r="L63" s="487" t="e">
        <f t="shared" si="13"/>
        <v>#N/A</v>
      </c>
    </row>
    <row r="64" spans="1:14" ht="15" customHeight="1" x14ac:dyDescent="0.2">
      <c r="A64" s="489" t="s">
        <v>471</v>
      </c>
      <c r="B64" s="486">
        <v>275642</v>
      </c>
      <c r="C64" s="486">
        <v>49299</v>
      </c>
      <c r="D64" s="486">
        <v>28172</v>
      </c>
      <c r="E64" s="487">
        <f t="shared" si="11"/>
        <v>108.02458007728302</v>
      </c>
      <c r="F64" s="487">
        <f t="shared" si="11"/>
        <v>97.119836094639595</v>
      </c>
      <c r="G64" s="487">
        <f t="shared" si="11"/>
        <v>112.92287958954626</v>
      </c>
      <c r="H64" s="488" t="str">
        <f t="shared" si="14"/>
        <v/>
      </c>
      <c r="I64" s="487" t="str">
        <f t="shared" si="12"/>
        <v/>
      </c>
      <c r="J64" s="487" t="str">
        <f t="shared" si="10"/>
        <v/>
      </c>
      <c r="K64" s="487" t="str">
        <f t="shared" si="10"/>
        <v/>
      </c>
      <c r="L64" s="487" t="e">
        <f t="shared" si="13"/>
        <v>#N/A</v>
      </c>
    </row>
    <row r="65" spans="1:12" ht="15" customHeight="1" x14ac:dyDescent="0.2">
      <c r="A65" s="489">
        <v>42979</v>
      </c>
      <c r="B65" s="486">
        <v>281212</v>
      </c>
      <c r="C65" s="486">
        <v>48318</v>
      </c>
      <c r="D65" s="486">
        <v>28942</v>
      </c>
      <c r="E65" s="487">
        <f t="shared" si="11"/>
        <v>110.20747278242399</v>
      </c>
      <c r="F65" s="487">
        <f t="shared" si="11"/>
        <v>95.18725005417545</v>
      </c>
      <c r="G65" s="487">
        <f t="shared" si="11"/>
        <v>116.00929934263266</v>
      </c>
      <c r="H65" s="488">
        <f t="shared" si="14"/>
        <v>42979</v>
      </c>
      <c r="I65" s="487">
        <f t="shared" si="12"/>
        <v>110.20747278242399</v>
      </c>
      <c r="J65" s="487">
        <f t="shared" si="10"/>
        <v>95.18725005417545</v>
      </c>
      <c r="K65" s="487">
        <f t="shared" si="10"/>
        <v>116.00929934263266</v>
      </c>
      <c r="L65" s="487" t="e">
        <f t="shared" si="13"/>
        <v>#N/A</v>
      </c>
    </row>
    <row r="66" spans="1:12" ht="15" customHeight="1" x14ac:dyDescent="0.2">
      <c r="A66" s="489" t="s">
        <v>472</v>
      </c>
      <c r="B66" s="486">
        <v>280659</v>
      </c>
      <c r="C66" s="486">
        <v>48495</v>
      </c>
      <c r="D66" s="486">
        <v>29160</v>
      </c>
      <c r="E66" s="487">
        <f t="shared" si="11"/>
        <v>109.99075111887949</v>
      </c>
      <c r="F66" s="487">
        <f t="shared" si="11"/>
        <v>95.535942948326465</v>
      </c>
      <c r="G66" s="487">
        <f t="shared" si="11"/>
        <v>116.88311688311688</v>
      </c>
      <c r="H66" s="488" t="str">
        <f t="shared" si="14"/>
        <v/>
      </c>
      <c r="I66" s="487" t="str">
        <f t="shared" si="12"/>
        <v/>
      </c>
      <c r="J66" s="487" t="str">
        <f t="shared" si="10"/>
        <v/>
      </c>
      <c r="K66" s="487" t="str">
        <f t="shared" si="10"/>
        <v/>
      </c>
      <c r="L66" s="487" t="e">
        <f t="shared" si="13"/>
        <v>#N/A</v>
      </c>
    </row>
    <row r="67" spans="1:12" ht="15" customHeight="1" x14ac:dyDescent="0.2">
      <c r="A67" s="489" t="s">
        <v>473</v>
      </c>
      <c r="B67" s="486">
        <v>281545</v>
      </c>
      <c r="C67" s="486">
        <v>47397</v>
      </c>
      <c r="D67" s="486">
        <v>28871</v>
      </c>
      <c r="E67" s="487">
        <f t="shared" si="11"/>
        <v>110.33797606264157</v>
      </c>
      <c r="F67" s="487">
        <f t="shared" si="11"/>
        <v>93.372864994779462</v>
      </c>
      <c r="G67" s="487">
        <f t="shared" si="11"/>
        <v>115.72470739137405</v>
      </c>
      <c r="H67" s="488" t="str">
        <f t="shared" si="14"/>
        <v/>
      </c>
      <c r="I67" s="487" t="str">
        <f t="shared" si="12"/>
        <v/>
      </c>
      <c r="J67" s="487" t="str">
        <f t="shared" si="12"/>
        <v/>
      </c>
      <c r="K67" s="487" t="str">
        <f t="shared" si="12"/>
        <v/>
      </c>
      <c r="L67" s="487" t="e">
        <f t="shared" si="13"/>
        <v>#N/A</v>
      </c>
    </row>
    <row r="68" spans="1:12" ht="15" customHeight="1" x14ac:dyDescent="0.2">
      <c r="A68" s="489" t="s">
        <v>474</v>
      </c>
      <c r="B68" s="486">
        <v>283068</v>
      </c>
      <c r="C68" s="486">
        <v>48673</v>
      </c>
      <c r="D68" s="486">
        <v>29472</v>
      </c>
      <c r="E68" s="487">
        <f t="shared" si="11"/>
        <v>110.93484241630938</v>
      </c>
      <c r="F68" s="487">
        <f t="shared" si="11"/>
        <v>95.886605858828631</v>
      </c>
      <c r="G68" s="487">
        <f t="shared" si="11"/>
        <v>118.13371813371813</v>
      </c>
      <c r="H68" s="488" t="str">
        <f t="shared" si="14"/>
        <v/>
      </c>
      <c r="I68" s="487" t="str">
        <f t="shared" si="12"/>
        <v/>
      </c>
      <c r="J68" s="487" t="str">
        <f t="shared" si="12"/>
        <v/>
      </c>
      <c r="K68" s="487" t="str">
        <f t="shared" si="12"/>
        <v/>
      </c>
      <c r="L68" s="487" t="e">
        <f t="shared" si="13"/>
        <v>#N/A</v>
      </c>
    </row>
    <row r="69" spans="1:12" ht="15" customHeight="1" x14ac:dyDescent="0.2">
      <c r="A69" s="489">
        <v>43344</v>
      </c>
      <c r="B69" s="486">
        <v>288027</v>
      </c>
      <c r="C69" s="486">
        <v>47098</v>
      </c>
      <c r="D69" s="486">
        <v>30105</v>
      </c>
      <c r="E69" s="487">
        <f t="shared" si="11"/>
        <v>112.87828315684692</v>
      </c>
      <c r="F69" s="487">
        <f t="shared" si="11"/>
        <v>92.783830105789875</v>
      </c>
      <c r="G69" s="487">
        <f t="shared" si="11"/>
        <v>120.67099567099567</v>
      </c>
      <c r="H69" s="488">
        <f t="shared" si="14"/>
        <v>43344</v>
      </c>
      <c r="I69" s="487">
        <f t="shared" si="12"/>
        <v>112.87828315684692</v>
      </c>
      <c r="J69" s="487">
        <f t="shared" si="12"/>
        <v>92.783830105789875</v>
      </c>
      <c r="K69" s="487">
        <f t="shared" si="12"/>
        <v>120.67099567099567</v>
      </c>
      <c r="L69" s="487" t="e">
        <f t="shared" si="13"/>
        <v>#N/A</v>
      </c>
    </row>
    <row r="70" spans="1:12" ht="15" customHeight="1" x14ac:dyDescent="0.2">
      <c r="A70" s="489" t="s">
        <v>475</v>
      </c>
      <c r="B70" s="486">
        <v>286539</v>
      </c>
      <c r="C70" s="486">
        <v>47253</v>
      </c>
      <c r="D70" s="486">
        <v>29975</v>
      </c>
      <c r="E70" s="487">
        <f t="shared" si="11"/>
        <v>112.29513336416295</v>
      </c>
      <c r="F70" s="487">
        <f t="shared" si="11"/>
        <v>93.089182640215924</v>
      </c>
      <c r="G70" s="487">
        <f t="shared" si="11"/>
        <v>120.14991181657848</v>
      </c>
      <c r="H70" s="488" t="str">
        <f t="shared" si="14"/>
        <v/>
      </c>
      <c r="I70" s="487" t="str">
        <f t="shared" si="12"/>
        <v/>
      </c>
      <c r="J70" s="487" t="str">
        <f t="shared" si="12"/>
        <v/>
      </c>
      <c r="K70" s="487" t="str">
        <f t="shared" si="12"/>
        <v/>
      </c>
      <c r="L70" s="487" t="e">
        <f t="shared" si="13"/>
        <v>#N/A</v>
      </c>
    </row>
    <row r="71" spans="1:12" ht="15" customHeight="1" x14ac:dyDescent="0.2">
      <c r="A71" s="489" t="s">
        <v>476</v>
      </c>
      <c r="B71" s="486">
        <v>286619</v>
      </c>
      <c r="C71" s="486">
        <v>46340</v>
      </c>
      <c r="D71" s="486">
        <v>29729</v>
      </c>
      <c r="E71" s="490">
        <f t="shared" ref="E71:G75" si="15">IF($A$51=37802,IF(COUNTBLANK(B$51:B$70)&gt;0,#N/A,IF(ISBLANK(B71)=FALSE,B71/B$51*100,#N/A)),IF(COUNTBLANK(B$51:B$75)&gt;0,#N/A,B71/B$51*100))</f>
        <v>112.32648550355455</v>
      </c>
      <c r="F71" s="490">
        <f t="shared" si="15"/>
        <v>91.290557711629006</v>
      </c>
      <c r="G71" s="490">
        <f t="shared" si="15"/>
        <v>119.1638608305275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286695</v>
      </c>
      <c r="C72" s="486">
        <v>47223</v>
      </c>
      <c r="D72" s="486">
        <v>30039</v>
      </c>
      <c r="E72" s="490">
        <f t="shared" si="15"/>
        <v>112.35627003597659</v>
      </c>
      <c r="F72" s="490">
        <f t="shared" si="15"/>
        <v>93.030082149681846</v>
      </c>
      <c r="G72" s="490">
        <f t="shared" si="15"/>
        <v>120.4064454064454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291223</v>
      </c>
      <c r="C73" s="486">
        <v>45753</v>
      </c>
      <c r="D73" s="486">
        <v>30721</v>
      </c>
      <c r="E73" s="490">
        <f t="shared" si="15"/>
        <v>114.13080112554181</v>
      </c>
      <c r="F73" s="490">
        <f t="shared" si="15"/>
        <v>90.134158113512342</v>
      </c>
      <c r="G73" s="490">
        <f t="shared" si="15"/>
        <v>123.14013147346481</v>
      </c>
      <c r="H73" s="491">
        <f>IF(A$51=37802,IF(ISERROR(L73)=TRUE,IF(ISBLANK(A73)=FALSE,IF(MONTH(A73)=MONTH(MAX(A$51:A$75)),A73,""),""),""),IF(ISERROR(L73)=TRUE,IF(MONTH(A73)=MONTH(MAX(A$51:A$75)),A73,""),""))</f>
        <v>43709</v>
      </c>
      <c r="I73" s="487">
        <f t="shared" si="12"/>
        <v>114.13080112554181</v>
      </c>
      <c r="J73" s="487">
        <f t="shared" si="12"/>
        <v>90.134158113512342</v>
      </c>
      <c r="K73" s="487">
        <f t="shared" si="12"/>
        <v>123.14013147346481</v>
      </c>
      <c r="L73" s="487" t="e">
        <f t="shared" si="13"/>
        <v>#N/A</v>
      </c>
    </row>
    <row r="74" spans="1:12" ht="15" customHeight="1" x14ac:dyDescent="0.2">
      <c r="A74" s="489" t="s">
        <v>478</v>
      </c>
      <c r="B74" s="486">
        <v>289993</v>
      </c>
      <c r="C74" s="486">
        <v>46157</v>
      </c>
      <c r="D74" s="486">
        <v>30739</v>
      </c>
      <c r="E74" s="490">
        <f t="shared" si="15"/>
        <v>113.64876198239577</v>
      </c>
      <c r="F74" s="490">
        <f t="shared" si="15"/>
        <v>90.930044719371168</v>
      </c>
      <c r="G74" s="490">
        <f t="shared" si="15"/>
        <v>123.21228154561487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290050</v>
      </c>
      <c r="C75" s="492">
        <v>44286</v>
      </c>
      <c r="D75" s="492">
        <v>29670</v>
      </c>
      <c r="E75" s="490">
        <f t="shared" si="15"/>
        <v>113.67110038171229</v>
      </c>
      <c r="F75" s="490">
        <f t="shared" si="15"/>
        <v>87.24414412639625</v>
      </c>
      <c r="G75" s="490">
        <f t="shared" si="15"/>
        <v>118.92736892736893</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114.13080112554181</v>
      </c>
      <c r="J77" s="487">
        <f>IF(J75&lt;&gt;"",J75,IF(J74&lt;&gt;"",J74,IF(J73&lt;&gt;"",J73,IF(J72&lt;&gt;"",J72,IF(J71&lt;&gt;"",J71,IF(J70&lt;&gt;"",J70,""))))))</f>
        <v>90.134158113512342</v>
      </c>
      <c r="K77" s="487">
        <f>IF(K75&lt;&gt;"",K75,IF(K74&lt;&gt;"",K74,IF(K73&lt;&gt;"",K73,IF(K72&lt;&gt;"",K72,IF(K71&lt;&gt;"",K71,IF(K70&lt;&gt;"",K70,""))))))</f>
        <v>123.14013147346481</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+14,1%</v>
      </c>
      <c r="J79" s="487" t="str">
        <f>"GeB - ausschließlich: "&amp;IF(J77&gt;100,"+","")&amp;TEXT(J77-100,"0,0")&amp;"%"</f>
        <v>GeB - ausschließlich: -9,9%</v>
      </c>
      <c r="K79" s="487" t="str">
        <f>"GeB - im Nebenjob: "&amp;IF(K77&gt;100,"+","")&amp;TEXT(K77-100,"0,0")&amp;"%"</f>
        <v>GeB - im Nebenjob: +23,1%</v>
      </c>
    </row>
    <row r="81" spans="9:9" ht="15" customHeight="1" x14ac:dyDescent="0.2">
      <c r="I81" s="487" t="str">
        <f>IF(ISERROR(HLOOKUP(1,I$78:K$79,2,FALSE)),"",HLOOKUP(1,I$78:K$79,2,FALSE))</f>
        <v>GeB - im Nebenjob: +23,1%</v>
      </c>
    </row>
    <row r="82" spans="9:9" ht="15" customHeight="1" x14ac:dyDescent="0.2">
      <c r="I82" s="487" t="str">
        <f>IF(ISERROR(HLOOKUP(2,I$78:K$79,2,FALSE)),"",HLOOKUP(2,I$78:K$79,2,FALSE))</f>
        <v>SvB: +14,1%</v>
      </c>
    </row>
    <row r="83" spans="9:9" ht="15" customHeight="1" x14ac:dyDescent="0.2">
      <c r="I83" s="487" t="str">
        <f>IF(ISERROR(HLOOKUP(3,I$78:K$79,2,FALSE)),"",HLOOKUP(3,I$78:K$79,2,FALSE))</f>
        <v>GeB - ausschließlich: -9,9%</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290050</v>
      </c>
      <c r="E12" s="114">
        <v>289993</v>
      </c>
      <c r="F12" s="114">
        <v>291223</v>
      </c>
      <c r="G12" s="114">
        <v>286695</v>
      </c>
      <c r="H12" s="114">
        <v>286619</v>
      </c>
      <c r="I12" s="115">
        <v>3431</v>
      </c>
      <c r="J12" s="116">
        <v>1.197059511058234</v>
      </c>
      <c r="N12" s="117"/>
    </row>
    <row r="13" spans="1:15" s="110" customFormat="1" ht="13.5" customHeight="1" x14ac:dyDescent="0.2">
      <c r="A13" s="118" t="s">
        <v>105</v>
      </c>
      <c r="B13" s="119" t="s">
        <v>106</v>
      </c>
      <c r="C13" s="113">
        <v>53.716600586105841</v>
      </c>
      <c r="D13" s="114">
        <v>155805</v>
      </c>
      <c r="E13" s="114">
        <v>155803</v>
      </c>
      <c r="F13" s="114">
        <v>157004</v>
      </c>
      <c r="G13" s="114">
        <v>154477</v>
      </c>
      <c r="H13" s="114">
        <v>154091</v>
      </c>
      <c r="I13" s="115">
        <v>1714</v>
      </c>
      <c r="J13" s="116">
        <v>1.1123297272390991</v>
      </c>
    </row>
    <row r="14" spans="1:15" s="110" customFormat="1" ht="13.5" customHeight="1" x14ac:dyDescent="0.2">
      <c r="A14" s="120"/>
      <c r="B14" s="119" t="s">
        <v>107</v>
      </c>
      <c r="C14" s="113">
        <v>46.283399413894159</v>
      </c>
      <c r="D14" s="114">
        <v>134245</v>
      </c>
      <c r="E14" s="114">
        <v>134190</v>
      </c>
      <c r="F14" s="114">
        <v>134219</v>
      </c>
      <c r="G14" s="114">
        <v>132218</v>
      </c>
      <c r="H14" s="114">
        <v>132528</v>
      </c>
      <c r="I14" s="115">
        <v>1717</v>
      </c>
      <c r="J14" s="116">
        <v>1.29557527465894</v>
      </c>
    </row>
    <row r="15" spans="1:15" s="110" customFormat="1" ht="13.5" customHeight="1" x14ac:dyDescent="0.2">
      <c r="A15" s="118" t="s">
        <v>105</v>
      </c>
      <c r="B15" s="121" t="s">
        <v>108</v>
      </c>
      <c r="C15" s="113">
        <v>9.8241682468539899</v>
      </c>
      <c r="D15" s="114">
        <v>28495</v>
      </c>
      <c r="E15" s="114">
        <v>29404</v>
      </c>
      <c r="F15" s="114">
        <v>30019</v>
      </c>
      <c r="G15" s="114">
        <v>27494</v>
      </c>
      <c r="H15" s="114">
        <v>28482</v>
      </c>
      <c r="I15" s="115">
        <v>13</v>
      </c>
      <c r="J15" s="116">
        <v>4.5642862158556279E-2</v>
      </c>
    </row>
    <row r="16" spans="1:15" s="110" customFormat="1" ht="13.5" customHeight="1" x14ac:dyDescent="0.2">
      <c r="A16" s="118"/>
      <c r="B16" s="121" t="s">
        <v>109</v>
      </c>
      <c r="C16" s="113">
        <v>68.901568695052575</v>
      </c>
      <c r="D16" s="114">
        <v>199849</v>
      </c>
      <c r="E16" s="114">
        <v>199673</v>
      </c>
      <c r="F16" s="114">
        <v>200895</v>
      </c>
      <c r="G16" s="114">
        <v>200066</v>
      </c>
      <c r="H16" s="114">
        <v>199888</v>
      </c>
      <c r="I16" s="115">
        <v>-39</v>
      </c>
      <c r="J16" s="116">
        <v>-1.9510926118626429E-2</v>
      </c>
    </row>
    <row r="17" spans="1:10" s="110" customFormat="1" ht="13.5" customHeight="1" x14ac:dyDescent="0.2">
      <c r="A17" s="118"/>
      <c r="B17" s="121" t="s">
        <v>110</v>
      </c>
      <c r="C17" s="113">
        <v>20.098258920875711</v>
      </c>
      <c r="D17" s="114">
        <v>58295</v>
      </c>
      <c r="E17" s="114">
        <v>57526</v>
      </c>
      <c r="F17" s="114">
        <v>57030</v>
      </c>
      <c r="G17" s="114">
        <v>56025</v>
      </c>
      <c r="H17" s="114">
        <v>55213</v>
      </c>
      <c r="I17" s="115">
        <v>3082</v>
      </c>
      <c r="J17" s="116">
        <v>5.5820187274736019</v>
      </c>
    </row>
    <row r="18" spans="1:10" s="110" customFormat="1" ht="13.5" customHeight="1" x14ac:dyDescent="0.2">
      <c r="A18" s="120"/>
      <c r="B18" s="121" t="s">
        <v>111</v>
      </c>
      <c r="C18" s="113">
        <v>1.176004137217721</v>
      </c>
      <c r="D18" s="114">
        <v>3411</v>
      </c>
      <c r="E18" s="114">
        <v>3390</v>
      </c>
      <c r="F18" s="114">
        <v>3279</v>
      </c>
      <c r="G18" s="114">
        <v>3110</v>
      </c>
      <c r="H18" s="114">
        <v>3036</v>
      </c>
      <c r="I18" s="115">
        <v>375</v>
      </c>
      <c r="J18" s="116">
        <v>12.351778656126482</v>
      </c>
    </row>
    <row r="19" spans="1:10" s="110" customFormat="1" ht="13.5" customHeight="1" x14ac:dyDescent="0.2">
      <c r="A19" s="120"/>
      <c r="B19" s="121" t="s">
        <v>112</v>
      </c>
      <c r="C19" s="113">
        <v>0.36476469574211345</v>
      </c>
      <c r="D19" s="114">
        <v>1058</v>
      </c>
      <c r="E19" s="114">
        <v>993</v>
      </c>
      <c r="F19" s="114">
        <v>970</v>
      </c>
      <c r="G19" s="114">
        <v>853</v>
      </c>
      <c r="H19" s="114">
        <v>825</v>
      </c>
      <c r="I19" s="115">
        <v>233</v>
      </c>
      <c r="J19" s="116">
        <v>28.242424242424242</v>
      </c>
    </row>
    <row r="20" spans="1:10" s="110" customFormat="1" ht="13.5" customHeight="1" x14ac:dyDescent="0.2">
      <c r="A20" s="118" t="s">
        <v>113</v>
      </c>
      <c r="B20" s="122" t="s">
        <v>114</v>
      </c>
      <c r="C20" s="113">
        <v>69.450439579382859</v>
      </c>
      <c r="D20" s="114">
        <v>201441</v>
      </c>
      <c r="E20" s="114">
        <v>201648</v>
      </c>
      <c r="F20" s="114">
        <v>203440</v>
      </c>
      <c r="G20" s="114">
        <v>199785</v>
      </c>
      <c r="H20" s="114">
        <v>200480</v>
      </c>
      <c r="I20" s="115">
        <v>961</v>
      </c>
      <c r="J20" s="116">
        <v>0.47934956105347165</v>
      </c>
    </row>
    <row r="21" spans="1:10" s="110" customFormat="1" ht="13.5" customHeight="1" x14ac:dyDescent="0.2">
      <c r="A21" s="120"/>
      <c r="B21" s="122" t="s">
        <v>115</v>
      </c>
      <c r="C21" s="113">
        <v>30.549560420617134</v>
      </c>
      <c r="D21" s="114">
        <v>88609</v>
      </c>
      <c r="E21" s="114">
        <v>88345</v>
      </c>
      <c r="F21" s="114">
        <v>87783</v>
      </c>
      <c r="G21" s="114">
        <v>86910</v>
      </c>
      <c r="H21" s="114">
        <v>86139</v>
      </c>
      <c r="I21" s="115">
        <v>2470</v>
      </c>
      <c r="J21" s="116">
        <v>2.8674584102439082</v>
      </c>
    </row>
    <row r="22" spans="1:10" s="110" customFormat="1" ht="13.5" customHeight="1" x14ac:dyDescent="0.2">
      <c r="A22" s="118" t="s">
        <v>113</v>
      </c>
      <c r="B22" s="122" t="s">
        <v>116</v>
      </c>
      <c r="C22" s="113">
        <v>82.553008102051365</v>
      </c>
      <c r="D22" s="114">
        <v>239445</v>
      </c>
      <c r="E22" s="114">
        <v>240075</v>
      </c>
      <c r="F22" s="114">
        <v>240654</v>
      </c>
      <c r="G22" s="114">
        <v>237408</v>
      </c>
      <c r="H22" s="114">
        <v>238344</v>
      </c>
      <c r="I22" s="115">
        <v>1101</v>
      </c>
      <c r="J22" s="116">
        <v>0.46193736783808276</v>
      </c>
    </row>
    <row r="23" spans="1:10" s="110" customFormat="1" ht="13.5" customHeight="1" x14ac:dyDescent="0.2">
      <c r="A23" s="123"/>
      <c r="B23" s="124" t="s">
        <v>117</v>
      </c>
      <c r="C23" s="125">
        <v>17.400448198586449</v>
      </c>
      <c r="D23" s="114">
        <v>50470</v>
      </c>
      <c r="E23" s="114">
        <v>49777</v>
      </c>
      <c r="F23" s="114">
        <v>50429</v>
      </c>
      <c r="G23" s="114">
        <v>49134</v>
      </c>
      <c r="H23" s="114">
        <v>48124</v>
      </c>
      <c r="I23" s="115">
        <v>2346</v>
      </c>
      <c r="J23" s="116">
        <v>4.8749064915634612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73956</v>
      </c>
      <c r="E26" s="114">
        <v>76896</v>
      </c>
      <c r="F26" s="114">
        <v>76474</v>
      </c>
      <c r="G26" s="114">
        <v>77262</v>
      </c>
      <c r="H26" s="140">
        <v>76069</v>
      </c>
      <c r="I26" s="115">
        <v>-2113</v>
      </c>
      <c r="J26" s="116">
        <v>-2.7777412612233632</v>
      </c>
    </row>
    <row r="27" spans="1:10" s="110" customFormat="1" ht="13.5" customHeight="1" x14ac:dyDescent="0.2">
      <c r="A27" s="118" t="s">
        <v>105</v>
      </c>
      <c r="B27" s="119" t="s">
        <v>106</v>
      </c>
      <c r="C27" s="113">
        <v>41.626102006598515</v>
      </c>
      <c r="D27" s="115">
        <v>30785</v>
      </c>
      <c r="E27" s="114">
        <v>31806</v>
      </c>
      <c r="F27" s="114">
        <v>31560</v>
      </c>
      <c r="G27" s="114">
        <v>31682</v>
      </c>
      <c r="H27" s="140">
        <v>31115</v>
      </c>
      <c r="I27" s="115">
        <v>-330</v>
      </c>
      <c r="J27" s="116">
        <v>-1.0605817130001607</v>
      </c>
    </row>
    <row r="28" spans="1:10" s="110" customFormat="1" ht="13.5" customHeight="1" x14ac:dyDescent="0.2">
      <c r="A28" s="120"/>
      <c r="B28" s="119" t="s">
        <v>107</v>
      </c>
      <c r="C28" s="113">
        <v>58.373897993401485</v>
      </c>
      <c r="D28" s="115">
        <v>43171</v>
      </c>
      <c r="E28" s="114">
        <v>45090</v>
      </c>
      <c r="F28" s="114">
        <v>44914</v>
      </c>
      <c r="G28" s="114">
        <v>45580</v>
      </c>
      <c r="H28" s="140">
        <v>44954</v>
      </c>
      <c r="I28" s="115">
        <v>-1783</v>
      </c>
      <c r="J28" s="116">
        <v>-3.9662766383414159</v>
      </c>
    </row>
    <row r="29" spans="1:10" s="110" customFormat="1" ht="13.5" customHeight="1" x14ac:dyDescent="0.2">
      <c r="A29" s="118" t="s">
        <v>105</v>
      </c>
      <c r="B29" s="121" t="s">
        <v>108</v>
      </c>
      <c r="C29" s="113">
        <v>18.536697495808319</v>
      </c>
      <c r="D29" s="115">
        <v>13709</v>
      </c>
      <c r="E29" s="114">
        <v>14676</v>
      </c>
      <c r="F29" s="114">
        <v>14257</v>
      </c>
      <c r="G29" s="114">
        <v>14955</v>
      </c>
      <c r="H29" s="140">
        <v>14032</v>
      </c>
      <c r="I29" s="115">
        <v>-323</v>
      </c>
      <c r="J29" s="116">
        <v>-2.3018814139110604</v>
      </c>
    </row>
    <row r="30" spans="1:10" s="110" customFormat="1" ht="13.5" customHeight="1" x14ac:dyDescent="0.2">
      <c r="A30" s="118"/>
      <c r="B30" s="121" t="s">
        <v>109</v>
      </c>
      <c r="C30" s="113">
        <v>49.252258099410462</v>
      </c>
      <c r="D30" s="115">
        <v>36425</v>
      </c>
      <c r="E30" s="114">
        <v>38005</v>
      </c>
      <c r="F30" s="114">
        <v>38037</v>
      </c>
      <c r="G30" s="114">
        <v>38261</v>
      </c>
      <c r="H30" s="140">
        <v>38319</v>
      </c>
      <c r="I30" s="115">
        <v>-1894</v>
      </c>
      <c r="J30" s="116">
        <v>-4.9427177118400794</v>
      </c>
    </row>
    <row r="31" spans="1:10" s="110" customFormat="1" ht="13.5" customHeight="1" x14ac:dyDescent="0.2">
      <c r="A31" s="118"/>
      <c r="B31" s="121" t="s">
        <v>110</v>
      </c>
      <c r="C31" s="113">
        <v>17.864676294012657</v>
      </c>
      <c r="D31" s="115">
        <v>13212</v>
      </c>
      <c r="E31" s="114">
        <v>13391</v>
      </c>
      <c r="F31" s="114">
        <v>13371</v>
      </c>
      <c r="G31" s="114">
        <v>13361</v>
      </c>
      <c r="H31" s="140">
        <v>13252</v>
      </c>
      <c r="I31" s="115">
        <v>-40</v>
      </c>
      <c r="J31" s="116">
        <v>-0.30184123151222458</v>
      </c>
    </row>
    <row r="32" spans="1:10" s="110" customFormat="1" ht="13.5" customHeight="1" x14ac:dyDescent="0.2">
      <c r="A32" s="120"/>
      <c r="B32" s="121" t="s">
        <v>111</v>
      </c>
      <c r="C32" s="113">
        <v>14.346368110768566</v>
      </c>
      <c r="D32" s="115">
        <v>10610</v>
      </c>
      <c r="E32" s="114">
        <v>10824</v>
      </c>
      <c r="F32" s="114">
        <v>10809</v>
      </c>
      <c r="G32" s="114">
        <v>10685</v>
      </c>
      <c r="H32" s="140">
        <v>10466</v>
      </c>
      <c r="I32" s="115">
        <v>144</v>
      </c>
      <c r="J32" s="116">
        <v>1.3758838142556851</v>
      </c>
    </row>
    <row r="33" spans="1:10" s="110" customFormat="1" ht="13.5" customHeight="1" x14ac:dyDescent="0.2">
      <c r="A33" s="120"/>
      <c r="B33" s="121" t="s">
        <v>112</v>
      </c>
      <c r="C33" s="113">
        <v>1.2940126561739413</v>
      </c>
      <c r="D33" s="115">
        <v>957</v>
      </c>
      <c r="E33" s="114">
        <v>956</v>
      </c>
      <c r="F33" s="114">
        <v>1030</v>
      </c>
      <c r="G33" s="114">
        <v>895</v>
      </c>
      <c r="H33" s="140">
        <v>850</v>
      </c>
      <c r="I33" s="115">
        <v>107</v>
      </c>
      <c r="J33" s="116">
        <v>12.588235294117647</v>
      </c>
    </row>
    <row r="34" spans="1:10" s="110" customFormat="1" ht="13.5" customHeight="1" x14ac:dyDescent="0.2">
      <c r="A34" s="118" t="s">
        <v>113</v>
      </c>
      <c r="B34" s="122" t="s">
        <v>116</v>
      </c>
      <c r="C34" s="113">
        <v>81.506571474931036</v>
      </c>
      <c r="D34" s="115">
        <v>60279</v>
      </c>
      <c r="E34" s="114">
        <v>62804</v>
      </c>
      <c r="F34" s="114">
        <v>62514</v>
      </c>
      <c r="G34" s="114">
        <v>63385</v>
      </c>
      <c r="H34" s="140">
        <v>62312</v>
      </c>
      <c r="I34" s="115">
        <v>-2033</v>
      </c>
      <c r="J34" s="116">
        <v>-3.2626139427397614</v>
      </c>
    </row>
    <row r="35" spans="1:10" s="110" customFormat="1" ht="13.5" customHeight="1" x14ac:dyDescent="0.2">
      <c r="A35" s="118"/>
      <c r="B35" s="119" t="s">
        <v>117</v>
      </c>
      <c r="C35" s="113">
        <v>18.252744875331278</v>
      </c>
      <c r="D35" s="115">
        <v>13499</v>
      </c>
      <c r="E35" s="114">
        <v>13898</v>
      </c>
      <c r="F35" s="114">
        <v>13763</v>
      </c>
      <c r="G35" s="114">
        <v>13683</v>
      </c>
      <c r="H35" s="140">
        <v>13569</v>
      </c>
      <c r="I35" s="115">
        <v>-70</v>
      </c>
      <c r="J35" s="116">
        <v>-0.51588178937283513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44286</v>
      </c>
      <c r="E37" s="114">
        <v>46157</v>
      </c>
      <c r="F37" s="114">
        <v>45753</v>
      </c>
      <c r="G37" s="114">
        <v>47223</v>
      </c>
      <c r="H37" s="140">
        <v>46340</v>
      </c>
      <c r="I37" s="115">
        <v>-2054</v>
      </c>
      <c r="J37" s="116">
        <v>-4.4324557617608979</v>
      </c>
    </row>
    <row r="38" spans="1:10" s="110" customFormat="1" ht="13.5" customHeight="1" x14ac:dyDescent="0.2">
      <c r="A38" s="118" t="s">
        <v>105</v>
      </c>
      <c r="B38" s="119" t="s">
        <v>106</v>
      </c>
      <c r="C38" s="113">
        <v>39.095876800794834</v>
      </c>
      <c r="D38" s="115">
        <v>17314</v>
      </c>
      <c r="E38" s="114">
        <v>17912</v>
      </c>
      <c r="F38" s="114">
        <v>17674</v>
      </c>
      <c r="G38" s="114">
        <v>18186</v>
      </c>
      <c r="H38" s="140">
        <v>17666</v>
      </c>
      <c r="I38" s="115">
        <v>-352</v>
      </c>
      <c r="J38" s="116">
        <v>-1.9925280199252802</v>
      </c>
    </row>
    <row r="39" spans="1:10" s="110" customFormat="1" ht="13.5" customHeight="1" x14ac:dyDescent="0.2">
      <c r="A39" s="120"/>
      <c r="B39" s="119" t="s">
        <v>107</v>
      </c>
      <c r="C39" s="113">
        <v>60.904123199205166</v>
      </c>
      <c r="D39" s="115">
        <v>26972</v>
      </c>
      <c r="E39" s="114">
        <v>28245</v>
      </c>
      <c r="F39" s="114">
        <v>28079</v>
      </c>
      <c r="G39" s="114">
        <v>29037</v>
      </c>
      <c r="H39" s="140">
        <v>28674</v>
      </c>
      <c r="I39" s="115">
        <v>-1702</v>
      </c>
      <c r="J39" s="116">
        <v>-5.935690869777499</v>
      </c>
    </row>
    <row r="40" spans="1:10" s="110" customFormat="1" ht="13.5" customHeight="1" x14ac:dyDescent="0.2">
      <c r="A40" s="118" t="s">
        <v>105</v>
      </c>
      <c r="B40" s="121" t="s">
        <v>108</v>
      </c>
      <c r="C40" s="113">
        <v>23.555977058212527</v>
      </c>
      <c r="D40" s="115">
        <v>10432</v>
      </c>
      <c r="E40" s="114">
        <v>11137</v>
      </c>
      <c r="F40" s="114">
        <v>10601</v>
      </c>
      <c r="G40" s="114">
        <v>11600</v>
      </c>
      <c r="H40" s="140">
        <v>10671</v>
      </c>
      <c r="I40" s="115">
        <v>-239</v>
      </c>
      <c r="J40" s="116">
        <v>-2.2397151157342328</v>
      </c>
    </row>
    <row r="41" spans="1:10" s="110" customFormat="1" ht="13.5" customHeight="1" x14ac:dyDescent="0.2">
      <c r="A41" s="118"/>
      <c r="B41" s="121" t="s">
        <v>109</v>
      </c>
      <c r="C41" s="113">
        <v>35.275256288669105</v>
      </c>
      <c r="D41" s="115">
        <v>15622</v>
      </c>
      <c r="E41" s="114">
        <v>16430</v>
      </c>
      <c r="F41" s="114">
        <v>16577</v>
      </c>
      <c r="G41" s="114">
        <v>17054</v>
      </c>
      <c r="H41" s="140">
        <v>17242</v>
      </c>
      <c r="I41" s="115">
        <v>-1620</v>
      </c>
      <c r="J41" s="116">
        <v>-9.3956617561767768</v>
      </c>
    </row>
    <row r="42" spans="1:10" s="110" customFormat="1" ht="13.5" customHeight="1" x14ac:dyDescent="0.2">
      <c r="A42" s="118"/>
      <c r="B42" s="121" t="s">
        <v>110</v>
      </c>
      <c r="C42" s="113">
        <v>17.892787788465881</v>
      </c>
      <c r="D42" s="115">
        <v>7924</v>
      </c>
      <c r="E42" s="114">
        <v>8062</v>
      </c>
      <c r="F42" s="114">
        <v>8074</v>
      </c>
      <c r="G42" s="114">
        <v>8173</v>
      </c>
      <c r="H42" s="140">
        <v>8228</v>
      </c>
      <c r="I42" s="115">
        <v>-304</v>
      </c>
      <c r="J42" s="116">
        <v>-3.6947010209042292</v>
      </c>
    </row>
    <row r="43" spans="1:10" s="110" customFormat="1" ht="13.5" customHeight="1" x14ac:dyDescent="0.2">
      <c r="A43" s="120"/>
      <c r="B43" s="121" t="s">
        <v>111</v>
      </c>
      <c r="C43" s="113">
        <v>23.275978864652487</v>
      </c>
      <c r="D43" s="115">
        <v>10308</v>
      </c>
      <c r="E43" s="114">
        <v>10528</v>
      </c>
      <c r="F43" s="114">
        <v>10501</v>
      </c>
      <c r="G43" s="114">
        <v>10396</v>
      </c>
      <c r="H43" s="140">
        <v>10199</v>
      </c>
      <c r="I43" s="115">
        <v>109</v>
      </c>
      <c r="J43" s="116">
        <v>1.0687322286498677</v>
      </c>
    </row>
    <row r="44" spans="1:10" s="110" customFormat="1" ht="13.5" customHeight="1" x14ac:dyDescent="0.2">
      <c r="A44" s="120"/>
      <c r="B44" s="121" t="s">
        <v>112</v>
      </c>
      <c r="C44" s="113">
        <v>1.97353565460868</v>
      </c>
      <c r="D44" s="115">
        <v>874</v>
      </c>
      <c r="E44" s="114">
        <v>877</v>
      </c>
      <c r="F44" s="114">
        <v>949</v>
      </c>
      <c r="G44" s="114">
        <v>821</v>
      </c>
      <c r="H44" s="140">
        <v>800</v>
      </c>
      <c r="I44" s="115">
        <v>74</v>
      </c>
      <c r="J44" s="116">
        <v>9.25</v>
      </c>
    </row>
    <row r="45" spans="1:10" s="110" customFormat="1" ht="13.5" customHeight="1" x14ac:dyDescent="0.2">
      <c r="A45" s="118" t="s">
        <v>113</v>
      </c>
      <c r="B45" s="122" t="s">
        <v>116</v>
      </c>
      <c r="C45" s="113">
        <v>82.432371404055459</v>
      </c>
      <c r="D45" s="115">
        <v>36506</v>
      </c>
      <c r="E45" s="114">
        <v>38070</v>
      </c>
      <c r="F45" s="114">
        <v>37728</v>
      </c>
      <c r="G45" s="114">
        <v>39040</v>
      </c>
      <c r="H45" s="140">
        <v>38172</v>
      </c>
      <c r="I45" s="115">
        <v>-1666</v>
      </c>
      <c r="J45" s="116">
        <v>-4.3644556219218273</v>
      </c>
    </row>
    <row r="46" spans="1:10" s="110" customFormat="1" ht="13.5" customHeight="1" x14ac:dyDescent="0.2">
      <c r="A46" s="118"/>
      <c r="B46" s="119" t="s">
        <v>117</v>
      </c>
      <c r="C46" s="113">
        <v>17.172469855033192</v>
      </c>
      <c r="D46" s="115">
        <v>7605</v>
      </c>
      <c r="E46" s="114">
        <v>7895</v>
      </c>
      <c r="F46" s="114">
        <v>7830</v>
      </c>
      <c r="G46" s="114">
        <v>7990</v>
      </c>
      <c r="H46" s="140">
        <v>7981</v>
      </c>
      <c r="I46" s="115">
        <v>-376</v>
      </c>
      <c r="J46" s="116">
        <v>-4.7111890740508704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29670</v>
      </c>
      <c r="E48" s="114">
        <v>30739</v>
      </c>
      <c r="F48" s="114">
        <v>30721</v>
      </c>
      <c r="G48" s="114">
        <v>30039</v>
      </c>
      <c r="H48" s="140">
        <v>29729</v>
      </c>
      <c r="I48" s="115">
        <v>-59</v>
      </c>
      <c r="J48" s="116">
        <v>-0.19845941673113796</v>
      </c>
    </row>
    <row r="49" spans="1:12" s="110" customFormat="1" ht="13.5" customHeight="1" x14ac:dyDescent="0.2">
      <c r="A49" s="118" t="s">
        <v>105</v>
      </c>
      <c r="B49" s="119" t="s">
        <v>106</v>
      </c>
      <c r="C49" s="113">
        <v>45.402763734411863</v>
      </c>
      <c r="D49" s="115">
        <v>13471</v>
      </c>
      <c r="E49" s="114">
        <v>13894</v>
      </c>
      <c r="F49" s="114">
        <v>13886</v>
      </c>
      <c r="G49" s="114">
        <v>13496</v>
      </c>
      <c r="H49" s="140">
        <v>13449</v>
      </c>
      <c r="I49" s="115">
        <v>22</v>
      </c>
      <c r="J49" s="116">
        <v>0.16358093538553053</v>
      </c>
    </row>
    <row r="50" spans="1:12" s="110" customFormat="1" ht="13.5" customHeight="1" x14ac:dyDescent="0.2">
      <c r="A50" s="120"/>
      <c r="B50" s="119" t="s">
        <v>107</v>
      </c>
      <c r="C50" s="113">
        <v>54.597236265588137</v>
      </c>
      <c r="D50" s="115">
        <v>16199</v>
      </c>
      <c r="E50" s="114">
        <v>16845</v>
      </c>
      <c r="F50" s="114">
        <v>16835</v>
      </c>
      <c r="G50" s="114">
        <v>16543</v>
      </c>
      <c r="H50" s="140">
        <v>16280</v>
      </c>
      <c r="I50" s="115">
        <v>-81</v>
      </c>
      <c r="J50" s="116">
        <v>-0.49754299754299752</v>
      </c>
    </row>
    <row r="51" spans="1:12" s="110" customFormat="1" ht="13.5" customHeight="1" x14ac:dyDescent="0.2">
      <c r="A51" s="118" t="s">
        <v>105</v>
      </c>
      <c r="B51" s="121" t="s">
        <v>108</v>
      </c>
      <c r="C51" s="113">
        <v>11.044826423997304</v>
      </c>
      <c r="D51" s="115">
        <v>3277</v>
      </c>
      <c r="E51" s="114">
        <v>3539</v>
      </c>
      <c r="F51" s="114">
        <v>3656</v>
      </c>
      <c r="G51" s="114">
        <v>3355</v>
      </c>
      <c r="H51" s="140">
        <v>3361</v>
      </c>
      <c r="I51" s="115">
        <v>-84</v>
      </c>
      <c r="J51" s="116">
        <v>-2.4992561737578103</v>
      </c>
    </row>
    <row r="52" spans="1:12" s="110" customFormat="1" ht="13.5" customHeight="1" x14ac:dyDescent="0.2">
      <c r="A52" s="118"/>
      <c r="B52" s="121" t="s">
        <v>109</v>
      </c>
      <c r="C52" s="113">
        <v>70.114593865857771</v>
      </c>
      <c r="D52" s="115">
        <v>20803</v>
      </c>
      <c r="E52" s="114">
        <v>21575</v>
      </c>
      <c r="F52" s="114">
        <v>21460</v>
      </c>
      <c r="G52" s="114">
        <v>21207</v>
      </c>
      <c r="H52" s="140">
        <v>21077</v>
      </c>
      <c r="I52" s="115">
        <v>-274</v>
      </c>
      <c r="J52" s="116">
        <v>-1.2999952554917682</v>
      </c>
    </row>
    <row r="53" spans="1:12" s="110" customFormat="1" ht="13.5" customHeight="1" x14ac:dyDescent="0.2">
      <c r="A53" s="118"/>
      <c r="B53" s="121" t="s">
        <v>110</v>
      </c>
      <c r="C53" s="113">
        <v>17.822716548702392</v>
      </c>
      <c r="D53" s="115">
        <v>5288</v>
      </c>
      <c r="E53" s="114">
        <v>5329</v>
      </c>
      <c r="F53" s="114">
        <v>5297</v>
      </c>
      <c r="G53" s="114">
        <v>5188</v>
      </c>
      <c r="H53" s="140">
        <v>5024</v>
      </c>
      <c r="I53" s="115">
        <v>264</v>
      </c>
      <c r="J53" s="116">
        <v>5.2547770700636942</v>
      </c>
    </row>
    <row r="54" spans="1:12" s="110" customFormat="1" ht="13.5" customHeight="1" x14ac:dyDescent="0.2">
      <c r="A54" s="120"/>
      <c r="B54" s="121" t="s">
        <v>111</v>
      </c>
      <c r="C54" s="113">
        <v>1.0178631614425346</v>
      </c>
      <c r="D54" s="115">
        <v>302</v>
      </c>
      <c r="E54" s="114">
        <v>296</v>
      </c>
      <c r="F54" s="114">
        <v>308</v>
      </c>
      <c r="G54" s="114">
        <v>289</v>
      </c>
      <c r="H54" s="140">
        <v>267</v>
      </c>
      <c r="I54" s="115">
        <v>35</v>
      </c>
      <c r="J54" s="116">
        <v>13.108614232209737</v>
      </c>
    </row>
    <row r="55" spans="1:12" s="110" customFormat="1" ht="13.5" customHeight="1" x14ac:dyDescent="0.2">
      <c r="A55" s="120"/>
      <c r="B55" s="121" t="s">
        <v>112</v>
      </c>
      <c r="C55" s="113">
        <v>0.27974384900572968</v>
      </c>
      <c r="D55" s="115">
        <v>83</v>
      </c>
      <c r="E55" s="114">
        <v>79</v>
      </c>
      <c r="F55" s="114">
        <v>81</v>
      </c>
      <c r="G55" s="114">
        <v>74</v>
      </c>
      <c r="H55" s="140">
        <v>50</v>
      </c>
      <c r="I55" s="115">
        <v>33</v>
      </c>
      <c r="J55" s="116">
        <v>66</v>
      </c>
    </row>
    <row r="56" spans="1:12" s="110" customFormat="1" ht="13.5" customHeight="1" x14ac:dyDescent="0.2">
      <c r="A56" s="118" t="s">
        <v>113</v>
      </c>
      <c r="B56" s="122" t="s">
        <v>116</v>
      </c>
      <c r="C56" s="113">
        <v>80.12470508931581</v>
      </c>
      <c r="D56" s="115">
        <v>23773</v>
      </c>
      <c r="E56" s="114">
        <v>24734</v>
      </c>
      <c r="F56" s="114">
        <v>24786</v>
      </c>
      <c r="G56" s="114">
        <v>24345</v>
      </c>
      <c r="H56" s="140">
        <v>24140</v>
      </c>
      <c r="I56" s="115">
        <v>-367</v>
      </c>
      <c r="J56" s="116">
        <v>-1.5202982601491302</v>
      </c>
    </row>
    <row r="57" spans="1:12" s="110" customFormat="1" ht="13.5" customHeight="1" x14ac:dyDescent="0.2">
      <c r="A57" s="142"/>
      <c r="B57" s="124" t="s">
        <v>117</v>
      </c>
      <c r="C57" s="125">
        <v>19.865183687226153</v>
      </c>
      <c r="D57" s="143">
        <v>5894</v>
      </c>
      <c r="E57" s="144">
        <v>6003</v>
      </c>
      <c r="F57" s="144">
        <v>5933</v>
      </c>
      <c r="G57" s="144">
        <v>5693</v>
      </c>
      <c r="H57" s="145">
        <v>5588</v>
      </c>
      <c r="I57" s="143">
        <v>306</v>
      </c>
      <c r="J57" s="146">
        <v>5.4760200429491768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290050</v>
      </c>
      <c r="E12" s="236">
        <v>289993</v>
      </c>
      <c r="F12" s="114">
        <v>291223</v>
      </c>
      <c r="G12" s="114">
        <v>286695</v>
      </c>
      <c r="H12" s="140">
        <v>286619</v>
      </c>
      <c r="I12" s="115">
        <v>3431</v>
      </c>
      <c r="J12" s="116">
        <v>1.197059511058234</v>
      </c>
    </row>
    <row r="13" spans="1:15" s="110" customFormat="1" ht="12" customHeight="1" x14ac:dyDescent="0.2">
      <c r="A13" s="118" t="s">
        <v>105</v>
      </c>
      <c r="B13" s="119" t="s">
        <v>106</v>
      </c>
      <c r="C13" s="113">
        <v>53.716600586105841</v>
      </c>
      <c r="D13" s="115">
        <v>155805</v>
      </c>
      <c r="E13" s="114">
        <v>155803</v>
      </c>
      <c r="F13" s="114">
        <v>157004</v>
      </c>
      <c r="G13" s="114">
        <v>154477</v>
      </c>
      <c r="H13" s="140">
        <v>154091</v>
      </c>
      <c r="I13" s="115">
        <v>1714</v>
      </c>
      <c r="J13" s="116">
        <v>1.1123297272390991</v>
      </c>
    </row>
    <row r="14" spans="1:15" s="110" customFormat="1" ht="12" customHeight="1" x14ac:dyDescent="0.2">
      <c r="A14" s="118"/>
      <c r="B14" s="119" t="s">
        <v>107</v>
      </c>
      <c r="C14" s="113">
        <v>46.283399413894159</v>
      </c>
      <c r="D14" s="115">
        <v>134245</v>
      </c>
      <c r="E14" s="114">
        <v>134190</v>
      </c>
      <c r="F14" s="114">
        <v>134219</v>
      </c>
      <c r="G14" s="114">
        <v>132218</v>
      </c>
      <c r="H14" s="140">
        <v>132528</v>
      </c>
      <c r="I14" s="115">
        <v>1717</v>
      </c>
      <c r="J14" s="116">
        <v>1.29557527465894</v>
      </c>
    </row>
    <row r="15" spans="1:15" s="110" customFormat="1" ht="12" customHeight="1" x14ac:dyDescent="0.2">
      <c r="A15" s="118" t="s">
        <v>105</v>
      </c>
      <c r="B15" s="121" t="s">
        <v>108</v>
      </c>
      <c r="C15" s="113">
        <v>9.8241682468539899</v>
      </c>
      <c r="D15" s="115">
        <v>28495</v>
      </c>
      <c r="E15" s="114">
        <v>29404</v>
      </c>
      <c r="F15" s="114">
        <v>30019</v>
      </c>
      <c r="G15" s="114">
        <v>27494</v>
      </c>
      <c r="H15" s="140">
        <v>28482</v>
      </c>
      <c r="I15" s="115">
        <v>13</v>
      </c>
      <c r="J15" s="116">
        <v>4.5642862158556279E-2</v>
      </c>
    </row>
    <row r="16" spans="1:15" s="110" customFormat="1" ht="12" customHeight="1" x14ac:dyDescent="0.2">
      <c r="A16" s="118"/>
      <c r="B16" s="121" t="s">
        <v>109</v>
      </c>
      <c r="C16" s="113">
        <v>68.901568695052575</v>
      </c>
      <c r="D16" s="115">
        <v>199849</v>
      </c>
      <c r="E16" s="114">
        <v>199673</v>
      </c>
      <c r="F16" s="114">
        <v>200895</v>
      </c>
      <c r="G16" s="114">
        <v>200066</v>
      </c>
      <c r="H16" s="140">
        <v>199888</v>
      </c>
      <c r="I16" s="115">
        <v>-39</v>
      </c>
      <c r="J16" s="116">
        <v>-1.9510926118626429E-2</v>
      </c>
    </row>
    <row r="17" spans="1:10" s="110" customFormat="1" ht="12" customHeight="1" x14ac:dyDescent="0.2">
      <c r="A17" s="118"/>
      <c r="B17" s="121" t="s">
        <v>110</v>
      </c>
      <c r="C17" s="113">
        <v>20.098258920875711</v>
      </c>
      <c r="D17" s="115">
        <v>58295</v>
      </c>
      <c r="E17" s="114">
        <v>57526</v>
      </c>
      <c r="F17" s="114">
        <v>57030</v>
      </c>
      <c r="G17" s="114">
        <v>56025</v>
      </c>
      <c r="H17" s="140">
        <v>55213</v>
      </c>
      <c r="I17" s="115">
        <v>3082</v>
      </c>
      <c r="J17" s="116">
        <v>5.5820187274736019</v>
      </c>
    </row>
    <row r="18" spans="1:10" s="110" customFormat="1" ht="12" customHeight="1" x14ac:dyDescent="0.2">
      <c r="A18" s="120"/>
      <c r="B18" s="121" t="s">
        <v>111</v>
      </c>
      <c r="C18" s="113">
        <v>1.176004137217721</v>
      </c>
      <c r="D18" s="115">
        <v>3411</v>
      </c>
      <c r="E18" s="114">
        <v>3390</v>
      </c>
      <c r="F18" s="114">
        <v>3279</v>
      </c>
      <c r="G18" s="114">
        <v>3110</v>
      </c>
      <c r="H18" s="140">
        <v>3036</v>
      </c>
      <c r="I18" s="115">
        <v>375</v>
      </c>
      <c r="J18" s="116">
        <v>12.351778656126482</v>
      </c>
    </row>
    <row r="19" spans="1:10" s="110" customFormat="1" ht="12" customHeight="1" x14ac:dyDescent="0.2">
      <c r="A19" s="120"/>
      <c r="B19" s="121" t="s">
        <v>112</v>
      </c>
      <c r="C19" s="113">
        <v>0.36476469574211345</v>
      </c>
      <c r="D19" s="115">
        <v>1058</v>
      </c>
      <c r="E19" s="114">
        <v>993</v>
      </c>
      <c r="F19" s="114">
        <v>970</v>
      </c>
      <c r="G19" s="114">
        <v>853</v>
      </c>
      <c r="H19" s="140">
        <v>825</v>
      </c>
      <c r="I19" s="115">
        <v>233</v>
      </c>
      <c r="J19" s="116">
        <v>28.242424242424242</v>
      </c>
    </row>
    <row r="20" spans="1:10" s="110" customFormat="1" ht="12" customHeight="1" x14ac:dyDescent="0.2">
      <c r="A20" s="118" t="s">
        <v>113</v>
      </c>
      <c r="B20" s="119" t="s">
        <v>181</v>
      </c>
      <c r="C20" s="113">
        <v>69.450439579382859</v>
      </c>
      <c r="D20" s="115">
        <v>201441</v>
      </c>
      <c r="E20" s="114">
        <v>201648</v>
      </c>
      <c r="F20" s="114">
        <v>203440</v>
      </c>
      <c r="G20" s="114">
        <v>199785</v>
      </c>
      <c r="H20" s="140">
        <v>200480</v>
      </c>
      <c r="I20" s="115">
        <v>961</v>
      </c>
      <c r="J20" s="116">
        <v>0.47934956105347165</v>
      </c>
    </row>
    <row r="21" spans="1:10" s="110" customFormat="1" ht="12" customHeight="1" x14ac:dyDescent="0.2">
      <c r="A21" s="118"/>
      <c r="B21" s="119" t="s">
        <v>182</v>
      </c>
      <c r="C21" s="113">
        <v>30.549560420617134</v>
      </c>
      <c r="D21" s="115">
        <v>88609</v>
      </c>
      <c r="E21" s="114">
        <v>88345</v>
      </c>
      <c r="F21" s="114">
        <v>87783</v>
      </c>
      <c r="G21" s="114">
        <v>86910</v>
      </c>
      <c r="H21" s="140">
        <v>86139</v>
      </c>
      <c r="I21" s="115">
        <v>2470</v>
      </c>
      <c r="J21" s="116">
        <v>2.8674584102439082</v>
      </c>
    </row>
    <row r="22" spans="1:10" s="110" customFormat="1" ht="12" customHeight="1" x14ac:dyDescent="0.2">
      <c r="A22" s="118" t="s">
        <v>113</v>
      </c>
      <c r="B22" s="119" t="s">
        <v>116</v>
      </c>
      <c r="C22" s="113">
        <v>82.553008102051365</v>
      </c>
      <c r="D22" s="115">
        <v>239445</v>
      </c>
      <c r="E22" s="114">
        <v>240075</v>
      </c>
      <c r="F22" s="114">
        <v>240654</v>
      </c>
      <c r="G22" s="114">
        <v>237408</v>
      </c>
      <c r="H22" s="140">
        <v>238344</v>
      </c>
      <c r="I22" s="115">
        <v>1101</v>
      </c>
      <c r="J22" s="116">
        <v>0.46193736783808276</v>
      </c>
    </row>
    <row r="23" spans="1:10" s="110" customFormat="1" ht="12" customHeight="1" x14ac:dyDescent="0.2">
      <c r="A23" s="118"/>
      <c r="B23" s="119" t="s">
        <v>117</v>
      </c>
      <c r="C23" s="113">
        <v>17.400448198586449</v>
      </c>
      <c r="D23" s="115">
        <v>50470</v>
      </c>
      <c r="E23" s="114">
        <v>49777</v>
      </c>
      <c r="F23" s="114">
        <v>50429</v>
      </c>
      <c r="G23" s="114">
        <v>49134</v>
      </c>
      <c r="H23" s="140">
        <v>48124</v>
      </c>
      <c r="I23" s="115">
        <v>2346</v>
      </c>
      <c r="J23" s="116">
        <v>4.8749064915634612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332416</v>
      </c>
      <c r="E64" s="236">
        <v>333226</v>
      </c>
      <c r="F64" s="236">
        <v>334315</v>
      </c>
      <c r="G64" s="236">
        <v>329197</v>
      </c>
      <c r="H64" s="140">
        <v>328909</v>
      </c>
      <c r="I64" s="115">
        <v>3507</v>
      </c>
      <c r="J64" s="116">
        <v>1.0662523676761657</v>
      </c>
    </row>
    <row r="65" spans="1:12" s="110" customFormat="1" ht="12" customHeight="1" x14ac:dyDescent="0.2">
      <c r="A65" s="118" t="s">
        <v>105</v>
      </c>
      <c r="B65" s="119" t="s">
        <v>106</v>
      </c>
      <c r="C65" s="113">
        <v>54.40682758952638</v>
      </c>
      <c r="D65" s="235">
        <v>180857</v>
      </c>
      <c r="E65" s="236">
        <v>181197</v>
      </c>
      <c r="F65" s="236">
        <v>182271</v>
      </c>
      <c r="G65" s="236">
        <v>179518</v>
      </c>
      <c r="H65" s="140">
        <v>179204</v>
      </c>
      <c r="I65" s="115">
        <v>1653</v>
      </c>
      <c r="J65" s="116">
        <v>0.92241244615075557</v>
      </c>
    </row>
    <row r="66" spans="1:12" s="110" customFormat="1" ht="12" customHeight="1" x14ac:dyDescent="0.2">
      <c r="A66" s="118"/>
      <c r="B66" s="119" t="s">
        <v>107</v>
      </c>
      <c r="C66" s="113">
        <v>45.59317241047362</v>
      </c>
      <c r="D66" s="235">
        <v>151559</v>
      </c>
      <c r="E66" s="236">
        <v>152029</v>
      </c>
      <c r="F66" s="236">
        <v>152044</v>
      </c>
      <c r="G66" s="236">
        <v>149679</v>
      </c>
      <c r="H66" s="140">
        <v>149705</v>
      </c>
      <c r="I66" s="115">
        <v>1854</v>
      </c>
      <c r="J66" s="116">
        <v>1.2384355899936541</v>
      </c>
    </row>
    <row r="67" spans="1:12" s="110" customFormat="1" ht="12" customHeight="1" x14ac:dyDescent="0.2">
      <c r="A67" s="118" t="s">
        <v>105</v>
      </c>
      <c r="B67" s="121" t="s">
        <v>108</v>
      </c>
      <c r="C67" s="113">
        <v>9.8590320562187141</v>
      </c>
      <c r="D67" s="235">
        <v>32773</v>
      </c>
      <c r="E67" s="236">
        <v>34084</v>
      </c>
      <c r="F67" s="236">
        <v>34768</v>
      </c>
      <c r="G67" s="236">
        <v>31856</v>
      </c>
      <c r="H67" s="140">
        <v>32968</v>
      </c>
      <c r="I67" s="115">
        <v>-195</v>
      </c>
      <c r="J67" s="116">
        <v>-0.59148264984227128</v>
      </c>
    </row>
    <row r="68" spans="1:12" s="110" customFormat="1" ht="12" customHeight="1" x14ac:dyDescent="0.2">
      <c r="A68" s="118"/>
      <c r="B68" s="121" t="s">
        <v>109</v>
      </c>
      <c r="C68" s="113">
        <v>68.756919041201385</v>
      </c>
      <c r="D68" s="235">
        <v>228559</v>
      </c>
      <c r="E68" s="236">
        <v>228812</v>
      </c>
      <c r="F68" s="236">
        <v>229848</v>
      </c>
      <c r="G68" s="236">
        <v>229006</v>
      </c>
      <c r="H68" s="140">
        <v>228694</v>
      </c>
      <c r="I68" s="115">
        <v>-135</v>
      </c>
      <c r="J68" s="116">
        <v>-5.9030844709524515E-2</v>
      </c>
    </row>
    <row r="69" spans="1:12" s="110" customFormat="1" ht="12" customHeight="1" x14ac:dyDescent="0.2">
      <c r="A69" s="118"/>
      <c r="B69" s="121" t="s">
        <v>110</v>
      </c>
      <c r="C69" s="113">
        <v>20.260757604928763</v>
      </c>
      <c r="D69" s="235">
        <v>67350</v>
      </c>
      <c r="E69" s="236">
        <v>66620</v>
      </c>
      <c r="F69" s="236">
        <v>66129</v>
      </c>
      <c r="G69" s="236">
        <v>64929</v>
      </c>
      <c r="H69" s="140">
        <v>63913</v>
      </c>
      <c r="I69" s="115">
        <v>3437</v>
      </c>
      <c r="J69" s="116">
        <v>5.3776227058657859</v>
      </c>
    </row>
    <row r="70" spans="1:12" s="110" customFormat="1" ht="12" customHeight="1" x14ac:dyDescent="0.2">
      <c r="A70" s="120"/>
      <c r="B70" s="121" t="s">
        <v>111</v>
      </c>
      <c r="C70" s="113">
        <v>1.123291297651136</v>
      </c>
      <c r="D70" s="235">
        <v>3734</v>
      </c>
      <c r="E70" s="236">
        <v>3710</v>
      </c>
      <c r="F70" s="236">
        <v>3570</v>
      </c>
      <c r="G70" s="236">
        <v>3406</v>
      </c>
      <c r="H70" s="140">
        <v>3334</v>
      </c>
      <c r="I70" s="115">
        <v>400</v>
      </c>
      <c r="J70" s="116">
        <v>11.997600479904019</v>
      </c>
    </row>
    <row r="71" spans="1:12" s="110" customFormat="1" ht="12" customHeight="1" x14ac:dyDescent="0.2">
      <c r="A71" s="120"/>
      <c r="B71" s="121" t="s">
        <v>112</v>
      </c>
      <c r="C71" s="113">
        <v>0.35678186368887177</v>
      </c>
      <c r="D71" s="235">
        <v>1186</v>
      </c>
      <c r="E71" s="236">
        <v>1103</v>
      </c>
      <c r="F71" s="236">
        <v>1089</v>
      </c>
      <c r="G71" s="236">
        <v>954</v>
      </c>
      <c r="H71" s="140">
        <v>924</v>
      </c>
      <c r="I71" s="115">
        <v>262</v>
      </c>
      <c r="J71" s="116">
        <v>28.354978354978353</v>
      </c>
    </row>
    <row r="72" spans="1:12" s="110" customFormat="1" ht="12" customHeight="1" x14ac:dyDescent="0.2">
      <c r="A72" s="118" t="s">
        <v>113</v>
      </c>
      <c r="B72" s="119" t="s">
        <v>181</v>
      </c>
      <c r="C72" s="113">
        <v>70.360933288409697</v>
      </c>
      <c r="D72" s="235">
        <v>233891</v>
      </c>
      <c r="E72" s="236">
        <v>234477</v>
      </c>
      <c r="F72" s="236">
        <v>236437</v>
      </c>
      <c r="G72" s="236">
        <v>232393</v>
      </c>
      <c r="H72" s="140">
        <v>232966</v>
      </c>
      <c r="I72" s="115">
        <v>925</v>
      </c>
      <c r="J72" s="116">
        <v>0.39705364731334186</v>
      </c>
    </row>
    <row r="73" spans="1:12" s="110" customFormat="1" ht="12" customHeight="1" x14ac:dyDescent="0.2">
      <c r="A73" s="118"/>
      <c r="B73" s="119" t="s">
        <v>182</v>
      </c>
      <c r="C73" s="113">
        <v>29.639066711590296</v>
      </c>
      <c r="D73" s="115">
        <v>98525</v>
      </c>
      <c r="E73" s="114">
        <v>98749</v>
      </c>
      <c r="F73" s="114">
        <v>97878</v>
      </c>
      <c r="G73" s="114">
        <v>96804</v>
      </c>
      <c r="H73" s="140">
        <v>95943</v>
      </c>
      <c r="I73" s="115">
        <v>2582</v>
      </c>
      <c r="J73" s="116">
        <v>2.6911812221840052</v>
      </c>
    </row>
    <row r="74" spans="1:12" s="110" customFormat="1" ht="12" customHeight="1" x14ac:dyDescent="0.2">
      <c r="A74" s="118" t="s">
        <v>113</v>
      </c>
      <c r="B74" s="119" t="s">
        <v>116</v>
      </c>
      <c r="C74" s="113">
        <v>84.004680881786683</v>
      </c>
      <c r="D74" s="115">
        <v>279245</v>
      </c>
      <c r="E74" s="114">
        <v>280534</v>
      </c>
      <c r="F74" s="114">
        <v>281370</v>
      </c>
      <c r="G74" s="114">
        <v>277497</v>
      </c>
      <c r="H74" s="140">
        <v>278197</v>
      </c>
      <c r="I74" s="115">
        <v>1048</v>
      </c>
      <c r="J74" s="116">
        <v>0.37671146705392222</v>
      </c>
    </row>
    <row r="75" spans="1:12" s="110" customFormat="1" ht="12" customHeight="1" x14ac:dyDescent="0.2">
      <c r="A75" s="142"/>
      <c r="B75" s="124" t="s">
        <v>117</v>
      </c>
      <c r="C75" s="125">
        <v>15.957113977666538</v>
      </c>
      <c r="D75" s="143">
        <v>53044</v>
      </c>
      <c r="E75" s="144">
        <v>52561</v>
      </c>
      <c r="F75" s="144">
        <v>52822</v>
      </c>
      <c r="G75" s="144">
        <v>51565</v>
      </c>
      <c r="H75" s="145">
        <v>50575</v>
      </c>
      <c r="I75" s="143">
        <v>2469</v>
      </c>
      <c r="J75" s="146">
        <v>4.8818586258032628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290050</v>
      </c>
      <c r="G11" s="114">
        <v>289993</v>
      </c>
      <c r="H11" s="114">
        <v>291223</v>
      </c>
      <c r="I11" s="114">
        <v>286695</v>
      </c>
      <c r="J11" s="140">
        <v>286619</v>
      </c>
      <c r="K11" s="114">
        <v>3431</v>
      </c>
      <c r="L11" s="116">
        <v>1.197059511058234</v>
      </c>
    </row>
    <row r="12" spans="1:17" s="110" customFormat="1" ht="24.95" customHeight="1" x14ac:dyDescent="0.2">
      <c r="A12" s="606" t="s">
        <v>185</v>
      </c>
      <c r="B12" s="607"/>
      <c r="C12" s="607"/>
      <c r="D12" s="608"/>
      <c r="E12" s="113">
        <v>53.716600586105841</v>
      </c>
      <c r="F12" s="115">
        <v>155805</v>
      </c>
      <c r="G12" s="114">
        <v>155803</v>
      </c>
      <c r="H12" s="114">
        <v>157004</v>
      </c>
      <c r="I12" s="114">
        <v>154477</v>
      </c>
      <c r="J12" s="140">
        <v>154091</v>
      </c>
      <c r="K12" s="114">
        <v>1714</v>
      </c>
      <c r="L12" s="116">
        <v>1.1123297272390991</v>
      </c>
    </row>
    <row r="13" spans="1:17" s="110" customFormat="1" ht="15" customHeight="1" x14ac:dyDescent="0.2">
      <c r="A13" s="120"/>
      <c r="B13" s="609" t="s">
        <v>107</v>
      </c>
      <c r="C13" s="609"/>
      <c r="E13" s="113">
        <v>46.283399413894159</v>
      </c>
      <c r="F13" s="115">
        <v>134245</v>
      </c>
      <c r="G13" s="114">
        <v>134190</v>
      </c>
      <c r="H13" s="114">
        <v>134219</v>
      </c>
      <c r="I13" s="114">
        <v>132218</v>
      </c>
      <c r="J13" s="140">
        <v>132528</v>
      </c>
      <c r="K13" s="114">
        <v>1717</v>
      </c>
      <c r="L13" s="116">
        <v>1.29557527465894</v>
      </c>
    </row>
    <row r="14" spans="1:17" s="110" customFormat="1" ht="24.95" customHeight="1" x14ac:dyDescent="0.2">
      <c r="A14" s="606" t="s">
        <v>186</v>
      </c>
      <c r="B14" s="607"/>
      <c r="C14" s="607"/>
      <c r="D14" s="608"/>
      <c r="E14" s="113">
        <v>9.8241682468539899</v>
      </c>
      <c r="F14" s="115">
        <v>28495</v>
      </c>
      <c r="G14" s="114">
        <v>29404</v>
      </c>
      <c r="H14" s="114">
        <v>30019</v>
      </c>
      <c r="I14" s="114">
        <v>27494</v>
      </c>
      <c r="J14" s="140">
        <v>28482</v>
      </c>
      <c r="K14" s="114">
        <v>13</v>
      </c>
      <c r="L14" s="116">
        <v>4.5642862158556279E-2</v>
      </c>
    </row>
    <row r="15" spans="1:17" s="110" customFormat="1" ht="15" customHeight="1" x14ac:dyDescent="0.2">
      <c r="A15" s="120"/>
      <c r="B15" s="119"/>
      <c r="C15" s="258" t="s">
        <v>106</v>
      </c>
      <c r="E15" s="113">
        <v>56.967889103351467</v>
      </c>
      <c r="F15" s="115">
        <v>16233</v>
      </c>
      <c r="G15" s="114">
        <v>16767</v>
      </c>
      <c r="H15" s="114">
        <v>17221</v>
      </c>
      <c r="I15" s="114">
        <v>15722</v>
      </c>
      <c r="J15" s="140">
        <v>16165</v>
      </c>
      <c r="K15" s="114">
        <v>68</v>
      </c>
      <c r="L15" s="116">
        <v>0.42066192390968143</v>
      </c>
    </row>
    <row r="16" spans="1:17" s="110" customFormat="1" ht="15" customHeight="1" x14ac:dyDescent="0.2">
      <c r="A16" s="120"/>
      <c r="B16" s="119"/>
      <c r="C16" s="258" t="s">
        <v>107</v>
      </c>
      <c r="E16" s="113">
        <v>43.032110896648533</v>
      </c>
      <c r="F16" s="115">
        <v>12262</v>
      </c>
      <c r="G16" s="114">
        <v>12637</v>
      </c>
      <c r="H16" s="114">
        <v>12798</v>
      </c>
      <c r="I16" s="114">
        <v>11772</v>
      </c>
      <c r="J16" s="140">
        <v>12317</v>
      </c>
      <c r="K16" s="114">
        <v>-55</v>
      </c>
      <c r="L16" s="116">
        <v>-0.44653730616221482</v>
      </c>
    </row>
    <row r="17" spans="1:12" s="110" customFormat="1" ht="15" customHeight="1" x14ac:dyDescent="0.2">
      <c r="A17" s="120"/>
      <c r="B17" s="121" t="s">
        <v>109</v>
      </c>
      <c r="C17" s="258"/>
      <c r="E17" s="113">
        <v>68.901568695052575</v>
      </c>
      <c r="F17" s="115">
        <v>199849</v>
      </c>
      <c r="G17" s="114">
        <v>199673</v>
      </c>
      <c r="H17" s="114">
        <v>200895</v>
      </c>
      <c r="I17" s="114">
        <v>200066</v>
      </c>
      <c r="J17" s="140">
        <v>199888</v>
      </c>
      <c r="K17" s="114">
        <v>-39</v>
      </c>
      <c r="L17" s="116">
        <v>-1.9510926118626429E-2</v>
      </c>
    </row>
    <row r="18" spans="1:12" s="110" customFormat="1" ht="15" customHeight="1" x14ac:dyDescent="0.2">
      <c r="A18" s="120"/>
      <c r="B18" s="119"/>
      <c r="C18" s="258" t="s">
        <v>106</v>
      </c>
      <c r="E18" s="113">
        <v>53.915205980515289</v>
      </c>
      <c r="F18" s="115">
        <v>107749</v>
      </c>
      <c r="G18" s="114">
        <v>107559</v>
      </c>
      <c r="H18" s="114">
        <v>108559</v>
      </c>
      <c r="I18" s="114">
        <v>108154</v>
      </c>
      <c r="J18" s="140">
        <v>107808</v>
      </c>
      <c r="K18" s="114">
        <v>-59</v>
      </c>
      <c r="L18" s="116">
        <v>-5.4726921935292369E-2</v>
      </c>
    </row>
    <row r="19" spans="1:12" s="110" customFormat="1" ht="15" customHeight="1" x14ac:dyDescent="0.2">
      <c r="A19" s="120"/>
      <c r="B19" s="119"/>
      <c r="C19" s="258" t="s">
        <v>107</v>
      </c>
      <c r="E19" s="113">
        <v>46.084794019484711</v>
      </c>
      <c r="F19" s="115">
        <v>92100</v>
      </c>
      <c r="G19" s="114">
        <v>92114</v>
      </c>
      <c r="H19" s="114">
        <v>92336</v>
      </c>
      <c r="I19" s="114">
        <v>91912</v>
      </c>
      <c r="J19" s="140">
        <v>92080</v>
      </c>
      <c r="K19" s="114">
        <v>20</v>
      </c>
      <c r="L19" s="116">
        <v>2.1720243266724587E-2</v>
      </c>
    </row>
    <row r="20" spans="1:12" s="110" customFormat="1" ht="15" customHeight="1" x14ac:dyDescent="0.2">
      <c r="A20" s="120"/>
      <c r="B20" s="121" t="s">
        <v>110</v>
      </c>
      <c r="C20" s="258"/>
      <c r="E20" s="113">
        <v>20.098258920875711</v>
      </c>
      <c r="F20" s="115">
        <v>58295</v>
      </c>
      <c r="G20" s="114">
        <v>57526</v>
      </c>
      <c r="H20" s="114">
        <v>57030</v>
      </c>
      <c r="I20" s="114">
        <v>56025</v>
      </c>
      <c r="J20" s="140">
        <v>55213</v>
      </c>
      <c r="K20" s="114">
        <v>3082</v>
      </c>
      <c r="L20" s="116">
        <v>5.5820187274736019</v>
      </c>
    </row>
    <row r="21" spans="1:12" s="110" customFormat="1" ht="15" customHeight="1" x14ac:dyDescent="0.2">
      <c r="A21" s="120"/>
      <c r="B21" s="119"/>
      <c r="C21" s="258" t="s">
        <v>106</v>
      </c>
      <c r="E21" s="113">
        <v>51.244532121108158</v>
      </c>
      <c r="F21" s="115">
        <v>29873</v>
      </c>
      <c r="G21" s="114">
        <v>29493</v>
      </c>
      <c r="H21" s="114">
        <v>29297</v>
      </c>
      <c r="I21" s="114">
        <v>28786</v>
      </c>
      <c r="J21" s="140">
        <v>28324</v>
      </c>
      <c r="K21" s="114">
        <v>1549</v>
      </c>
      <c r="L21" s="116">
        <v>5.4688603304617995</v>
      </c>
    </row>
    <row r="22" spans="1:12" s="110" customFormat="1" ht="15" customHeight="1" x14ac:dyDescent="0.2">
      <c r="A22" s="120"/>
      <c r="B22" s="119"/>
      <c r="C22" s="258" t="s">
        <v>107</v>
      </c>
      <c r="E22" s="113">
        <v>48.755467878891842</v>
      </c>
      <c r="F22" s="115">
        <v>28422</v>
      </c>
      <c r="G22" s="114">
        <v>28033</v>
      </c>
      <c r="H22" s="114">
        <v>27733</v>
      </c>
      <c r="I22" s="114">
        <v>27239</v>
      </c>
      <c r="J22" s="140">
        <v>26889</v>
      </c>
      <c r="K22" s="114">
        <v>1533</v>
      </c>
      <c r="L22" s="116">
        <v>5.7012161106772288</v>
      </c>
    </row>
    <row r="23" spans="1:12" s="110" customFormat="1" ht="15" customHeight="1" x14ac:dyDescent="0.2">
      <c r="A23" s="120"/>
      <c r="B23" s="121" t="s">
        <v>111</v>
      </c>
      <c r="C23" s="258"/>
      <c r="E23" s="113">
        <v>1.176004137217721</v>
      </c>
      <c r="F23" s="115">
        <v>3411</v>
      </c>
      <c r="G23" s="114">
        <v>3390</v>
      </c>
      <c r="H23" s="114">
        <v>3279</v>
      </c>
      <c r="I23" s="114">
        <v>3110</v>
      </c>
      <c r="J23" s="140">
        <v>3036</v>
      </c>
      <c r="K23" s="114">
        <v>375</v>
      </c>
      <c r="L23" s="116">
        <v>12.351778656126482</v>
      </c>
    </row>
    <row r="24" spans="1:12" s="110" customFormat="1" ht="15" customHeight="1" x14ac:dyDescent="0.2">
      <c r="A24" s="120"/>
      <c r="B24" s="119"/>
      <c r="C24" s="258" t="s">
        <v>106</v>
      </c>
      <c r="E24" s="113">
        <v>57.167985927880387</v>
      </c>
      <c r="F24" s="115">
        <v>1950</v>
      </c>
      <c r="G24" s="114">
        <v>1984</v>
      </c>
      <c r="H24" s="114">
        <v>1927</v>
      </c>
      <c r="I24" s="114">
        <v>1815</v>
      </c>
      <c r="J24" s="140">
        <v>1794</v>
      </c>
      <c r="K24" s="114">
        <v>156</v>
      </c>
      <c r="L24" s="116">
        <v>8.695652173913043</v>
      </c>
    </row>
    <row r="25" spans="1:12" s="110" customFormat="1" ht="15" customHeight="1" x14ac:dyDescent="0.2">
      <c r="A25" s="120"/>
      <c r="B25" s="119"/>
      <c r="C25" s="258" t="s">
        <v>107</v>
      </c>
      <c r="E25" s="113">
        <v>42.832014072119613</v>
      </c>
      <c r="F25" s="115">
        <v>1461</v>
      </c>
      <c r="G25" s="114">
        <v>1406</v>
      </c>
      <c r="H25" s="114">
        <v>1352</v>
      </c>
      <c r="I25" s="114">
        <v>1295</v>
      </c>
      <c r="J25" s="140">
        <v>1242</v>
      </c>
      <c r="K25" s="114">
        <v>219</v>
      </c>
      <c r="L25" s="116">
        <v>17.632850241545892</v>
      </c>
    </row>
    <row r="26" spans="1:12" s="110" customFormat="1" ht="15" customHeight="1" x14ac:dyDescent="0.2">
      <c r="A26" s="120"/>
      <c r="C26" s="121" t="s">
        <v>187</v>
      </c>
      <c r="D26" s="110" t="s">
        <v>188</v>
      </c>
      <c r="E26" s="113">
        <v>0.36476469574211345</v>
      </c>
      <c r="F26" s="115">
        <v>1058</v>
      </c>
      <c r="G26" s="114">
        <v>993</v>
      </c>
      <c r="H26" s="114">
        <v>970</v>
      </c>
      <c r="I26" s="114">
        <v>853</v>
      </c>
      <c r="J26" s="140">
        <v>825</v>
      </c>
      <c r="K26" s="114">
        <v>233</v>
      </c>
      <c r="L26" s="116">
        <v>28.242424242424242</v>
      </c>
    </row>
    <row r="27" spans="1:12" s="110" customFormat="1" ht="15" customHeight="1" x14ac:dyDescent="0.2">
      <c r="A27" s="120"/>
      <c r="B27" s="119"/>
      <c r="D27" s="259" t="s">
        <v>106</v>
      </c>
      <c r="E27" s="113">
        <v>50.850661625708888</v>
      </c>
      <c r="F27" s="115">
        <v>538</v>
      </c>
      <c r="G27" s="114">
        <v>526</v>
      </c>
      <c r="H27" s="114">
        <v>515</v>
      </c>
      <c r="I27" s="114">
        <v>450</v>
      </c>
      <c r="J27" s="140">
        <v>430</v>
      </c>
      <c r="K27" s="114">
        <v>108</v>
      </c>
      <c r="L27" s="116">
        <v>25.11627906976744</v>
      </c>
    </row>
    <row r="28" spans="1:12" s="110" customFormat="1" ht="15" customHeight="1" x14ac:dyDescent="0.2">
      <c r="A28" s="120"/>
      <c r="B28" s="119"/>
      <c r="D28" s="259" t="s">
        <v>107</v>
      </c>
      <c r="E28" s="113">
        <v>49.149338374291112</v>
      </c>
      <c r="F28" s="115">
        <v>520</v>
      </c>
      <c r="G28" s="114">
        <v>467</v>
      </c>
      <c r="H28" s="114">
        <v>455</v>
      </c>
      <c r="I28" s="114">
        <v>403</v>
      </c>
      <c r="J28" s="140">
        <v>395</v>
      </c>
      <c r="K28" s="114">
        <v>125</v>
      </c>
      <c r="L28" s="116">
        <v>31.645569620253166</v>
      </c>
    </row>
    <row r="29" spans="1:12" s="110" customFormat="1" ht="24.95" customHeight="1" x14ac:dyDescent="0.2">
      <c r="A29" s="606" t="s">
        <v>189</v>
      </c>
      <c r="B29" s="607"/>
      <c r="C29" s="607"/>
      <c r="D29" s="608"/>
      <c r="E29" s="113">
        <v>82.553008102051365</v>
      </c>
      <c r="F29" s="115">
        <v>239445</v>
      </c>
      <c r="G29" s="114">
        <v>240075</v>
      </c>
      <c r="H29" s="114">
        <v>240654</v>
      </c>
      <c r="I29" s="114">
        <v>237408</v>
      </c>
      <c r="J29" s="140">
        <v>238344</v>
      </c>
      <c r="K29" s="114">
        <v>1101</v>
      </c>
      <c r="L29" s="116">
        <v>0.46193736783808276</v>
      </c>
    </row>
    <row r="30" spans="1:12" s="110" customFormat="1" ht="15" customHeight="1" x14ac:dyDescent="0.2">
      <c r="A30" s="120"/>
      <c r="B30" s="119"/>
      <c r="C30" s="258" t="s">
        <v>106</v>
      </c>
      <c r="E30" s="113">
        <v>51.911294869385451</v>
      </c>
      <c r="F30" s="115">
        <v>124299</v>
      </c>
      <c r="G30" s="114">
        <v>124820</v>
      </c>
      <c r="H30" s="114">
        <v>125380</v>
      </c>
      <c r="I30" s="114">
        <v>123762</v>
      </c>
      <c r="J30" s="140">
        <v>124149</v>
      </c>
      <c r="K30" s="114">
        <v>150</v>
      </c>
      <c r="L30" s="116">
        <v>0.12082255998840104</v>
      </c>
    </row>
    <row r="31" spans="1:12" s="110" customFormat="1" ht="15" customHeight="1" x14ac:dyDescent="0.2">
      <c r="A31" s="120"/>
      <c r="B31" s="119"/>
      <c r="C31" s="258" t="s">
        <v>107</v>
      </c>
      <c r="E31" s="113">
        <v>48.088705130614549</v>
      </c>
      <c r="F31" s="115">
        <v>115146</v>
      </c>
      <c r="G31" s="114">
        <v>115255</v>
      </c>
      <c r="H31" s="114">
        <v>115274</v>
      </c>
      <c r="I31" s="114">
        <v>113646</v>
      </c>
      <c r="J31" s="140">
        <v>114195</v>
      </c>
      <c r="K31" s="114">
        <v>951</v>
      </c>
      <c r="L31" s="116">
        <v>0.83278602390647571</v>
      </c>
    </row>
    <row r="32" spans="1:12" s="110" customFormat="1" ht="15" customHeight="1" x14ac:dyDescent="0.2">
      <c r="A32" s="120"/>
      <c r="B32" s="119" t="s">
        <v>117</v>
      </c>
      <c r="C32" s="258"/>
      <c r="E32" s="113">
        <v>17.400448198586449</v>
      </c>
      <c r="F32" s="115">
        <v>50470</v>
      </c>
      <c r="G32" s="114">
        <v>49777</v>
      </c>
      <c r="H32" s="114">
        <v>50429</v>
      </c>
      <c r="I32" s="114">
        <v>49134</v>
      </c>
      <c r="J32" s="140">
        <v>48124</v>
      </c>
      <c r="K32" s="114">
        <v>2346</v>
      </c>
      <c r="L32" s="116">
        <v>4.8749064915634612</v>
      </c>
    </row>
    <row r="33" spans="1:12" s="110" customFormat="1" ht="15" customHeight="1" x14ac:dyDescent="0.2">
      <c r="A33" s="120"/>
      <c r="B33" s="119"/>
      <c r="C33" s="258" t="s">
        <v>106</v>
      </c>
      <c r="E33" s="113">
        <v>62.250842084406578</v>
      </c>
      <c r="F33" s="115">
        <v>31418</v>
      </c>
      <c r="G33" s="114">
        <v>30889</v>
      </c>
      <c r="H33" s="114">
        <v>31532</v>
      </c>
      <c r="I33" s="114">
        <v>30608</v>
      </c>
      <c r="J33" s="140">
        <v>29840</v>
      </c>
      <c r="K33" s="114">
        <v>1578</v>
      </c>
      <c r="L33" s="116">
        <v>5.2882037533512065</v>
      </c>
    </row>
    <row r="34" spans="1:12" s="110" customFormat="1" ht="15" customHeight="1" x14ac:dyDescent="0.2">
      <c r="A34" s="120"/>
      <c r="B34" s="119"/>
      <c r="C34" s="258" t="s">
        <v>107</v>
      </c>
      <c r="E34" s="113">
        <v>37.749157915593422</v>
      </c>
      <c r="F34" s="115">
        <v>19052</v>
      </c>
      <c r="G34" s="114">
        <v>18888</v>
      </c>
      <c r="H34" s="114">
        <v>18897</v>
      </c>
      <c r="I34" s="114">
        <v>18526</v>
      </c>
      <c r="J34" s="140">
        <v>18284</v>
      </c>
      <c r="K34" s="114">
        <v>768</v>
      </c>
      <c r="L34" s="116">
        <v>4.2003937869175232</v>
      </c>
    </row>
    <row r="35" spans="1:12" s="110" customFormat="1" ht="24.95" customHeight="1" x14ac:dyDescent="0.2">
      <c r="A35" s="606" t="s">
        <v>190</v>
      </c>
      <c r="B35" s="607"/>
      <c r="C35" s="607"/>
      <c r="D35" s="608"/>
      <c r="E35" s="113">
        <v>69.450439579382859</v>
      </c>
      <c r="F35" s="115">
        <v>201441</v>
      </c>
      <c r="G35" s="114">
        <v>201648</v>
      </c>
      <c r="H35" s="114">
        <v>203440</v>
      </c>
      <c r="I35" s="114">
        <v>199785</v>
      </c>
      <c r="J35" s="140">
        <v>200480</v>
      </c>
      <c r="K35" s="114">
        <v>961</v>
      </c>
      <c r="L35" s="116">
        <v>0.47934956105347165</v>
      </c>
    </row>
    <row r="36" spans="1:12" s="110" customFormat="1" ht="15" customHeight="1" x14ac:dyDescent="0.2">
      <c r="A36" s="120"/>
      <c r="B36" s="119"/>
      <c r="C36" s="258" t="s">
        <v>106</v>
      </c>
      <c r="E36" s="113">
        <v>67.239539120635825</v>
      </c>
      <c r="F36" s="115">
        <v>135448</v>
      </c>
      <c r="G36" s="114">
        <v>135501</v>
      </c>
      <c r="H36" s="114">
        <v>136838</v>
      </c>
      <c r="I36" s="114">
        <v>134464</v>
      </c>
      <c r="J36" s="140">
        <v>134505</v>
      </c>
      <c r="K36" s="114">
        <v>943</v>
      </c>
      <c r="L36" s="116">
        <v>0.70108917884093525</v>
      </c>
    </row>
    <row r="37" spans="1:12" s="110" customFormat="1" ht="15" customHeight="1" x14ac:dyDescent="0.2">
      <c r="A37" s="120"/>
      <c r="B37" s="119"/>
      <c r="C37" s="258" t="s">
        <v>107</v>
      </c>
      <c r="E37" s="113">
        <v>32.760460879364182</v>
      </c>
      <c r="F37" s="115">
        <v>65993</v>
      </c>
      <c r="G37" s="114">
        <v>66147</v>
      </c>
      <c r="H37" s="114">
        <v>66602</v>
      </c>
      <c r="I37" s="114">
        <v>65321</v>
      </c>
      <c r="J37" s="140">
        <v>65975</v>
      </c>
      <c r="K37" s="114">
        <v>18</v>
      </c>
      <c r="L37" s="116">
        <v>2.7283061765820387E-2</v>
      </c>
    </row>
    <row r="38" spans="1:12" s="110" customFormat="1" ht="15" customHeight="1" x14ac:dyDescent="0.2">
      <c r="A38" s="120"/>
      <c r="B38" s="119" t="s">
        <v>182</v>
      </c>
      <c r="C38" s="258"/>
      <c r="E38" s="113">
        <v>30.549560420617134</v>
      </c>
      <c r="F38" s="115">
        <v>88609</v>
      </c>
      <c r="G38" s="114">
        <v>88345</v>
      </c>
      <c r="H38" s="114">
        <v>87783</v>
      </c>
      <c r="I38" s="114">
        <v>86910</v>
      </c>
      <c r="J38" s="140">
        <v>86139</v>
      </c>
      <c r="K38" s="114">
        <v>2470</v>
      </c>
      <c r="L38" s="116">
        <v>2.8674584102439082</v>
      </c>
    </row>
    <row r="39" spans="1:12" s="110" customFormat="1" ht="15" customHeight="1" x14ac:dyDescent="0.2">
      <c r="A39" s="120"/>
      <c r="B39" s="119"/>
      <c r="C39" s="258" t="s">
        <v>106</v>
      </c>
      <c r="E39" s="113">
        <v>22.973964269995147</v>
      </c>
      <c r="F39" s="115">
        <v>20357</v>
      </c>
      <c r="G39" s="114">
        <v>20302</v>
      </c>
      <c r="H39" s="114">
        <v>20166</v>
      </c>
      <c r="I39" s="114">
        <v>20013</v>
      </c>
      <c r="J39" s="140">
        <v>19586</v>
      </c>
      <c r="K39" s="114">
        <v>771</v>
      </c>
      <c r="L39" s="116">
        <v>3.9364852445624425</v>
      </c>
    </row>
    <row r="40" spans="1:12" s="110" customFormat="1" ht="15" customHeight="1" x14ac:dyDescent="0.2">
      <c r="A40" s="120"/>
      <c r="B40" s="119"/>
      <c r="C40" s="258" t="s">
        <v>107</v>
      </c>
      <c r="E40" s="113">
        <v>77.02603573000485</v>
      </c>
      <c r="F40" s="115">
        <v>68252</v>
      </c>
      <c r="G40" s="114">
        <v>68043</v>
      </c>
      <c r="H40" s="114">
        <v>67617</v>
      </c>
      <c r="I40" s="114">
        <v>66897</v>
      </c>
      <c r="J40" s="140">
        <v>66553</v>
      </c>
      <c r="K40" s="114">
        <v>1699</v>
      </c>
      <c r="L40" s="116">
        <v>2.5528526137063694</v>
      </c>
    </row>
    <row r="41" spans="1:12" s="110" customFormat="1" ht="24.75" customHeight="1" x14ac:dyDescent="0.2">
      <c r="A41" s="606" t="s">
        <v>518</v>
      </c>
      <c r="B41" s="607"/>
      <c r="C41" s="607"/>
      <c r="D41" s="608"/>
      <c r="E41" s="113">
        <v>4.0179279434580248</v>
      </c>
      <c r="F41" s="115">
        <v>11654</v>
      </c>
      <c r="G41" s="114">
        <v>12792</v>
      </c>
      <c r="H41" s="114">
        <v>12943</v>
      </c>
      <c r="I41" s="114">
        <v>10190</v>
      </c>
      <c r="J41" s="140">
        <v>11646</v>
      </c>
      <c r="K41" s="114">
        <v>8</v>
      </c>
      <c r="L41" s="116">
        <v>6.869311351537008E-2</v>
      </c>
    </row>
    <row r="42" spans="1:12" s="110" customFormat="1" ht="15" customHeight="1" x14ac:dyDescent="0.2">
      <c r="A42" s="120"/>
      <c r="B42" s="119"/>
      <c r="C42" s="258" t="s">
        <v>106</v>
      </c>
      <c r="E42" s="113">
        <v>57.001887763857901</v>
      </c>
      <c r="F42" s="115">
        <v>6643</v>
      </c>
      <c r="G42" s="114">
        <v>7407</v>
      </c>
      <c r="H42" s="114">
        <v>7544</v>
      </c>
      <c r="I42" s="114">
        <v>5815</v>
      </c>
      <c r="J42" s="140">
        <v>6627</v>
      </c>
      <c r="K42" s="114">
        <v>16</v>
      </c>
      <c r="L42" s="116">
        <v>0.24143654745737136</v>
      </c>
    </row>
    <row r="43" spans="1:12" s="110" customFormat="1" ht="15" customHeight="1" x14ac:dyDescent="0.2">
      <c r="A43" s="123"/>
      <c r="B43" s="124"/>
      <c r="C43" s="260" t="s">
        <v>107</v>
      </c>
      <c r="D43" s="261"/>
      <c r="E43" s="125">
        <v>42.998112236142099</v>
      </c>
      <c r="F43" s="143">
        <v>5011</v>
      </c>
      <c r="G43" s="144">
        <v>5385</v>
      </c>
      <c r="H43" s="144">
        <v>5399</v>
      </c>
      <c r="I43" s="144">
        <v>4375</v>
      </c>
      <c r="J43" s="145">
        <v>5019</v>
      </c>
      <c r="K43" s="144">
        <v>-8</v>
      </c>
      <c r="L43" s="146">
        <v>-0.15939430165371588</v>
      </c>
    </row>
    <row r="44" spans="1:12" s="110" customFormat="1" ht="45.75" customHeight="1" x14ac:dyDescent="0.2">
      <c r="A44" s="606" t="s">
        <v>191</v>
      </c>
      <c r="B44" s="607"/>
      <c r="C44" s="607"/>
      <c r="D44" s="608"/>
      <c r="E44" s="113">
        <v>0.8450267195311153</v>
      </c>
      <c r="F44" s="115">
        <v>2451</v>
      </c>
      <c r="G44" s="114">
        <v>2472</v>
      </c>
      <c r="H44" s="114">
        <v>2484</v>
      </c>
      <c r="I44" s="114">
        <v>2410</v>
      </c>
      <c r="J44" s="140">
        <v>2466</v>
      </c>
      <c r="K44" s="114">
        <v>-15</v>
      </c>
      <c r="L44" s="116">
        <v>-0.6082725060827251</v>
      </c>
    </row>
    <row r="45" spans="1:12" s="110" customFormat="1" ht="15" customHeight="1" x14ac:dyDescent="0.2">
      <c r="A45" s="120"/>
      <c r="B45" s="119"/>
      <c r="C45" s="258" t="s">
        <v>106</v>
      </c>
      <c r="E45" s="113">
        <v>58.465932272541821</v>
      </c>
      <c r="F45" s="115">
        <v>1433</v>
      </c>
      <c r="G45" s="114">
        <v>1444</v>
      </c>
      <c r="H45" s="114">
        <v>1451</v>
      </c>
      <c r="I45" s="114">
        <v>1402</v>
      </c>
      <c r="J45" s="140">
        <v>1433</v>
      </c>
      <c r="K45" s="114">
        <v>0</v>
      </c>
      <c r="L45" s="116">
        <v>0</v>
      </c>
    </row>
    <row r="46" spans="1:12" s="110" customFormat="1" ht="15" customHeight="1" x14ac:dyDescent="0.2">
      <c r="A46" s="123"/>
      <c r="B46" s="124"/>
      <c r="C46" s="260" t="s">
        <v>107</v>
      </c>
      <c r="D46" s="261"/>
      <c r="E46" s="125">
        <v>41.534067727458179</v>
      </c>
      <c r="F46" s="143">
        <v>1018</v>
      </c>
      <c r="G46" s="144">
        <v>1028</v>
      </c>
      <c r="H46" s="144">
        <v>1033</v>
      </c>
      <c r="I46" s="144">
        <v>1008</v>
      </c>
      <c r="J46" s="145">
        <v>1033</v>
      </c>
      <c r="K46" s="144">
        <v>-15</v>
      </c>
      <c r="L46" s="146">
        <v>-1.452081316553727</v>
      </c>
    </row>
    <row r="47" spans="1:12" s="110" customFormat="1" ht="39" customHeight="1" x14ac:dyDescent="0.2">
      <c r="A47" s="606" t="s">
        <v>519</v>
      </c>
      <c r="B47" s="610"/>
      <c r="C47" s="610"/>
      <c r="D47" s="611"/>
      <c r="E47" s="113">
        <v>0.43199448370970522</v>
      </c>
      <c r="F47" s="115">
        <v>1253</v>
      </c>
      <c r="G47" s="114">
        <v>1251</v>
      </c>
      <c r="H47" s="114">
        <v>1188</v>
      </c>
      <c r="I47" s="114">
        <v>1092</v>
      </c>
      <c r="J47" s="140">
        <v>1132</v>
      </c>
      <c r="K47" s="114">
        <v>121</v>
      </c>
      <c r="L47" s="116">
        <v>10.689045936395759</v>
      </c>
    </row>
    <row r="48" spans="1:12" s="110" customFormat="1" ht="15" customHeight="1" x14ac:dyDescent="0.2">
      <c r="A48" s="120"/>
      <c r="B48" s="119"/>
      <c r="C48" s="258" t="s">
        <v>106</v>
      </c>
      <c r="E48" s="113">
        <v>41.181165203511576</v>
      </c>
      <c r="F48" s="115">
        <v>516</v>
      </c>
      <c r="G48" s="114">
        <v>517</v>
      </c>
      <c r="H48" s="114">
        <v>500</v>
      </c>
      <c r="I48" s="114">
        <v>429</v>
      </c>
      <c r="J48" s="140">
        <v>454</v>
      </c>
      <c r="K48" s="114">
        <v>62</v>
      </c>
      <c r="L48" s="116">
        <v>13.656387665198238</v>
      </c>
    </row>
    <row r="49" spans="1:12" s="110" customFormat="1" ht="15" customHeight="1" x14ac:dyDescent="0.2">
      <c r="A49" s="123"/>
      <c r="B49" s="124"/>
      <c r="C49" s="260" t="s">
        <v>107</v>
      </c>
      <c r="D49" s="261"/>
      <c r="E49" s="125">
        <v>58.818834796488424</v>
      </c>
      <c r="F49" s="143">
        <v>737</v>
      </c>
      <c r="G49" s="144">
        <v>734</v>
      </c>
      <c r="H49" s="144">
        <v>688</v>
      </c>
      <c r="I49" s="144">
        <v>663</v>
      </c>
      <c r="J49" s="145">
        <v>678</v>
      </c>
      <c r="K49" s="144">
        <v>59</v>
      </c>
      <c r="L49" s="146">
        <v>8.7020648967551626</v>
      </c>
    </row>
    <row r="50" spans="1:12" s="110" customFormat="1" ht="24.95" customHeight="1" x14ac:dyDescent="0.2">
      <c r="A50" s="612" t="s">
        <v>192</v>
      </c>
      <c r="B50" s="613"/>
      <c r="C50" s="613"/>
      <c r="D50" s="614"/>
      <c r="E50" s="262">
        <v>13.971384244095846</v>
      </c>
      <c r="F50" s="263">
        <v>40524</v>
      </c>
      <c r="G50" s="264">
        <v>41929</v>
      </c>
      <c r="H50" s="264">
        <v>41984</v>
      </c>
      <c r="I50" s="264">
        <v>39459</v>
      </c>
      <c r="J50" s="265">
        <v>39630</v>
      </c>
      <c r="K50" s="263">
        <v>894</v>
      </c>
      <c r="L50" s="266">
        <v>2.2558667676003026</v>
      </c>
    </row>
    <row r="51" spans="1:12" s="110" customFormat="1" ht="15" customHeight="1" x14ac:dyDescent="0.2">
      <c r="A51" s="120"/>
      <c r="B51" s="119"/>
      <c r="C51" s="258" t="s">
        <v>106</v>
      </c>
      <c r="E51" s="113">
        <v>57.565886881847796</v>
      </c>
      <c r="F51" s="115">
        <v>23328</v>
      </c>
      <c r="G51" s="114">
        <v>24050</v>
      </c>
      <c r="H51" s="114">
        <v>24150</v>
      </c>
      <c r="I51" s="114">
        <v>22792</v>
      </c>
      <c r="J51" s="140">
        <v>22659</v>
      </c>
      <c r="K51" s="114">
        <v>669</v>
      </c>
      <c r="L51" s="116">
        <v>2.9524692175294587</v>
      </c>
    </row>
    <row r="52" spans="1:12" s="110" customFormat="1" ht="15" customHeight="1" x14ac:dyDescent="0.2">
      <c r="A52" s="120"/>
      <c r="B52" s="119"/>
      <c r="C52" s="258" t="s">
        <v>107</v>
      </c>
      <c r="E52" s="113">
        <v>42.434113118152204</v>
      </c>
      <c r="F52" s="115">
        <v>17196</v>
      </c>
      <c r="G52" s="114">
        <v>17879</v>
      </c>
      <c r="H52" s="114">
        <v>17834</v>
      </c>
      <c r="I52" s="114">
        <v>16667</v>
      </c>
      <c r="J52" s="140">
        <v>16971</v>
      </c>
      <c r="K52" s="114">
        <v>225</v>
      </c>
      <c r="L52" s="116">
        <v>1.3257910553296801</v>
      </c>
    </row>
    <row r="53" spans="1:12" s="110" customFormat="1" ht="15" customHeight="1" x14ac:dyDescent="0.2">
      <c r="A53" s="120"/>
      <c r="B53" s="119"/>
      <c r="C53" s="258" t="s">
        <v>187</v>
      </c>
      <c r="D53" s="110" t="s">
        <v>193</v>
      </c>
      <c r="E53" s="113">
        <v>20.032573289902281</v>
      </c>
      <c r="F53" s="115">
        <v>8118</v>
      </c>
      <c r="G53" s="114">
        <v>9464</v>
      </c>
      <c r="H53" s="114">
        <v>9588</v>
      </c>
      <c r="I53" s="114">
        <v>7384</v>
      </c>
      <c r="J53" s="140">
        <v>8110</v>
      </c>
      <c r="K53" s="114">
        <v>8</v>
      </c>
      <c r="L53" s="116">
        <v>9.8643649815043158E-2</v>
      </c>
    </row>
    <row r="54" spans="1:12" s="110" customFormat="1" ht="15" customHeight="1" x14ac:dyDescent="0.2">
      <c r="A54" s="120"/>
      <c r="B54" s="119"/>
      <c r="D54" s="267" t="s">
        <v>194</v>
      </c>
      <c r="E54" s="113">
        <v>58.216309435821628</v>
      </c>
      <c r="F54" s="115">
        <v>4726</v>
      </c>
      <c r="G54" s="114">
        <v>5501</v>
      </c>
      <c r="H54" s="114">
        <v>5628</v>
      </c>
      <c r="I54" s="114">
        <v>4365</v>
      </c>
      <c r="J54" s="140">
        <v>4744</v>
      </c>
      <c r="K54" s="114">
        <v>-18</v>
      </c>
      <c r="L54" s="116">
        <v>-0.37942664418212479</v>
      </c>
    </row>
    <row r="55" spans="1:12" s="110" customFormat="1" ht="15" customHeight="1" x14ac:dyDescent="0.2">
      <c r="A55" s="120"/>
      <c r="B55" s="119"/>
      <c r="D55" s="267" t="s">
        <v>195</v>
      </c>
      <c r="E55" s="113">
        <v>41.783690564178372</v>
      </c>
      <c r="F55" s="115">
        <v>3392</v>
      </c>
      <c r="G55" s="114">
        <v>3963</v>
      </c>
      <c r="H55" s="114">
        <v>3960</v>
      </c>
      <c r="I55" s="114">
        <v>3019</v>
      </c>
      <c r="J55" s="140">
        <v>3366</v>
      </c>
      <c r="K55" s="114">
        <v>26</v>
      </c>
      <c r="L55" s="116">
        <v>0.77243018419489007</v>
      </c>
    </row>
    <row r="56" spans="1:12" s="110" customFormat="1" ht="15" customHeight="1" x14ac:dyDescent="0.2">
      <c r="A56" s="120"/>
      <c r="B56" s="119" t="s">
        <v>196</v>
      </c>
      <c r="C56" s="258"/>
      <c r="E56" s="113">
        <v>55.244268229615585</v>
      </c>
      <c r="F56" s="115">
        <v>160236</v>
      </c>
      <c r="G56" s="114">
        <v>159378</v>
      </c>
      <c r="H56" s="114">
        <v>160223</v>
      </c>
      <c r="I56" s="114">
        <v>159527</v>
      </c>
      <c r="J56" s="140">
        <v>159680</v>
      </c>
      <c r="K56" s="114">
        <v>556</v>
      </c>
      <c r="L56" s="116">
        <v>0.34819639278557113</v>
      </c>
    </row>
    <row r="57" spans="1:12" s="110" customFormat="1" ht="15" customHeight="1" x14ac:dyDescent="0.2">
      <c r="A57" s="120"/>
      <c r="B57" s="119"/>
      <c r="C57" s="258" t="s">
        <v>106</v>
      </c>
      <c r="E57" s="113">
        <v>50.529843480865722</v>
      </c>
      <c r="F57" s="115">
        <v>80967</v>
      </c>
      <c r="G57" s="114">
        <v>80617</v>
      </c>
      <c r="H57" s="114">
        <v>81233</v>
      </c>
      <c r="I57" s="114">
        <v>80902</v>
      </c>
      <c r="J57" s="140">
        <v>80863</v>
      </c>
      <c r="K57" s="114">
        <v>104</v>
      </c>
      <c r="L57" s="116">
        <v>0.12861259166738806</v>
      </c>
    </row>
    <row r="58" spans="1:12" s="110" customFormat="1" ht="15" customHeight="1" x14ac:dyDescent="0.2">
      <c r="A58" s="120"/>
      <c r="B58" s="119"/>
      <c r="C58" s="258" t="s">
        <v>107</v>
      </c>
      <c r="E58" s="113">
        <v>49.470156519134278</v>
      </c>
      <c r="F58" s="115">
        <v>79269</v>
      </c>
      <c r="G58" s="114">
        <v>78761</v>
      </c>
      <c r="H58" s="114">
        <v>78990</v>
      </c>
      <c r="I58" s="114">
        <v>78625</v>
      </c>
      <c r="J58" s="140">
        <v>78817</v>
      </c>
      <c r="K58" s="114">
        <v>452</v>
      </c>
      <c r="L58" s="116">
        <v>0.57348034053567121</v>
      </c>
    </row>
    <row r="59" spans="1:12" s="110" customFormat="1" ht="15" customHeight="1" x14ac:dyDescent="0.2">
      <c r="A59" s="120"/>
      <c r="B59" s="119"/>
      <c r="C59" s="258" t="s">
        <v>105</v>
      </c>
      <c r="D59" s="110" t="s">
        <v>197</v>
      </c>
      <c r="E59" s="113">
        <v>91.884470406150925</v>
      </c>
      <c r="F59" s="115">
        <v>147232</v>
      </c>
      <c r="G59" s="114">
        <v>146460</v>
      </c>
      <c r="H59" s="114">
        <v>147297</v>
      </c>
      <c r="I59" s="114">
        <v>146722</v>
      </c>
      <c r="J59" s="140">
        <v>146908</v>
      </c>
      <c r="K59" s="114">
        <v>324</v>
      </c>
      <c r="L59" s="116">
        <v>0.22054619217469437</v>
      </c>
    </row>
    <row r="60" spans="1:12" s="110" customFormat="1" ht="15" customHeight="1" x14ac:dyDescent="0.2">
      <c r="A60" s="120"/>
      <c r="B60" s="119"/>
      <c r="C60" s="258"/>
      <c r="D60" s="267" t="s">
        <v>198</v>
      </c>
      <c r="E60" s="113">
        <v>48.642278852423388</v>
      </c>
      <c r="F60" s="115">
        <v>71617</v>
      </c>
      <c r="G60" s="114">
        <v>71318</v>
      </c>
      <c r="H60" s="114">
        <v>71916</v>
      </c>
      <c r="I60" s="114">
        <v>71675</v>
      </c>
      <c r="J60" s="140">
        <v>71644</v>
      </c>
      <c r="K60" s="114">
        <v>-27</v>
      </c>
      <c r="L60" s="116">
        <v>-3.7686338004578192E-2</v>
      </c>
    </row>
    <row r="61" spans="1:12" s="110" customFormat="1" ht="15" customHeight="1" x14ac:dyDescent="0.2">
      <c r="A61" s="120"/>
      <c r="B61" s="119"/>
      <c r="C61" s="258"/>
      <c r="D61" s="267" t="s">
        <v>199</v>
      </c>
      <c r="E61" s="113">
        <v>51.357721147576612</v>
      </c>
      <c r="F61" s="115">
        <v>75615</v>
      </c>
      <c r="G61" s="114">
        <v>75142</v>
      </c>
      <c r="H61" s="114">
        <v>75381</v>
      </c>
      <c r="I61" s="114">
        <v>75047</v>
      </c>
      <c r="J61" s="140">
        <v>75264</v>
      </c>
      <c r="K61" s="114">
        <v>351</v>
      </c>
      <c r="L61" s="116">
        <v>0.46635841836734693</v>
      </c>
    </row>
    <row r="62" spans="1:12" s="110" customFormat="1" ht="15" customHeight="1" x14ac:dyDescent="0.2">
      <c r="A62" s="120"/>
      <c r="B62" s="119"/>
      <c r="C62" s="258"/>
      <c r="D62" s="258" t="s">
        <v>200</v>
      </c>
      <c r="E62" s="113">
        <v>8.1155295938490735</v>
      </c>
      <c r="F62" s="115">
        <v>13004</v>
      </c>
      <c r="G62" s="114">
        <v>12918</v>
      </c>
      <c r="H62" s="114">
        <v>12926</v>
      </c>
      <c r="I62" s="114">
        <v>12805</v>
      </c>
      <c r="J62" s="140">
        <v>12772</v>
      </c>
      <c r="K62" s="114">
        <v>232</v>
      </c>
      <c r="L62" s="116">
        <v>1.8164735358596931</v>
      </c>
    </row>
    <row r="63" spans="1:12" s="110" customFormat="1" ht="15" customHeight="1" x14ac:dyDescent="0.2">
      <c r="A63" s="120"/>
      <c r="B63" s="119"/>
      <c r="C63" s="258"/>
      <c r="D63" s="267" t="s">
        <v>198</v>
      </c>
      <c r="E63" s="113">
        <v>71.900953552752995</v>
      </c>
      <c r="F63" s="115">
        <v>9350</v>
      </c>
      <c r="G63" s="114">
        <v>9299</v>
      </c>
      <c r="H63" s="114">
        <v>9317</v>
      </c>
      <c r="I63" s="114">
        <v>9227</v>
      </c>
      <c r="J63" s="140">
        <v>9219</v>
      </c>
      <c r="K63" s="114">
        <v>131</v>
      </c>
      <c r="L63" s="116">
        <v>1.4209784141447011</v>
      </c>
    </row>
    <row r="64" spans="1:12" s="110" customFormat="1" ht="15" customHeight="1" x14ac:dyDescent="0.2">
      <c r="A64" s="120"/>
      <c r="B64" s="119"/>
      <c r="C64" s="258"/>
      <c r="D64" s="267" t="s">
        <v>199</v>
      </c>
      <c r="E64" s="113">
        <v>28.099046447247002</v>
      </c>
      <c r="F64" s="115">
        <v>3654</v>
      </c>
      <c r="G64" s="114">
        <v>3619</v>
      </c>
      <c r="H64" s="114">
        <v>3609</v>
      </c>
      <c r="I64" s="114">
        <v>3578</v>
      </c>
      <c r="J64" s="140">
        <v>3553</v>
      </c>
      <c r="K64" s="114">
        <v>101</v>
      </c>
      <c r="L64" s="116">
        <v>2.842668167745567</v>
      </c>
    </row>
    <row r="65" spans="1:12" s="110" customFormat="1" ht="15" customHeight="1" x14ac:dyDescent="0.2">
      <c r="A65" s="120"/>
      <c r="B65" s="119" t="s">
        <v>201</v>
      </c>
      <c r="C65" s="258"/>
      <c r="E65" s="113">
        <v>20.538183071884159</v>
      </c>
      <c r="F65" s="115">
        <v>59571</v>
      </c>
      <c r="G65" s="114">
        <v>59092</v>
      </c>
      <c r="H65" s="114">
        <v>58532</v>
      </c>
      <c r="I65" s="114">
        <v>57740</v>
      </c>
      <c r="J65" s="140">
        <v>57227</v>
      </c>
      <c r="K65" s="114">
        <v>2344</v>
      </c>
      <c r="L65" s="116">
        <v>4.0959686861097033</v>
      </c>
    </row>
    <row r="66" spans="1:12" s="110" customFormat="1" ht="15" customHeight="1" x14ac:dyDescent="0.2">
      <c r="A66" s="120"/>
      <c r="B66" s="119"/>
      <c r="C66" s="258" t="s">
        <v>106</v>
      </c>
      <c r="E66" s="113">
        <v>56.230380554296552</v>
      </c>
      <c r="F66" s="115">
        <v>33497</v>
      </c>
      <c r="G66" s="114">
        <v>33325</v>
      </c>
      <c r="H66" s="114">
        <v>33163</v>
      </c>
      <c r="I66" s="114">
        <v>32772</v>
      </c>
      <c r="J66" s="140">
        <v>32552</v>
      </c>
      <c r="K66" s="114">
        <v>945</v>
      </c>
      <c r="L66" s="116">
        <v>2.9030474318014252</v>
      </c>
    </row>
    <row r="67" spans="1:12" s="110" customFormat="1" ht="15" customHeight="1" x14ac:dyDescent="0.2">
      <c r="A67" s="120"/>
      <c r="B67" s="119"/>
      <c r="C67" s="258" t="s">
        <v>107</v>
      </c>
      <c r="E67" s="113">
        <v>43.769619445703448</v>
      </c>
      <c r="F67" s="115">
        <v>26074</v>
      </c>
      <c r="G67" s="114">
        <v>25767</v>
      </c>
      <c r="H67" s="114">
        <v>25369</v>
      </c>
      <c r="I67" s="114">
        <v>24968</v>
      </c>
      <c r="J67" s="140">
        <v>24675</v>
      </c>
      <c r="K67" s="114">
        <v>1399</v>
      </c>
      <c r="L67" s="116">
        <v>5.6697061803444786</v>
      </c>
    </row>
    <row r="68" spans="1:12" s="110" customFormat="1" ht="15" customHeight="1" x14ac:dyDescent="0.2">
      <c r="A68" s="120"/>
      <c r="B68" s="119"/>
      <c r="C68" s="258" t="s">
        <v>105</v>
      </c>
      <c r="D68" s="110" t="s">
        <v>202</v>
      </c>
      <c r="E68" s="113">
        <v>17.817394369743667</v>
      </c>
      <c r="F68" s="115">
        <v>10614</v>
      </c>
      <c r="G68" s="114">
        <v>10428</v>
      </c>
      <c r="H68" s="114">
        <v>10204</v>
      </c>
      <c r="I68" s="114">
        <v>9966</v>
      </c>
      <c r="J68" s="140">
        <v>9619</v>
      </c>
      <c r="K68" s="114">
        <v>995</v>
      </c>
      <c r="L68" s="116">
        <v>10.344110614408983</v>
      </c>
    </row>
    <row r="69" spans="1:12" s="110" customFormat="1" ht="15" customHeight="1" x14ac:dyDescent="0.2">
      <c r="A69" s="120"/>
      <c r="B69" s="119"/>
      <c r="C69" s="258"/>
      <c r="D69" s="267" t="s">
        <v>198</v>
      </c>
      <c r="E69" s="113">
        <v>53.090258149613717</v>
      </c>
      <c r="F69" s="115">
        <v>5635</v>
      </c>
      <c r="G69" s="114">
        <v>5513</v>
      </c>
      <c r="H69" s="114">
        <v>5420</v>
      </c>
      <c r="I69" s="114">
        <v>5285</v>
      </c>
      <c r="J69" s="140">
        <v>5134</v>
      </c>
      <c r="K69" s="114">
        <v>501</v>
      </c>
      <c r="L69" s="116">
        <v>9.758472925594079</v>
      </c>
    </row>
    <row r="70" spans="1:12" s="110" customFormat="1" ht="15" customHeight="1" x14ac:dyDescent="0.2">
      <c r="A70" s="120"/>
      <c r="B70" s="119"/>
      <c r="C70" s="258"/>
      <c r="D70" s="267" t="s">
        <v>199</v>
      </c>
      <c r="E70" s="113">
        <v>46.909741850386283</v>
      </c>
      <c r="F70" s="115">
        <v>4979</v>
      </c>
      <c r="G70" s="114">
        <v>4915</v>
      </c>
      <c r="H70" s="114">
        <v>4784</v>
      </c>
      <c r="I70" s="114">
        <v>4681</v>
      </c>
      <c r="J70" s="140">
        <v>4485</v>
      </c>
      <c r="K70" s="114">
        <v>494</v>
      </c>
      <c r="L70" s="116">
        <v>11.014492753623188</v>
      </c>
    </row>
    <row r="71" spans="1:12" s="110" customFormat="1" ht="15" customHeight="1" x14ac:dyDescent="0.2">
      <c r="A71" s="120"/>
      <c r="B71" s="119"/>
      <c r="C71" s="258"/>
      <c r="D71" s="110" t="s">
        <v>203</v>
      </c>
      <c r="E71" s="113">
        <v>73.455204713702983</v>
      </c>
      <c r="F71" s="115">
        <v>43758</v>
      </c>
      <c r="G71" s="114">
        <v>43507</v>
      </c>
      <c r="H71" s="114">
        <v>43213</v>
      </c>
      <c r="I71" s="114">
        <v>42790</v>
      </c>
      <c r="J71" s="140">
        <v>42637</v>
      </c>
      <c r="K71" s="114">
        <v>1121</v>
      </c>
      <c r="L71" s="116">
        <v>2.6291718460492062</v>
      </c>
    </row>
    <row r="72" spans="1:12" s="110" customFormat="1" ht="15" customHeight="1" x14ac:dyDescent="0.2">
      <c r="A72" s="120"/>
      <c r="B72" s="119"/>
      <c r="C72" s="258"/>
      <c r="D72" s="267" t="s">
        <v>198</v>
      </c>
      <c r="E72" s="113">
        <v>56.181726769962061</v>
      </c>
      <c r="F72" s="115">
        <v>24584</v>
      </c>
      <c r="G72" s="114">
        <v>24571</v>
      </c>
      <c r="H72" s="114">
        <v>24496</v>
      </c>
      <c r="I72" s="114">
        <v>24338</v>
      </c>
      <c r="J72" s="140">
        <v>24274</v>
      </c>
      <c r="K72" s="114">
        <v>310</v>
      </c>
      <c r="L72" s="116">
        <v>1.2770865947103898</v>
      </c>
    </row>
    <row r="73" spans="1:12" s="110" customFormat="1" ht="15" customHeight="1" x14ac:dyDescent="0.2">
      <c r="A73" s="120"/>
      <c r="B73" s="119"/>
      <c r="C73" s="258"/>
      <c r="D73" s="267" t="s">
        <v>199</v>
      </c>
      <c r="E73" s="113">
        <v>43.818273230037939</v>
      </c>
      <c r="F73" s="115">
        <v>19174</v>
      </c>
      <c r="G73" s="114">
        <v>18936</v>
      </c>
      <c r="H73" s="114">
        <v>18717</v>
      </c>
      <c r="I73" s="114">
        <v>18452</v>
      </c>
      <c r="J73" s="140">
        <v>18363</v>
      </c>
      <c r="K73" s="114">
        <v>811</v>
      </c>
      <c r="L73" s="116">
        <v>4.4164896803354567</v>
      </c>
    </row>
    <row r="74" spans="1:12" s="110" customFormat="1" ht="15" customHeight="1" x14ac:dyDescent="0.2">
      <c r="A74" s="120"/>
      <c r="B74" s="119"/>
      <c r="C74" s="258"/>
      <c r="D74" s="110" t="s">
        <v>204</v>
      </c>
      <c r="E74" s="113">
        <v>8.727400916553357</v>
      </c>
      <c r="F74" s="115">
        <v>5199</v>
      </c>
      <c r="G74" s="114">
        <v>5157</v>
      </c>
      <c r="H74" s="114">
        <v>5115</v>
      </c>
      <c r="I74" s="114">
        <v>4984</v>
      </c>
      <c r="J74" s="140">
        <v>4971</v>
      </c>
      <c r="K74" s="114">
        <v>228</v>
      </c>
      <c r="L74" s="116">
        <v>4.586602293301147</v>
      </c>
    </row>
    <row r="75" spans="1:12" s="110" customFormat="1" ht="15" customHeight="1" x14ac:dyDescent="0.2">
      <c r="A75" s="120"/>
      <c r="B75" s="119"/>
      <c r="C75" s="258"/>
      <c r="D75" s="267" t="s">
        <v>198</v>
      </c>
      <c r="E75" s="113">
        <v>63.05058665127909</v>
      </c>
      <c r="F75" s="115">
        <v>3278</v>
      </c>
      <c r="G75" s="114">
        <v>3241</v>
      </c>
      <c r="H75" s="114">
        <v>3247</v>
      </c>
      <c r="I75" s="114">
        <v>3149</v>
      </c>
      <c r="J75" s="140">
        <v>3144</v>
      </c>
      <c r="K75" s="114">
        <v>134</v>
      </c>
      <c r="L75" s="116">
        <v>4.2620865139949107</v>
      </c>
    </row>
    <row r="76" spans="1:12" s="110" customFormat="1" ht="15" customHeight="1" x14ac:dyDescent="0.2">
      <c r="A76" s="120"/>
      <c r="B76" s="119"/>
      <c r="C76" s="258"/>
      <c r="D76" s="267" t="s">
        <v>199</v>
      </c>
      <c r="E76" s="113">
        <v>36.94941334872091</v>
      </c>
      <c r="F76" s="115">
        <v>1921</v>
      </c>
      <c r="G76" s="114">
        <v>1916</v>
      </c>
      <c r="H76" s="114">
        <v>1868</v>
      </c>
      <c r="I76" s="114">
        <v>1835</v>
      </c>
      <c r="J76" s="140">
        <v>1827</v>
      </c>
      <c r="K76" s="114">
        <v>94</v>
      </c>
      <c r="L76" s="116">
        <v>5.1450465243568688</v>
      </c>
    </row>
    <row r="77" spans="1:12" s="110" customFormat="1" ht="15" customHeight="1" x14ac:dyDescent="0.2">
      <c r="A77" s="533"/>
      <c r="B77" s="119" t="s">
        <v>205</v>
      </c>
      <c r="C77" s="268"/>
      <c r="D77" s="182"/>
      <c r="E77" s="113">
        <v>10.246164454404413</v>
      </c>
      <c r="F77" s="115">
        <v>29719</v>
      </c>
      <c r="G77" s="114">
        <v>29594</v>
      </c>
      <c r="H77" s="114">
        <v>30484</v>
      </c>
      <c r="I77" s="114">
        <v>29969</v>
      </c>
      <c r="J77" s="140">
        <v>30082</v>
      </c>
      <c r="K77" s="114">
        <v>-363</v>
      </c>
      <c r="L77" s="116">
        <v>-1.2067016820690113</v>
      </c>
    </row>
    <row r="78" spans="1:12" s="110" customFormat="1" ht="15" customHeight="1" x14ac:dyDescent="0.2">
      <c r="A78" s="120"/>
      <c r="B78" s="119"/>
      <c r="C78" s="268" t="s">
        <v>106</v>
      </c>
      <c r="D78" s="182"/>
      <c r="E78" s="113">
        <v>60.611056899626504</v>
      </c>
      <c r="F78" s="115">
        <v>18013</v>
      </c>
      <c r="G78" s="114">
        <v>17811</v>
      </c>
      <c r="H78" s="114">
        <v>18458</v>
      </c>
      <c r="I78" s="114">
        <v>18011</v>
      </c>
      <c r="J78" s="140">
        <v>18017</v>
      </c>
      <c r="K78" s="114">
        <v>-4</v>
      </c>
      <c r="L78" s="116">
        <v>-2.2201254370871955E-2</v>
      </c>
    </row>
    <row r="79" spans="1:12" s="110" customFormat="1" ht="15" customHeight="1" x14ac:dyDescent="0.2">
      <c r="A79" s="123"/>
      <c r="B79" s="124"/>
      <c r="C79" s="260" t="s">
        <v>107</v>
      </c>
      <c r="D79" s="261"/>
      <c r="E79" s="125">
        <v>39.388943100373496</v>
      </c>
      <c r="F79" s="143">
        <v>11706</v>
      </c>
      <c r="G79" s="144">
        <v>11783</v>
      </c>
      <c r="H79" s="144">
        <v>12026</v>
      </c>
      <c r="I79" s="144">
        <v>11958</v>
      </c>
      <c r="J79" s="145">
        <v>12065</v>
      </c>
      <c r="K79" s="144">
        <v>-359</v>
      </c>
      <c r="L79" s="146">
        <v>-2.9755491089929547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290050</v>
      </c>
      <c r="E11" s="114">
        <v>289993</v>
      </c>
      <c r="F11" s="114">
        <v>291223</v>
      </c>
      <c r="G11" s="114">
        <v>286695</v>
      </c>
      <c r="H11" s="140">
        <v>286619</v>
      </c>
      <c r="I11" s="115">
        <v>3431</v>
      </c>
      <c r="J11" s="116">
        <v>1.197059511058234</v>
      </c>
    </row>
    <row r="12" spans="1:15" s="110" customFormat="1" ht="24.95" customHeight="1" x14ac:dyDescent="0.2">
      <c r="A12" s="193" t="s">
        <v>132</v>
      </c>
      <c r="B12" s="194" t="s">
        <v>133</v>
      </c>
      <c r="C12" s="113">
        <v>0.6192035855886916</v>
      </c>
      <c r="D12" s="115">
        <v>1796</v>
      </c>
      <c r="E12" s="114">
        <v>1711</v>
      </c>
      <c r="F12" s="114">
        <v>1985</v>
      </c>
      <c r="G12" s="114">
        <v>1973</v>
      </c>
      <c r="H12" s="140">
        <v>1769</v>
      </c>
      <c r="I12" s="115">
        <v>27</v>
      </c>
      <c r="J12" s="116">
        <v>1.5262860373092142</v>
      </c>
    </row>
    <row r="13" spans="1:15" s="110" customFormat="1" ht="24.95" customHeight="1" x14ac:dyDescent="0.2">
      <c r="A13" s="193" t="s">
        <v>134</v>
      </c>
      <c r="B13" s="199" t="s">
        <v>214</v>
      </c>
      <c r="C13" s="113">
        <v>1.5049129460437856</v>
      </c>
      <c r="D13" s="115">
        <v>4365</v>
      </c>
      <c r="E13" s="114">
        <v>4354</v>
      </c>
      <c r="F13" s="114">
        <v>4363</v>
      </c>
      <c r="G13" s="114">
        <v>4293</v>
      </c>
      <c r="H13" s="140">
        <v>4268</v>
      </c>
      <c r="I13" s="115">
        <v>97</v>
      </c>
      <c r="J13" s="116">
        <v>2.2727272727272729</v>
      </c>
    </row>
    <row r="14" spans="1:15" s="287" customFormat="1" ht="24" customHeight="1" x14ac:dyDescent="0.2">
      <c r="A14" s="193" t="s">
        <v>215</v>
      </c>
      <c r="B14" s="199" t="s">
        <v>137</v>
      </c>
      <c r="C14" s="113">
        <v>22.204447509050162</v>
      </c>
      <c r="D14" s="115">
        <v>64404</v>
      </c>
      <c r="E14" s="114">
        <v>64627</v>
      </c>
      <c r="F14" s="114">
        <v>65163</v>
      </c>
      <c r="G14" s="114">
        <v>64562</v>
      </c>
      <c r="H14" s="140">
        <v>64929</v>
      </c>
      <c r="I14" s="115">
        <v>-525</v>
      </c>
      <c r="J14" s="116">
        <v>-0.80857552095365703</v>
      </c>
      <c r="K14" s="110"/>
      <c r="L14" s="110"/>
      <c r="M14" s="110"/>
      <c r="N14" s="110"/>
      <c r="O14" s="110"/>
    </row>
    <row r="15" spans="1:15" s="110" customFormat="1" ht="24.75" customHeight="1" x14ac:dyDescent="0.2">
      <c r="A15" s="193" t="s">
        <v>216</v>
      </c>
      <c r="B15" s="199" t="s">
        <v>217</v>
      </c>
      <c r="C15" s="113">
        <v>7.6621272194449235</v>
      </c>
      <c r="D15" s="115">
        <v>22224</v>
      </c>
      <c r="E15" s="114">
        <v>22249</v>
      </c>
      <c r="F15" s="114">
        <v>22198</v>
      </c>
      <c r="G15" s="114">
        <v>21960</v>
      </c>
      <c r="H15" s="140">
        <v>22105</v>
      </c>
      <c r="I15" s="115">
        <v>119</v>
      </c>
      <c r="J15" s="116">
        <v>0.53833974213978741</v>
      </c>
    </row>
    <row r="16" spans="1:15" s="287" customFormat="1" ht="24.95" customHeight="1" x14ac:dyDescent="0.2">
      <c r="A16" s="193" t="s">
        <v>218</v>
      </c>
      <c r="B16" s="199" t="s">
        <v>141</v>
      </c>
      <c r="C16" s="113">
        <v>8.7526288570936046</v>
      </c>
      <c r="D16" s="115">
        <v>25387</v>
      </c>
      <c r="E16" s="114">
        <v>25576</v>
      </c>
      <c r="F16" s="114">
        <v>26109</v>
      </c>
      <c r="G16" s="114">
        <v>25996</v>
      </c>
      <c r="H16" s="140">
        <v>26122</v>
      </c>
      <c r="I16" s="115">
        <v>-735</v>
      </c>
      <c r="J16" s="116">
        <v>-2.813720235816553</v>
      </c>
      <c r="K16" s="110"/>
      <c r="L16" s="110"/>
      <c r="M16" s="110"/>
      <c r="N16" s="110"/>
      <c r="O16" s="110"/>
    </row>
    <row r="17" spans="1:15" s="110" customFormat="1" ht="24.95" customHeight="1" x14ac:dyDescent="0.2">
      <c r="A17" s="193" t="s">
        <v>219</v>
      </c>
      <c r="B17" s="199" t="s">
        <v>220</v>
      </c>
      <c r="C17" s="113">
        <v>5.7896914325116358</v>
      </c>
      <c r="D17" s="115">
        <v>16793</v>
      </c>
      <c r="E17" s="114">
        <v>16802</v>
      </c>
      <c r="F17" s="114">
        <v>16856</v>
      </c>
      <c r="G17" s="114">
        <v>16606</v>
      </c>
      <c r="H17" s="140">
        <v>16702</v>
      </c>
      <c r="I17" s="115">
        <v>91</v>
      </c>
      <c r="J17" s="116">
        <v>0.54484492875104773</v>
      </c>
    </row>
    <row r="18" spans="1:15" s="287" customFormat="1" ht="24.95" customHeight="1" x14ac:dyDescent="0.2">
      <c r="A18" s="201" t="s">
        <v>144</v>
      </c>
      <c r="B18" s="202" t="s">
        <v>145</v>
      </c>
      <c r="C18" s="113">
        <v>5.9982761592828826</v>
      </c>
      <c r="D18" s="115">
        <v>17398</v>
      </c>
      <c r="E18" s="114">
        <v>17185</v>
      </c>
      <c r="F18" s="114">
        <v>17642</v>
      </c>
      <c r="G18" s="114">
        <v>17056</v>
      </c>
      <c r="H18" s="140">
        <v>16757</v>
      </c>
      <c r="I18" s="115">
        <v>641</v>
      </c>
      <c r="J18" s="116">
        <v>3.8252670525750432</v>
      </c>
      <c r="K18" s="110"/>
      <c r="L18" s="110"/>
      <c r="M18" s="110"/>
      <c r="N18" s="110"/>
      <c r="O18" s="110"/>
    </row>
    <row r="19" spans="1:15" s="110" customFormat="1" ht="24.95" customHeight="1" x14ac:dyDescent="0.2">
      <c r="A19" s="193" t="s">
        <v>146</v>
      </c>
      <c r="B19" s="199" t="s">
        <v>147</v>
      </c>
      <c r="C19" s="113">
        <v>14.564040682640924</v>
      </c>
      <c r="D19" s="115">
        <v>42243</v>
      </c>
      <c r="E19" s="114">
        <v>42096</v>
      </c>
      <c r="F19" s="114">
        <v>42426</v>
      </c>
      <c r="G19" s="114">
        <v>41826</v>
      </c>
      <c r="H19" s="140">
        <v>42369</v>
      </c>
      <c r="I19" s="115">
        <v>-126</v>
      </c>
      <c r="J19" s="116">
        <v>-0.2973872406712455</v>
      </c>
    </row>
    <row r="20" spans="1:15" s="287" customFormat="1" ht="24.95" customHeight="1" x14ac:dyDescent="0.2">
      <c r="A20" s="193" t="s">
        <v>148</v>
      </c>
      <c r="B20" s="199" t="s">
        <v>149</v>
      </c>
      <c r="C20" s="113">
        <v>3.7945181865195656</v>
      </c>
      <c r="D20" s="115">
        <v>11006</v>
      </c>
      <c r="E20" s="114">
        <v>11026</v>
      </c>
      <c r="F20" s="114">
        <v>10987</v>
      </c>
      <c r="G20" s="114">
        <v>10709</v>
      </c>
      <c r="H20" s="140">
        <v>10588</v>
      </c>
      <c r="I20" s="115">
        <v>418</v>
      </c>
      <c r="J20" s="116">
        <v>3.9478655081224026</v>
      </c>
      <c r="K20" s="110"/>
      <c r="L20" s="110"/>
      <c r="M20" s="110"/>
      <c r="N20" s="110"/>
      <c r="O20" s="110"/>
    </row>
    <row r="21" spans="1:15" s="110" customFormat="1" ht="24.95" customHeight="1" x14ac:dyDescent="0.2">
      <c r="A21" s="201" t="s">
        <v>150</v>
      </c>
      <c r="B21" s="202" t="s">
        <v>151</v>
      </c>
      <c r="C21" s="113">
        <v>2.6602309946560938</v>
      </c>
      <c r="D21" s="115">
        <v>7716</v>
      </c>
      <c r="E21" s="114">
        <v>7783</v>
      </c>
      <c r="F21" s="114">
        <v>8042</v>
      </c>
      <c r="G21" s="114">
        <v>7924</v>
      </c>
      <c r="H21" s="140">
        <v>7833</v>
      </c>
      <c r="I21" s="115">
        <v>-117</v>
      </c>
      <c r="J21" s="116">
        <v>-1.4936805821524319</v>
      </c>
    </row>
    <row r="22" spans="1:15" s="110" customFormat="1" ht="24.95" customHeight="1" x14ac:dyDescent="0.2">
      <c r="A22" s="201" t="s">
        <v>152</v>
      </c>
      <c r="B22" s="199" t="s">
        <v>153</v>
      </c>
      <c r="C22" s="113">
        <v>4.7971039475952422</v>
      </c>
      <c r="D22" s="115">
        <v>13914</v>
      </c>
      <c r="E22" s="114">
        <v>13773</v>
      </c>
      <c r="F22" s="114">
        <v>13764</v>
      </c>
      <c r="G22" s="114">
        <v>13619</v>
      </c>
      <c r="H22" s="140">
        <v>13733</v>
      </c>
      <c r="I22" s="115">
        <v>181</v>
      </c>
      <c r="J22" s="116">
        <v>1.3179931551736692</v>
      </c>
    </row>
    <row r="23" spans="1:15" s="110" customFormat="1" ht="24.95" customHeight="1" x14ac:dyDescent="0.2">
      <c r="A23" s="193" t="s">
        <v>154</v>
      </c>
      <c r="B23" s="199" t="s">
        <v>155</v>
      </c>
      <c r="C23" s="113">
        <v>2.0517152215135321</v>
      </c>
      <c r="D23" s="115">
        <v>5951</v>
      </c>
      <c r="E23" s="114">
        <v>5982</v>
      </c>
      <c r="F23" s="114">
        <v>6000</v>
      </c>
      <c r="G23" s="114">
        <v>5932</v>
      </c>
      <c r="H23" s="140">
        <v>5958</v>
      </c>
      <c r="I23" s="115">
        <v>-7</v>
      </c>
      <c r="J23" s="116">
        <v>-0.11748909029875797</v>
      </c>
    </row>
    <row r="24" spans="1:15" s="110" customFormat="1" ht="24.95" customHeight="1" x14ac:dyDescent="0.2">
      <c r="A24" s="193" t="s">
        <v>156</v>
      </c>
      <c r="B24" s="199" t="s">
        <v>221</v>
      </c>
      <c r="C24" s="113">
        <v>8.4413032235821408</v>
      </c>
      <c r="D24" s="115">
        <v>24484</v>
      </c>
      <c r="E24" s="114">
        <v>24474</v>
      </c>
      <c r="F24" s="114">
        <v>24267</v>
      </c>
      <c r="G24" s="114">
        <v>24010</v>
      </c>
      <c r="H24" s="140">
        <v>23819</v>
      </c>
      <c r="I24" s="115">
        <v>665</v>
      </c>
      <c r="J24" s="116">
        <v>2.7918888282463579</v>
      </c>
    </row>
    <row r="25" spans="1:15" s="110" customFormat="1" ht="24.95" customHeight="1" x14ac:dyDescent="0.2">
      <c r="A25" s="193" t="s">
        <v>222</v>
      </c>
      <c r="B25" s="204" t="s">
        <v>159</v>
      </c>
      <c r="C25" s="113">
        <v>4.1141182554731941</v>
      </c>
      <c r="D25" s="115">
        <v>11933</v>
      </c>
      <c r="E25" s="114">
        <v>11841</v>
      </c>
      <c r="F25" s="114">
        <v>11914</v>
      </c>
      <c r="G25" s="114">
        <v>11822</v>
      </c>
      <c r="H25" s="140">
        <v>11477</v>
      </c>
      <c r="I25" s="115">
        <v>456</v>
      </c>
      <c r="J25" s="116">
        <v>3.9731637187418314</v>
      </c>
    </row>
    <row r="26" spans="1:15" s="110" customFormat="1" ht="24.95" customHeight="1" x14ac:dyDescent="0.2">
      <c r="A26" s="201">
        <v>782.78300000000002</v>
      </c>
      <c r="B26" s="203" t="s">
        <v>160</v>
      </c>
      <c r="C26" s="113">
        <v>1.9000172384071712</v>
      </c>
      <c r="D26" s="115">
        <v>5511</v>
      </c>
      <c r="E26" s="114">
        <v>5680</v>
      </c>
      <c r="F26" s="114">
        <v>5999</v>
      </c>
      <c r="G26" s="114">
        <v>5938</v>
      </c>
      <c r="H26" s="140">
        <v>5988</v>
      </c>
      <c r="I26" s="115">
        <v>-477</v>
      </c>
      <c r="J26" s="116">
        <v>-7.9659318637274552</v>
      </c>
    </row>
    <row r="27" spans="1:15" s="110" customFormat="1" ht="24.95" customHeight="1" x14ac:dyDescent="0.2">
      <c r="A27" s="193" t="s">
        <v>161</v>
      </c>
      <c r="B27" s="199" t="s">
        <v>223</v>
      </c>
      <c r="C27" s="113">
        <v>5.0977417686605762</v>
      </c>
      <c r="D27" s="115">
        <v>14786</v>
      </c>
      <c r="E27" s="114">
        <v>14934</v>
      </c>
      <c r="F27" s="114">
        <v>14862</v>
      </c>
      <c r="G27" s="114">
        <v>14553</v>
      </c>
      <c r="H27" s="140">
        <v>14484</v>
      </c>
      <c r="I27" s="115">
        <v>302</v>
      </c>
      <c r="J27" s="116">
        <v>2.0850593758630214</v>
      </c>
    </row>
    <row r="28" spans="1:15" s="110" customFormat="1" ht="24.95" customHeight="1" x14ac:dyDescent="0.2">
      <c r="A28" s="193" t="s">
        <v>163</v>
      </c>
      <c r="B28" s="199" t="s">
        <v>164</v>
      </c>
      <c r="C28" s="113">
        <v>5.000517152215135</v>
      </c>
      <c r="D28" s="115">
        <v>14504</v>
      </c>
      <c r="E28" s="114">
        <v>14593</v>
      </c>
      <c r="F28" s="114">
        <v>14302</v>
      </c>
      <c r="G28" s="114">
        <v>14078</v>
      </c>
      <c r="H28" s="140">
        <v>14236</v>
      </c>
      <c r="I28" s="115">
        <v>268</v>
      </c>
      <c r="J28" s="116">
        <v>1.8825512784490026</v>
      </c>
    </row>
    <row r="29" spans="1:15" s="110" customFormat="1" ht="24.95" customHeight="1" x14ac:dyDescent="0.2">
      <c r="A29" s="193">
        <v>86</v>
      </c>
      <c r="B29" s="199" t="s">
        <v>165</v>
      </c>
      <c r="C29" s="113">
        <v>6.0006895362868473</v>
      </c>
      <c r="D29" s="115">
        <v>17405</v>
      </c>
      <c r="E29" s="114">
        <v>17456</v>
      </c>
      <c r="F29" s="114">
        <v>17328</v>
      </c>
      <c r="G29" s="114">
        <v>16957</v>
      </c>
      <c r="H29" s="140">
        <v>17118</v>
      </c>
      <c r="I29" s="115">
        <v>287</v>
      </c>
      <c r="J29" s="116">
        <v>1.6765977333800677</v>
      </c>
    </row>
    <row r="30" spans="1:15" s="110" customFormat="1" ht="24.95" customHeight="1" x14ac:dyDescent="0.2">
      <c r="A30" s="193">
        <v>87.88</v>
      </c>
      <c r="B30" s="204" t="s">
        <v>166</v>
      </c>
      <c r="C30" s="113">
        <v>7.5969660403378727</v>
      </c>
      <c r="D30" s="115">
        <v>22035</v>
      </c>
      <c r="E30" s="114">
        <v>21632</v>
      </c>
      <c r="F30" s="114">
        <v>21383</v>
      </c>
      <c r="G30" s="114">
        <v>20899</v>
      </c>
      <c r="H30" s="140">
        <v>20824</v>
      </c>
      <c r="I30" s="115">
        <v>1211</v>
      </c>
      <c r="J30" s="116">
        <v>5.8154053015751055</v>
      </c>
    </row>
    <row r="31" spans="1:15" s="110" customFormat="1" ht="24.95" customHeight="1" x14ac:dyDescent="0.2">
      <c r="A31" s="193" t="s">
        <v>167</v>
      </c>
      <c r="B31" s="199" t="s">
        <v>168</v>
      </c>
      <c r="C31" s="113">
        <v>3.6541975521461816</v>
      </c>
      <c r="D31" s="115">
        <v>10599</v>
      </c>
      <c r="E31" s="114">
        <v>10846</v>
      </c>
      <c r="F31" s="114">
        <v>10796</v>
      </c>
      <c r="G31" s="114">
        <v>10544</v>
      </c>
      <c r="H31" s="140">
        <v>10469</v>
      </c>
      <c r="I31" s="115">
        <v>130</v>
      </c>
      <c r="J31" s="116">
        <v>1.2417613907727576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0.6192035855886916</v>
      </c>
      <c r="D34" s="115">
        <v>1796</v>
      </c>
      <c r="E34" s="114">
        <v>1711</v>
      </c>
      <c r="F34" s="114">
        <v>1985</v>
      </c>
      <c r="G34" s="114">
        <v>1973</v>
      </c>
      <c r="H34" s="140">
        <v>1769</v>
      </c>
      <c r="I34" s="115">
        <v>27</v>
      </c>
      <c r="J34" s="116">
        <v>1.5262860373092142</v>
      </c>
    </row>
    <row r="35" spans="1:10" s="110" customFormat="1" ht="24.95" customHeight="1" x14ac:dyDescent="0.2">
      <c r="A35" s="292" t="s">
        <v>171</v>
      </c>
      <c r="B35" s="293" t="s">
        <v>172</v>
      </c>
      <c r="C35" s="113">
        <v>29.707636614376831</v>
      </c>
      <c r="D35" s="115">
        <v>86167</v>
      </c>
      <c r="E35" s="114">
        <v>86166</v>
      </c>
      <c r="F35" s="114">
        <v>87168</v>
      </c>
      <c r="G35" s="114">
        <v>85911</v>
      </c>
      <c r="H35" s="140">
        <v>85954</v>
      </c>
      <c r="I35" s="115">
        <v>213</v>
      </c>
      <c r="J35" s="116">
        <v>0.2478069665169742</v>
      </c>
    </row>
    <row r="36" spans="1:10" s="110" customFormat="1" ht="24.95" customHeight="1" x14ac:dyDescent="0.2">
      <c r="A36" s="294" t="s">
        <v>173</v>
      </c>
      <c r="B36" s="295" t="s">
        <v>174</v>
      </c>
      <c r="C36" s="125">
        <v>69.673159800034483</v>
      </c>
      <c r="D36" s="143">
        <v>202087</v>
      </c>
      <c r="E36" s="144">
        <v>202116</v>
      </c>
      <c r="F36" s="144">
        <v>202070</v>
      </c>
      <c r="G36" s="144">
        <v>198811</v>
      </c>
      <c r="H36" s="145">
        <v>198896</v>
      </c>
      <c r="I36" s="143">
        <v>3191</v>
      </c>
      <c r="J36" s="146">
        <v>1.6043560453704448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2020-09-28T08:01:26Z</dcterms:created>
  <dcterms:modified xsi:type="dcterms:W3CDTF">2020-09-28T10:33:32Z</dcterms:modified>
</cp:coreProperties>
</file>